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FNLMMA_12k-l1i_32k2w\"/>
    </mc:Choice>
  </mc:AlternateContent>
  <bookViews>
    <workbookView xWindow="240" yWindow="12" windowWidth="16092" windowHeight="966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H3" i="6" l="1"/>
  <c r="M3" i="6" s="1"/>
  <c r="I3" i="6"/>
  <c r="J3" i="6"/>
  <c r="K3" i="6"/>
  <c r="L3" i="6"/>
  <c r="H4" i="6"/>
  <c r="I4" i="6"/>
  <c r="J4" i="6"/>
  <c r="M4" i="6" s="1"/>
  <c r="K4" i="6"/>
  <c r="L4" i="6"/>
  <c r="H5" i="6"/>
  <c r="M5" i="6" s="1"/>
  <c r="I5" i="6"/>
  <c r="J5" i="6"/>
  <c r="K5" i="6"/>
  <c r="L5" i="6"/>
  <c r="H6" i="6"/>
  <c r="I6" i="6"/>
  <c r="J6" i="6"/>
  <c r="K6" i="6"/>
  <c r="M6" i="6" s="1"/>
  <c r="L6" i="6"/>
  <c r="H7" i="6"/>
  <c r="M7" i="6" s="1"/>
  <c r="I7" i="6"/>
  <c r="J7" i="6"/>
  <c r="K7" i="6"/>
  <c r="L7" i="6"/>
  <c r="H8" i="6"/>
  <c r="I8" i="6"/>
  <c r="J8" i="6"/>
  <c r="K8" i="6"/>
  <c r="M8" i="6" s="1"/>
  <c r="L8" i="6"/>
  <c r="H9" i="6"/>
  <c r="M9" i="6" s="1"/>
  <c r="I9" i="6"/>
  <c r="J9" i="6"/>
  <c r="K9" i="6"/>
  <c r="L9" i="6"/>
  <c r="H10" i="6"/>
  <c r="I10" i="6"/>
  <c r="J10" i="6"/>
  <c r="K10" i="6"/>
  <c r="M10" i="6" s="1"/>
  <c r="L10" i="6"/>
  <c r="H11" i="6"/>
  <c r="M11" i="6" s="1"/>
  <c r="I11" i="6"/>
  <c r="J11" i="6"/>
  <c r="K11" i="6"/>
  <c r="L11" i="6"/>
  <c r="H12" i="6"/>
  <c r="I12" i="6"/>
  <c r="J12" i="6"/>
  <c r="K12" i="6"/>
  <c r="M12" i="6" s="1"/>
  <c r="L12" i="6"/>
  <c r="H13" i="6"/>
  <c r="M13" i="6" s="1"/>
  <c r="I13" i="6"/>
  <c r="J13" i="6"/>
  <c r="K13" i="6"/>
  <c r="L13" i="6"/>
  <c r="H14" i="6"/>
  <c r="I14" i="6"/>
  <c r="J14" i="6"/>
  <c r="K14" i="6"/>
  <c r="M14" i="6" s="1"/>
  <c r="L14" i="6"/>
  <c r="H15" i="6"/>
  <c r="M15" i="6" s="1"/>
  <c r="I15" i="6"/>
  <c r="J15" i="6"/>
  <c r="K15" i="6"/>
  <c r="L15" i="6"/>
  <c r="H16" i="6"/>
  <c r="I16" i="6"/>
  <c r="J16" i="6"/>
  <c r="K16" i="6"/>
  <c r="M16" i="6" s="1"/>
  <c r="L16" i="6"/>
  <c r="H17" i="6"/>
  <c r="M17" i="6" s="1"/>
  <c r="I17" i="6"/>
  <c r="J17" i="6"/>
  <c r="K17" i="6"/>
  <c r="L17" i="6"/>
  <c r="H18" i="6"/>
  <c r="I18" i="6"/>
  <c r="J18" i="6"/>
  <c r="K18" i="6"/>
  <c r="M18" i="6" s="1"/>
  <c r="L18" i="6"/>
  <c r="H19" i="6"/>
  <c r="M19" i="6" s="1"/>
  <c r="I19" i="6"/>
  <c r="J19" i="6"/>
  <c r="K19" i="6"/>
  <c r="L19" i="6"/>
  <c r="H20" i="6"/>
  <c r="I20" i="6"/>
  <c r="J20" i="6"/>
  <c r="K20" i="6"/>
  <c r="M20" i="6" s="1"/>
  <c r="L20" i="6"/>
  <c r="H21" i="6"/>
  <c r="M21" i="6" s="1"/>
  <c r="I21" i="6"/>
  <c r="J21" i="6"/>
  <c r="K21" i="6"/>
  <c r="L21" i="6"/>
  <c r="H22" i="6"/>
  <c r="I22" i="6"/>
  <c r="J22" i="6"/>
  <c r="K22" i="6"/>
  <c r="M22" i="6" s="1"/>
  <c r="L22" i="6"/>
  <c r="H23" i="6"/>
  <c r="M23" i="6" s="1"/>
  <c r="I23" i="6"/>
  <c r="J23" i="6"/>
  <c r="K23" i="6"/>
  <c r="L23" i="6"/>
  <c r="H24" i="6"/>
  <c r="I24" i="6"/>
  <c r="J24" i="6"/>
  <c r="M24" i="6" s="1"/>
  <c r="K24" i="6"/>
  <c r="L24" i="6"/>
  <c r="H25" i="6"/>
  <c r="M25" i="6" s="1"/>
  <c r="I25" i="6"/>
  <c r="J25" i="6"/>
  <c r="K25" i="6"/>
  <c r="L25" i="6"/>
  <c r="H26" i="6"/>
  <c r="I26" i="6"/>
  <c r="J26" i="6"/>
  <c r="K26" i="6"/>
  <c r="M26" i="6" s="1"/>
  <c r="L26" i="6"/>
  <c r="H27" i="6"/>
  <c r="M27" i="6" s="1"/>
  <c r="I27" i="6"/>
  <c r="J27" i="6"/>
  <c r="K27" i="6"/>
  <c r="L27" i="6"/>
  <c r="H28" i="6"/>
  <c r="I28" i="6"/>
  <c r="J28" i="6"/>
  <c r="K28" i="6"/>
  <c r="M28" i="6" s="1"/>
  <c r="L28" i="6"/>
  <c r="H29" i="6"/>
  <c r="M29" i="6" s="1"/>
  <c r="I29" i="6"/>
  <c r="J29" i="6"/>
  <c r="K29" i="6"/>
  <c r="L29" i="6"/>
  <c r="H30" i="6"/>
  <c r="I30" i="6"/>
  <c r="J30" i="6"/>
  <c r="K30" i="6"/>
  <c r="M30" i="6" s="1"/>
  <c r="L30" i="6"/>
  <c r="H31" i="6"/>
  <c r="M31" i="6" s="1"/>
  <c r="I31" i="6"/>
  <c r="J31" i="6"/>
  <c r="K31" i="6"/>
  <c r="L31" i="6"/>
  <c r="H32" i="6"/>
  <c r="I32" i="6"/>
  <c r="J32" i="6"/>
  <c r="K32" i="6"/>
  <c r="M32" i="6" s="1"/>
  <c r="L32" i="6"/>
  <c r="H33" i="6"/>
  <c r="M33" i="6" s="1"/>
  <c r="I33" i="6"/>
  <c r="J33" i="6"/>
  <c r="K33" i="6"/>
  <c r="L33" i="6"/>
  <c r="H34" i="6"/>
  <c r="I34" i="6"/>
  <c r="J34" i="6"/>
  <c r="K34" i="6"/>
  <c r="M34" i="6" s="1"/>
  <c r="L34" i="6"/>
  <c r="H35" i="6"/>
  <c r="M35" i="6" s="1"/>
  <c r="I35" i="6"/>
  <c r="J35" i="6"/>
  <c r="K35" i="6"/>
  <c r="L35" i="6"/>
  <c r="H36" i="6"/>
  <c r="I36" i="6"/>
  <c r="J36" i="6"/>
  <c r="K36" i="6"/>
  <c r="M36" i="6" s="1"/>
  <c r="L36" i="6"/>
  <c r="H37" i="6"/>
  <c r="M37" i="6" s="1"/>
  <c r="I37" i="6"/>
  <c r="J37" i="6"/>
  <c r="K37" i="6"/>
  <c r="L37" i="6"/>
  <c r="H38" i="6"/>
  <c r="I38" i="6"/>
  <c r="J38" i="6"/>
  <c r="K38" i="6"/>
  <c r="M38" i="6" s="1"/>
  <c r="L38" i="6"/>
  <c r="H39" i="6"/>
  <c r="M39" i="6" s="1"/>
  <c r="I39" i="6"/>
  <c r="J39" i="6"/>
  <c r="K39" i="6"/>
  <c r="L39" i="6"/>
  <c r="H40" i="6"/>
  <c r="I40" i="6"/>
  <c r="J40" i="6"/>
  <c r="K40" i="6"/>
  <c r="M40" i="6" s="1"/>
  <c r="L40" i="6"/>
  <c r="H41" i="6"/>
  <c r="M41" i="6" s="1"/>
  <c r="I41" i="6"/>
  <c r="J41" i="6"/>
  <c r="K41" i="6"/>
  <c r="L41" i="6"/>
  <c r="H42" i="6"/>
  <c r="I42" i="6"/>
  <c r="J42" i="6"/>
  <c r="K42" i="6"/>
  <c r="M42" i="6" s="1"/>
  <c r="L42" i="6"/>
  <c r="H43" i="6"/>
  <c r="M43" i="6" s="1"/>
  <c r="I43" i="6"/>
  <c r="J43" i="6"/>
  <c r="K43" i="6"/>
  <c r="L43" i="6"/>
  <c r="H44" i="6"/>
  <c r="I44" i="6"/>
  <c r="J44" i="6"/>
  <c r="K44" i="6"/>
  <c r="M44" i="6" s="1"/>
  <c r="L44" i="6"/>
  <c r="H45" i="6"/>
  <c r="M45" i="6" s="1"/>
  <c r="I45" i="6"/>
  <c r="J45" i="6"/>
  <c r="K45" i="6"/>
  <c r="L45" i="6"/>
  <c r="H46" i="6"/>
  <c r="I46" i="6"/>
  <c r="J46" i="6"/>
  <c r="K46" i="6"/>
  <c r="M46" i="6" s="1"/>
  <c r="L46" i="6"/>
  <c r="H47" i="6"/>
  <c r="M47" i="6" s="1"/>
  <c r="I47" i="6"/>
  <c r="J47" i="6"/>
  <c r="K47" i="6"/>
  <c r="L47" i="6"/>
  <c r="H48" i="6"/>
  <c r="I48" i="6"/>
  <c r="J48" i="6"/>
  <c r="K48" i="6"/>
  <c r="M48" i="6" s="1"/>
  <c r="L48" i="6"/>
  <c r="H49" i="6"/>
  <c r="M49" i="6" s="1"/>
  <c r="I49" i="6"/>
  <c r="J49" i="6"/>
  <c r="K49" i="6"/>
  <c r="L49" i="6"/>
  <c r="H50" i="6"/>
  <c r="I50" i="6"/>
  <c r="J50" i="6"/>
  <c r="K50" i="6"/>
  <c r="M50" i="6" s="1"/>
  <c r="L50" i="6"/>
  <c r="H51" i="6"/>
  <c r="M51" i="6" s="1"/>
  <c r="I51" i="6"/>
  <c r="J51" i="6"/>
  <c r="K51" i="6"/>
  <c r="L51" i="6"/>
  <c r="H52" i="6"/>
  <c r="I52" i="6"/>
  <c r="J52" i="6"/>
  <c r="K52" i="6"/>
  <c r="M52" i="6" s="1"/>
  <c r="L52" i="6"/>
  <c r="E2" i="7" l="1"/>
  <c r="D2" i="7"/>
  <c r="C2" i="7"/>
  <c r="B2" i="7"/>
  <c r="G4" i="9" l="1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I3" i="9"/>
  <c r="H3" i="9"/>
  <c r="G3" i="9"/>
  <c r="G53" i="9" s="1"/>
  <c r="H53" i="9" l="1"/>
  <c r="I53" i="9"/>
  <c r="J53" i="9"/>
  <c r="F2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D3" i="9"/>
  <c r="C3" i="9"/>
  <c r="C53" i="9" s="1"/>
  <c r="B3" i="9"/>
  <c r="B53" i="9" s="1"/>
  <c r="A3" i="9"/>
  <c r="A53" i="9" s="1"/>
  <c r="K1" i="9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E5" i="7"/>
  <c r="E6" i="7"/>
  <c r="E7" i="7"/>
  <c r="E8" i="7"/>
  <c r="C4" i="7"/>
  <c r="C5" i="7"/>
  <c r="C6" i="7"/>
  <c r="C7" i="7"/>
  <c r="C8" i="7"/>
  <c r="E3" i="7"/>
  <c r="D3" i="7"/>
  <c r="C3" i="7"/>
  <c r="B3" i="7"/>
  <c r="B57" i="9" s="1"/>
  <c r="B54" i="1"/>
  <c r="B55" i="1" s="1"/>
  <c r="E53" i="9" l="1"/>
  <c r="B56" i="9" s="1"/>
  <c r="F53" i="9"/>
  <c r="D53" i="9"/>
  <c r="B54" i="9" s="1"/>
  <c r="C53" i="8"/>
  <c r="B53" i="8"/>
  <c r="A53" i="8"/>
  <c r="B56" i="8" s="1"/>
  <c r="D53" i="8"/>
  <c r="B57" i="8"/>
  <c r="B59" i="8"/>
  <c r="B55" i="10"/>
  <c r="C55" i="10"/>
  <c r="A55" i="10"/>
  <c r="B59" i="9"/>
  <c r="E55" i="10"/>
  <c r="D55" i="10"/>
  <c r="B6" i="10"/>
  <c r="A35" i="10"/>
  <c r="C18" i="10"/>
  <c r="A40" i="10"/>
  <c r="B4" i="10"/>
  <c r="D6" i="10"/>
  <c r="A9" i="10"/>
  <c r="C11" i="10"/>
  <c r="E13" i="10"/>
  <c r="B16" i="10"/>
  <c r="D18" i="10"/>
  <c r="A21" i="10"/>
  <c r="C23" i="10"/>
  <c r="E25" i="10"/>
  <c r="B28" i="10"/>
  <c r="D30" i="10"/>
  <c r="A33" i="10"/>
  <c r="C35" i="10"/>
  <c r="E37" i="10"/>
  <c r="B40" i="10"/>
  <c r="D42" i="10"/>
  <c r="A45" i="10"/>
  <c r="C47" i="10"/>
  <c r="E49" i="10"/>
  <c r="B52" i="10"/>
  <c r="A7" i="10"/>
  <c r="D16" i="10"/>
  <c r="B26" i="10"/>
  <c r="A31" i="10"/>
  <c r="E35" i="10"/>
  <c r="D40" i="10"/>
  <c r="C45" i="10"/>
  <c r="B50" i="10"/>
  <c r="B12" i="10"/>
  <c r="B24" i="10"/>
  <c r="C31" i="10"/>
  <c r="D38" i="10"/>
  <c r="E45" i="10"/>
  <c r="A3" i="10"/>
  <c r="C48" i="10"/>
  <c r="B51" i="10"/>
  <c r="C8" i="10"/>
  <c r="B25" i="10"/>
  <c r="B37" i="10"/>
  <c r="A11" i="10"/>
  <c r="A23" i="10"/>
  <c r="E39" i="10"/>
  <c r="E51" i="10"/>
  <c r="D13" i="10"/>
  <c r="A28" i="10"/>
  <c r="E44" i="10"/>
  <c r="C4" i="10"/>
  <c r="E6" i="10"/>
  <c r="B9" i="10"/>
  <c r="D11" i="10"/>
  <c r="A14" i="10"/>
  <c r="C16" i="10"/>
  <c r="E18" i="10"/>
  <c r="B21" i="10"/>
  <c r="D23" i="10"/>
  <c r="A26" i="10"/>
  <c r="C28" i="10"/>
  <c r="E30" i="10"/>
  <c r="B33" i="10"/>
  <c r="D35" i="10"/>
  <c r="A38" i="10"/>
  <c r="C40" i="10"/>
  <c r="E42" i="10"/>
  <c r="B45" i="10"/>
  <c r="D47" i="10"/>
  <c r="A50" i="10"/>
  <c r="C52" i="10"/>
  <c r="D4" i="10"/>
  <c r="C9" i="10"/>
  <c r="E11" i="10"/>
  <c r="B14" i="10"/>
  <c r="A19" i="10"/>
  <c r="C21" i="10"/>
  <c r="E23" i="10"/>
  <c r="D28" i="10"/>
  <c r="C33" i="10"/>
  <c r="B38" i="10"/>
  <c r="A43" i="10"/>
  <c r="E47" i="10"/>
  <c r="D52" i="10"/>
  <c r="D14" i="10"/>
  <c r="E21" i="10"/>
  <c r="A29" i="10"/>
  <c r="B36" i="10"/>
  <c r="C43" i="10"/>
  <c r="D50" i="10"/>
  <c r="A46" i="10"/>
  <c r="B3" i="10"/>
  <c r="A6" i="10"/>
  <c r="C20" i="10"/>
  <c r="A30" i="10"/>
  <c r="A42" i="10"/>
  <c r="D8" i="10"/>
  <c r="B30" i="10"/>
  <c r="A47" i="10"/>
  <c r="C6" i="10"/>
  <c r="B23" i="10"/>
  <c r="D37" i="10"/>
  <c r="E4" i="10"/>
  <c r="B7" i="10"/>
  <c r="D9" i="10"/>
  <c r="A12" i="10"/>
  <c r="C14" i="10"/>
  <c r="E16" i="10"/>
  <c r="B19" i="10"/>
  <c r="D21" i="10"/>
  <c r="A24" i="10"/>
  <c r="C26" i="10"/>
  <c r="E28" i="10"/>
  <c r="B31" i="10"/>
  <c r="D33" i="10"/>
  <c r="A36" i="10"/>
  <c r="C38" i="10"/>
  <c r="E40" i="10"/>
  <c r="B43" i="10"/>
  <c r="D45" i="10"/>
  <c r="A48" i="10"/>
  <c r="C50" i="10"/>
  <c r="E52" i="10"/>
  <c r="A5" i="10"/>
  <c r="C7" i="10"/>
  <c r="E9" i="10"/>
  <c r="A17" i="10"/>
  <c r="C19" i="10"/>
  <c r="D26" i="10"/>
  <c r="E33" i="10"/>
  <c r="A41" i="10"/>
  <c r="B48" i="10"/>
  <c r="E50" i="10"/>
  <c r="D3" i="10"/>
  <c r="A18" i="10"/>
  <c r="E34" i="10"/>
  <c r="B49" i="10"/>
  <c r="B18" i="10"/>
  <c r="C37" i="10"/>
  <c r="B11" i="10"/>
  <c r="C30" i="10"/>
  <c r="D49" i="10"/>
  <c r="D20" i="10"/>
  <c r="E32" i="10"/>
  <c r="B5" i="10"/>
  <c r="D7" i="10"/>
  <c r="A10" i="10"/>
  <c r="C12" i="10"/>
  <c r="E14" i="10"/>
  <c r="B17" i="10"/>
  <c r="D19" i="10"/>
  <c r="A22" i="10"/>
  <c r="C24" i="10"/>
  <c r="E26" i="10"/>
  <c r="B29" i="10"/>
  <c r="D31" i="10"/>
  <c r="A34" i="10"/>
  <c r="C36" i="10"/>
  <c r="E38" i="10"/>
  <c r="B41" i="10"/>
  <c r="D43" i="10"/>
  <c r="B13" i="10"/>
  <c r="E46" i="10"/>
  <c r="D32" i="10"/>
  <c r="C49" i="10"/>
  <c r="A16" i="10"/>
  <c r="C42" i="10"/>
  <c r="C5" i="10"/>
  <c r="E7" i="10"/>
  <c r="B10" i="10"/>
  <c r="D12" i="10"/>
  <c r="A15" i="10"/>
  <c r="C17" i="10"/>
  <c r="E19" i="10"/>
  <c r="B22" i="10"/>
  <c r="D24" i="10"/>
  <c r="A27" i="10"/>
  <c r="C29" i="10"/>
  <c r="E31" i="10"/>
  <c r="B34" i="10"/>
  <c r="D36" i="10"/>
  <c r="A39" i="10"/>
  <c r="C41" i="10"/>
  <c r="E43" i="10"/>
  <c r="B46" i="10"/>
  <c r="D48" i="10"/>
  <c r="A51" i="10"/>
  <c r="C3" i="10"/>
  <c r="D5" i="10"/>
  <c r="A8" i="10"/>
  <c r="C10" i="10"/>
  <c r="E12" i="10"/>
  <c r="B15" i="10"/>
  <c r="D17" i="10"/>
  <c r="A20" i="10"/>
  <c r="C22" i="10"/>
  <c r="E24" i="10"/>
  <c r="B27" i="10"/>
  <c r="D29" i="10"/>
  <c r="A32" i="10"/>
  <c r="C34" i="10"/>
  <c r="E36" i="10"/>
  <c r="B39" i="10"/>
  <c r="D41" i="10"/>
  <c r="A44" i="10"/>
  <c r="C46" i="10"/>
  <c r="E48" i="10"/>
  <c r="E10" i="10"/>
  <c r="E22" i="10"/>
  <c r="C32" i="10"/>
  <c r="C44" i="10"/>
  <c r="C13" i="10"/>
  <c r="C25" i="10"/>
  <c r="B42" i="10"/>
  <c r="E8" i="10"/>
  <c r="E20" i="10"/>
  <c r="B35" i="10"/>
  <c r="A52" i="10"/>
  <c r="E5" i="10"/>
  <c r="B8" i="10"/>
  <c r="D10" i="10"/>
  <c r="A13" i="10"/>
  <c r="C15" i="10"/>
  <c r="E17" i="10"/>
  <c r="B20" i="10"/>
  <c r="D22" i="10"/>
  <c r="A25" i="10"/>
  <c r="C27" i="10"/>
  <c r="E29" i="10"/>
  <c r="B32" i="10"/>
  <c r="D34" i="10"/>
  <c r="A37" i="10"/>
  <c r="C39" i="10"/>
  <c r="E41" i="10"/>
  <c r="B44" i="10"/>
  <c r="D46" i="10"/>
  <c r="A49" i="10"/>
  <c r="C51" i="10"/>
  <c r="E3" i="10"/>
  <c r="D15" i="10"/>
  <c r="D27" i="10"/>
  <c r="D39" i="10"/>
  <c r="D51" i="10"/>
  <c r="E15" i="10"/>
  <c r="E27" i="10"/>
  <c r="D44" i="10"/>
  <c r="A4" i="10"/>
  <c r="D25" i="10"/>
  <c r="B47" i="10"/>
  <c r="G55" i="10" l="1"/>
  <c r="B55" i="9"/>
  <c r="B58" i="9" s="1"/>
  <c r="B55" i="8"/>
  <c r="B58" i="8" s="1"/>
  <c r="B54" i="8"/>
  <c r="E53" i="10"/>
  <c r="E54" i="10" s="1"/>
  <c r="C53" i="10"/>
  <c r="C54" i="10" s="1"/>
  <c r="B53" i="10"/>
  <c r="B54" i="10" s="1"/>
  <c r="D53" i="10"/>
  <c r="D54" i="10" s="1"/>
  <c r="A53" i="10"/>
  <c r="A54" i="10" s="1"/>
  <c r="G54" i="10" l="1"/>
</calcChain>
</file>

<file path=xl/sharedStrings.xml><?xml version="1.0" encoding="utf-8"?>
<sst xmlns="http://schemas.openxmlformats.org/spreadsheetml/2006/main" count="453" uniqueCount="185">
  <si>
    <t xml:space="preserve">IPC </t>
  </si>
  <si>
    <t>client_001</t>
  </si>
  <si>
    <t>FNLMMA_12k-l1i_32k8w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</si>
  <si>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</si>
  <si>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</si>
  <si>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</si>
  <si>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</si>
  <si>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</si>
  <si>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</si>
  <si>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</si>
  <si>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</si>
  <si>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</si>
  <si>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</si>
  <si>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</si>
  <si>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</si>
  <si>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</si>
  <si>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</si>
  <si>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</si>
  <si>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</si>
  <si>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</si>
  <si>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</si>
  <si>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</si>
  <si>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</si>
  <si>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</si>
  <si>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</si>
  <si>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</si>
  <si>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</si>
  <si>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</si>
  <si>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</si>
  <si>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</si>
  <si>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</si>
  <si>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</si>
  <si>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</si>
  <si>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</si>
  <si>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</si>
  <si>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</si>
  <si>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</si>
  <si>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</si>
  <si>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</si>
  <si>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</si>
  <si>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</si>
  <si>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</si>
  <si>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</si>
  <si>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</si>
  <si>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</si>
  <si>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</si>
  <si>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</si>
  <si>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</si>
  <si>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</si>
  <si>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</si>
  <si>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</si>
  <si>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</si>
  <si>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</si>
  <si>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</si>
  <si>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</si>
  <si>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</si>
  <si>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</si>
  <si>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</si>
  <si>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</si>
  <si>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</si>
  <si>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</si>
  <si>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</si>
  <si>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</si>
  <si>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</si>
  <si>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</si>
  <si>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</si>
  <si>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</si>
  <si>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</si>
  <si>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</si>
  <si>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</si>
  <si>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</si>
  <si>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</si>
  <si>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</si>
  <si>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</si>
  <si>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</si>
  <si>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</si>
  <si>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</si>
  <si>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</si>
  <si>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</si>
  <si>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</si>
  <si>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</si>
  <si>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</si>
  <si>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</si>
  <si>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fnlfilter_access_cntr </t>
  </si>
  <si>
    <t xml:space="preserve">iShadow_access_cntr </t>
  </si>
  <si>
    <t xml:space="preserve">missahead_access_cntr </t>
  </si>
  <si>
    <t xml:space="preserve">mmafilter_access_cntr </t>
  </si>
  <si>
    <t xml:space="preserve">touched_access_cntr </t>
  </si>
  <si>
    <t xml:space="preserve">worthpf_access_cntr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</si>
  <si>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</si>
  <si>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</si>
  <si>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</si>
  <si>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</si>
  <si>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</si>
  <si>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</si>
  <si>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</si>
  <si>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</si>
  <si>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</si>
  <si>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</si>
  <si>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</si>
  <si>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</si>
  <si>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</si>
  <si>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</si>
  <si>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</si>
  <si>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</si>
  <si>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</si>
  <si>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</si>
  <si>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</si>
  <si>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</si>
  <si>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</si>
  <si>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</si>
  <si>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</si>
  <si>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</si>
  <si>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</si>
  <si>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</si>
  <si>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</si>
  <si>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</si>
  <si>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</si>
  <si>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</si>
  <si>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</si>
  <si>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</si>
  <si>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</si>
  <si>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</si>
  <si>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</si>
  <si>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</si>
  <si>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</si>
  <si>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</si>
  <si>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</si>
  <si>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</si>
  <si>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</si>
  <si>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</si>
  <si>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</si>
  <si>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</si>
  <si>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</si>
  <si>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</si>
  <si>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</si>
  <si>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</si>
  <si>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</si>
  <si>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worthpf_energy</t>
  </si>
  <si>
    <t>fnlfilter_energy</t>
  </si>
  <si>
    <t>ishadow_energy</t>
  </si>
  <si>
    <t>missahead_energy</t>
  </si>
  <si>
    <t>touched_energy</t>
  </si>
  <si>
    <t>total_energy</t>
  </si>
  <si>
    <t>geomean</t>
  </si>
  <si>
    <t>exec_time(s)</t>
  </si>
  <si>
    <t>tag</t>
  </si>
  <si>
    <t>read</t>
  </si>
  <si>
    <t>write</t>
  </si>
  <si>
    <t>static</t>
  </si>
  <si>
    <t>l2</t>
  </si>
  <si>
    <t>fnlfilter256byte</t>
  </si>
  <si>
    <t>ishadow32s4w</t>
  </si>
  <si>
    <t>missahead128s8w</t>
  </si>
  <si>
    <t>touched1024s1w</t>
  </si>
  <si>
    <t>worthpf2048s1w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</si>
  <si>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</si>
  <si>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</si>
  <si>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</si>
  <si>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</si>
  <si>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</si>
  <si>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</si>
  <si>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</si>
  <si>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</si>
  <si>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</si>
  <si>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dynamic_energy</t>
  </si>
  <si>
    <t>static_energy</t>
  </si>
  <si>
    <t>rfo_hit</t>
  </si>
  <si>
    <t>rfo_miss</t>
  </si>
  <si>
    <t>wb_hit</t>
  </si>
  <si>
    <t>wb_miss</t>
  </si>
  <si>
    <t xml:space="preserve">iShadow </t>
  </si>
  <si>
    <t xml:space="preserve">missahead </t>
  </si>
  <si>
    <t xml:space="preserve">touched </t>
  </si>
  <si>
    <t xml:space="preserve">worthpf </t>
  </si>
  <si>
    <t xml:space="preserve">fnlfilter 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</si>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</sst>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/>
      <sheetData sheetId="2"/>
      <sheetData sheetId="3"/>
      <sheetData sheetId="4">
        <row r="3">
          <cell r="B3">
            <v>1.47104E-2</v>
          </cell>
          <cell r="D3">
            <v>0.62237200000000004</v>
          </cell>
        </row>
        <row r="4">
          <cell r="B4">
            <v>1.95397E-2</v>
          </cell>
          <cell r="D4">
            <v>0.83577999999999997</v>
          </cell>
        </row>
        <row r="5">
          <cell r="B5">
            <v>3.4330600000000003E-2</v>
          </cell>
          <cell r="D5">
            <v>4.2900400000000003</v>
          </cell>
        </row>
        <row r="6">
          <cell r="B6">
            <v>3.1427600000000001E-3</v>
          </cell>
          <cell r="D6">
            <v>0.53888599999999998</v>
          </cell>
        </row>
        <row r="7">
          <cell r="B7">
            <v>5.6351400000000003E-3</v>
          </cell>
          <cell r="D7">
            <v>1.1301099999999999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28" workbookViewId="0">
      <selection activeCell="B3" sqref="B3: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8">
        <v>1.2300800000000001</v>
      </c>
    </row>
    <row r="4" spans="1:2" x14ac:dyDescent="0.3">
      <c r="A4" t="s">
        <v>89</v>
      </c>
      <c r="B4" s="8">
        <v>1.5635399999999999</v>
      </c>
    </row>
    <row r="5" spans="1:2" x14ac:dyDescent="0.3">
      <c r="A5" t="s">
        <v>90</v>
      </c>
      <c r="B5" s="8">
        <v>1.232</v>
      </c>
    </row>
    <row r="6" spans="1:2" x14ac:dyDescent="0.3">
      <c r="A6" t="s">
        <v>91</v>
      </c>
      <c r="B6" s="8">
        <v>1.20322</v>
      </c>
    </row>
    <row r="7" spans="1:2" x14ac:dyDescent="0.3">
      <c r="A7" t="s">
        <v>92</v>
      </c>
      <c r="B7" s="8">
        <v>1.2304299999999999</v>
      </c>
    </row>
    <row r="8" spans="1:2" x14ac:dyDescent="0.3">
      <c r="A8" t="s">
        <v>93</v>
      </c>
      <c r="B8" s="8">
        <v>1.15191</v>
      </c>
    </row>
    <row r="9" spans="1:2" x14ac:dyDescent="0.3">
      <c r="A9" t="s">
        <v>94</v>
      </c>
      <c r="B9" s="8">
        <v>1.3104199999999999</v>
      </c>
    </row>
    <row r="10" spans="1:2" x14ac:dyDescent="0.3">
      <c r="A10" t="s">
        <v>95</v>
      </c>
      <c r="B10" s="8">
        <v>1.22139</v>
      </c>
    </row>
    <row r="11" spans="1:2" x14ac:dyDescent="0.3">
      <c r="A11" t="s">
        <v>96</v>
      </c>
      <c r="B11" s="8">
        <v>1.3636200000000001</v>
      </c>
    </row>
    <row r="12" spans="1:2" x14ac:dyDescent="0.3">
      <c r="A12" t="s">
        <v>97</v>
      </c>
      <c r="B12" s="8">
        <v>1.5534699999999999</v>
      </c>
    </row>
    <row r="13" spans="1:2" x14ac:dyDescent="0.3">
      <c r="A13" t="s">
        <v>98</v>
      </c>
      <c r="B13" s="8">
        <v>0.93146200000000001</v>
      </c>
    </row>
    <row r="14" spans="1:2" x14ac:dyDescent="0.3">
      <c r="A14" t="s">
        <v>99</v>
      </c>
      <c r="B14" s="8">
        <v>0.75268699999999999</v>
      </c>
    </row>
    <row r="15" spans="1:2" x14ac:dyDescent="0.3">
      <c r="A15" t="s">
        <v>100</v>
      </c>
      <c r="B15" s="8">
        <v>0.80435699999999999</v>
      </c>
    </row>
    <row r="16" spans="1:2" x14ac:dyDescent="0.3">
      <c r="A16" t="s">
        <v>101</v>
      </c>
      <c r="B16" s="8">
        <v>0.88764100000000001</v>
      </c>
    </row>
    <row r="17" spans="1:2" x14ac:dyDescent="0.3">
      <c r="A17" t="s">
        <v>102</v>
      </c>
      <c r="B17" s="8">
        <v>1.1422399999999999</v>
      </c>
    </row>
    <row r="18" spans="1:2" x14ac:dyDescent="0.3">
      <c r="A18" t="s">
        <v>103</v>
      </c>
      <c r="B18" s="8">
        <v>1.1801699999999999</v>
      </c>
    </row>
    <row r="19" spans="1:2" x14ac:dyDescent="0.3">
      <c r="A19" t="s">
        <v>104</v>
      </c>
      <c r="B19" s="8">
        <v>1.13862</v>
      </c>
    </row>
    <row r="20" spans="1:2" x14ac:dyDescent="0.3">
      <c r="A20" t="s">
        <v>105</v>
      </c>
      <c r="B20" s="8">
        <v>1.50013</v>
      </c>
    </row>
    <row r="21" spans="1:2" x14ac:dyDescent="0.3">
      <c r="A21" t="s">
        <v>106</v>
      </c>
      <c r="B21" s="8">
        <v>1.5823100000000001</v>
      </c>
    </row>
    <row r="22" spans="1:2" x14ac:dyDescent="0.3">
      <c r="A22" t="s">
        <v>107</v>
      </c>
      <c r="B22" s="8">
        <v>1.27746</v>
      </c>
    </row>
    <row r="23" spans="1:2" x14ac:dyDescent="0.3">
      <c r="A23" t="s">
        <v>108</v>
      </c>
      <c r="B23" s="8">
        <v>0.52739599999999998</v>
      </c>
    </row>
    <row r="24" spans="1:2" x14ac:dyDescent="0.3">
      <c r="A24" t="s">
        <v>109</v>
      </c>
      <c r="B24" s="8">
        <v>0.58071899999999999</v>
      </c>
    </row>
    <row r="25" spans="1:2" x14ac:dyDescent="0.3">
      <c r="A25" t="s">
        <v>110</v>
      </c>
      <c r="B25" s="8">
        <v>0.51139500000000004</v>
      </c>
    </row>
    <row r="26" spans="1:2" x14ac:dyDescent="0.3">
      <c r="A26" t="s">
        <v>111</v>
      </c>
      <c r="B26" s="8">
        <v>0.57806900000000006</v>
      </c>
    </row>
    <row r="27" spans="1:2" x14ac:dyDescent="0.3">
      <c r="A27" t="s">
        <v>112</v>
      </c>
      <c r="B27" s="8">
        <v>0.60206800000000005</v>
      </c>
    </row>
    <row r="28" spans="1:2" x14ac:dyDescent="0.3">
      <c r="A28" t="s">
        <v>113</v>
      </c>
      <c r="B28" s="8">
        <v>0.60362199999999999</v>
      </c>
    </row>
    <row r="29" spans="1:2" x14ac:dyDescent="0.3">
      <c r="A29" t="s">
        <v>114</v>
      </c>
      <c r="B29" s="8">
        <v>1.28548</v>
      </c>
    </row>
    <row r="30" spans="1:2" x14ac:dyDescent="0.3">
      <c r="A30" t="s">
        <v>115</v>
      </c>
      <c r="B30" s="8">
        <v>1.3011999999999999</v>
      </c>
    </row>
    <row r="31" spans="1:2" x14ac:dyDescent="0.3">
      <c r="A31" t="s">
        <v>116</v>
      </c>
      <c r="B31" s="8">
        <v>1.3338000000000001</v>
      </c>
    </row>
    <row r="32" spans="1:2" x14ac:dyDescent="0.3">
      <c r="A32" t="s">
        <v>117</v>
      </c>
      <c r="B32" s="8">
        <v>1.2684899999999999</v>
      </c>
    </row>
    <row r="33" spans="1:2" x14ac:dyDescent="0.3">
      <c r="A33" t="s">
        <v>118</v>
      </c>
      <c r="B33" s="8">
        <v>1.26183</v>
      </c>
    </row>
    <row r="34" spans="1:2" x14ac:dyDescent="0.3">
      <c r="A34" t="s">
        <v>119</v>
      </c>
      <c r="B34" s="8">
        <v>1.2400199999999999</v>
      </c>
    </row>
    <row r="35" spans="1:2" x14ac:dyDescent="0.3">
      <c r="A35" t="s">
        <v>120</v>
      </c>
      <c r="B35" s="8">
        <v>1.2249699999999999</v>
      </c>
    </row>
    <row r="36" spans="1:2" x14ac:dyDescent="0.3">
      <c r="A36" t="s">
        <v>121</v>
      </c>
      <c r="B36" s="8">
        <v>1.29979</v>
      </c>
    </row>
    <row r="37" spans="1:2" x14ac:dyDescent="0.3">
      <c r="A37" t="s">
        <v>122</v>
      </c>
      <c r="B37" s="8">
        <v>1.2381599999999999</v>
      </c>
    </row>
    <row r="38" spans="1:2" x14ac:dyDescent="0.3">
      <c r="A38" t="s">
        <v>123</v>
      </c>
      <c r="B38" s="8">
        <v>1.39689</v>
      </c>
    </row>
    <row r="39" spans="1:2" x14ac:dyDescent="0.3">
      <c r="A39" t="s">
        <v>124</v>
      </c>
      <c r="B39" s="8">
        <v>1.45818</v>
      </c>
    </row>
    <row r="40" spans="1:2" x14ac:dyDescent="0.3">
      <c r="A40" t="s">
        <v>125</v>
      </c>
      <c r="B40" s="8">
        <v>1.6259699999999999</v>
      </c>
    </row>
    <row r="41" spans="1:2" x14ac:dyDescent="0.3">
      <c r="A41" t="s">
        <v>126</v>
      </c>
      <c r="B41" s="8">
        <v>1.2447699999999999</v>
      </c>
    </row>
    <row r="42" spans="1:2" x14ac:dyDescent="0.3">
      <c r="A42" t="s">
        <v>127</v>
      </c>
      <c r="B42" s="8">
        <v>1.78041</v>
      </c>
    </row>
    <row r="43" spans="1:2" x14ac:dyDescent="0.3">
      <c r="A43" t="s">
        <v>128</v>
      </c>
      <c r="B43" s="8">
        <v>1.55707</v>
      </c>
    </row>
    <row r="44" spans="1:2" x14ac:dyDescent="0.3">
      <c r="A44" t="s">
        <v>129</v>
      </c>
      <c r="B44" s="8">
        <v>1.55986</v>
      </c>
    </row>
    <row r="45" spans="1:2" x14ac:dyDescent="0.3">
      <c r="A45" t="s">
        <v>130</v>
      </c>
      <c r="B45" s="8">
        <v>1.7315100000000001</v>
      </c>
    </row>
    <row r="46" spans="1:2" x14ac:dyDescent="0.3">
      <c r="A46" t="s">
        <v>131</v>
      </c>
      <c r="B46" s="8">
        <v>1.2423</v>
      </c>
    </row>
    <row r="47" spans="1:2" x14ac:dyDescent="0.3">
      <c r="A47" t="s">
        <v>132</v>
      </c>
      <c r="B47" s="8">
        <v>0.25103500000000001</v>
      </c>
    </row>
    <row r="48" spans="1:2" x14ac:dyDescent="0.3">
      <c r="A48" t="s">
        <v>133</v>
      </c>
      <c r="B48" s="8">
        <v>0.22991700000000001</v>
      </c>
    </row>
    <row r="49" spans="1:2" x14ac:dyDescent="0.3">
      <c r="A49" t="s">
        <v>134</v>
      </c>
      <c r="B49" s="8">
        <v>1.1032999999999999</v>
      </c>
    </row>
    <row r="50" spans="1:2" x14ac:dyDescent="0.3">
      <c r="A50" t="s">
        <v>135</v>
      </c>
      <c r="B50" s="8">
        <v>1.2593300000000001</v>
      </c>
    </row>
    <row r="51" spans="1:2" x14ac:dyDescent="0.3">
      <c r="A51" t="s">
        <v>136</v>
      </c>
      <c r="B51" s="8">
        <v>1.3470500000000001</v>
      </c>
    </row>
    <row r="52" spans="1:2" x14ac:dyDescent="0.3">
      <c r="A52" t="s">
        <v>137</v>
      </c>
      <c r="B52" s="8">
        <v>1.67462</v>
      </c>
    </row>
    <row r="54" spans="1:2" x14ac:dyDescent="0.3">
      <c r="A54" s="1" t="s">
        <v>144</v>
      </c>
      <c r="B54" s="1">
        <f>GEOMEAN(B3:B52)</f>
        <v>1.0865992200420345</v>
      </c>
    </row>
    <row r="55" spans="1:2" x14ac:dyDescent="0.3">
      <c r="A55" s="1" t="s">
        <v>145</v>
      </c>
      <c r="B55" s="1">
        <f>0.0125/B54</f>
        <v>1.150378149499909E-2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workbookViewId="0">
      <selection activeCell="F54" sqref="F54"/>
    </sheetView>
  </sheetViews>
  <sheetFormatPr defaultRowHeight="14.4" x14ac:dyDescent="0.3"/>
  <sheetData>
    <row r="1" spans="1:6" x14ac:dyDescent="0.3">
      <c r="A1" s="12" t="s">
        <v>156</v>
      </c>
      <c r="B1" s="12"/>
      <c r="C1" s="12"/>
      <c r="D1" s="12"/>
      <c r="E1" s="12"/>
    </row>
    <row r="2" spans="1:6" x14ac:dyDescent="0.3">
      <c r="A2" s="1" t="s">
        <v>175</v>
      </c>
      <c r="B2" s="1" t="s">
        <v>171</v>
      </c>
      <c r="C2" s="1" t="s">
        <v>172</v>
      </c>
      <c r="D2" s="1" t="s">
        <v>173</v>
      </c>
      <c r="E2" s="1" t="s">
        <v>174</v>
      </c>
      <c r="F2" s="1">
        <f>1000/50000000</f>
        <v>2.0000000000000002E-5</v>
      </c>
    </row>
    <row r="3" spans="1:6" x14ac:dyDescent="0.3">
      <c r="A3">
        <f>Sheet6!B3*$F$2</f>
        <v>163.04862</v>
      </c>
      <c r="B3" s="1">
        <f>Sheet6!C3*$F$2</f>
        <v>776.40080000000012</v>
      </c>
      <c r="C3" s="1">
        <f>Sheet6!D3*$F$2</f>
        <v>33.611720000000005</v>
      </c>
      <c r="D3" s="1">
        <f>Sheet6!F3*$F$2</f>
        <v>99.65946000000001</v>
      </c>
      <c r="E3" s="1">
        <f>Sheet6!G3*$F$2</f>
        <v>156.94752000000003</v>
      </c>
    </row>
    <row r="4" spans="1:6" x14ac:dyDescent="0.3">
      <c r="A4" s="2">
        <f>Sheet6!B4*$F$2</f>
        <v>310.29084</v>
      </c>
      <c r="B4" s="2">
        <f>Sheet6!C4*$F$2</f>
        <v>852.05844000000002</v>
      </c>
      <c r="C4" s="2">
        <f>Sheet6!D4*$F$2</f>
        <v>56.426560000000002</v>
      </c>
      <c r="D4" s="2">
        <f>Sheet6!F4*$F$2</f>
        <v>202.52598</v>
      </c>
      <c r="E4" s="2">
        <f>Sheet6!G4*$F$2</f>
        <v>307.10080000000005</v>
      </c>
    </row>
    <row r="5" spans="1:6" x14ac:dyDescent="0.3">
      <c r="A5" s="2">
        <f>Sheet6!B5*$F$2</f>
        <v>266.50742000000002</v>
      </c>
      <c r="B5" s="2">
        <f>Sheet6!C5*$F$2</f>
        <v>855.29432000000008</v>
      </c>
      <c r="C5" s="2">
        <f>Sheet6!D5*$F$2</f>
        <v>48.352980000000002</v>
      </c>
      <c r="D5" s="2">
        <f>Sheet6!F5*$F$2</f>
        <v>188.08530000000002</v>
      </c>
      <c r="E5" s="2">
        <f>Sheet6!G5*$F$2</f>
        <v>275.18162000000001</v>
      </c>
    </row>
    <row r="6" spans="1:6" x14ac:dyDescent="0.3">
      <c r="A6" s="2">
        <f>Sheet6!B6*$F$2</f>
        <v>198.27462000000003</v>
      </c>
      <c r="B6" s="2">
        <f>Sheet6!C6*$F$2</f>
        <v>824.47232000000008</v>
      </c>
      <c r="C6" s="2">
        <f>Sheet6!D6*$F$2</f>
        <v>26.455760000000001</v>
      </c>
      <c r="D6" s="2">
        <f>Sheet6!F6*$F$2</f>
        <v>125.20806</v>
      </c>
      <c r="E6" s="2">
        <f>Sheet6!G6*$F$2</f>
        <v>204.25868000000003</v>
      </c>
    </row>
    <row r="7" spans="1:6" x14ac:dyDescent="0.3">
      <c r="A7" s="2">
        <f>Sheet6!B7*$F$2</f>
        <v>325.92580000000004</v>
      </c>
      <c r="B7" s="2">
        <f>Sheet6!C7*$F$2</f>
        <v>843.30168000000003</v>
      </c>
      <c r="C7" s="2">
        <f>Sheet6!D7*$F$2</f>
        <v>52.359800000000007</v>
      </c>
      <c r="D7" s="2">
        <f>Sheet6!F7*$F$2</f>
        <v>221.78412000000003</v>
      </c>
      <c r="E7" s="2">
        <f>Sheet6!G7*$F$2</f>
        <v>335.17320000000001</v>
      </c>
    </row>
    <row r="8" spans="1:6" x14ac:dyDescent="0.3">
      <c r="A8" s="2">
        <f>Sheet6!B8*$F$2</f>
        <v>216.87410000000003</v>
      </c>
      <c r="B8" s="2">
        <f>Sheet6!C8*$F$2</f>
        <v>770.17500000000007</v>
      </c>
      <c r="C8" s="2">
        <f>Sheet6!D8*$F$2</f>
        <v>46.518080000000005</v>
      </c>
      <c r="D8" s="2">
        <f>Sheet6!F8*$F$2</f>
        <v>141.7722</v>
      </c>
      <c r="E8" s="2">
        <f>Sheet6!G8*$F$2</f>
        <v>210.60524000000001</v>
      </c>
    </row>
    <row r="9" spans="1:6" x14ac:dyDescent="0.3">
      <c r="A9" s="2">
        <f>Sheet6!B9*$F$2</f>
        <v>187.47276000000002</v>
      </c>
      <c r="B9" s="2">
        <f>Sheet6!C9*$F$2</f>
        <v>811.52780000000007</v>
      </c>
      <c r="C9" s="2">
        <f>Sheet6!D9*$F$2</f>
        <v>35.313420000000001</v>
      </c>
      <c r="D9" s="2">
        <f>Sheet6!F9*$F$2</f>
        <v>135.93972000000002</v>
      </c>
      <c r="E9" s="2">
        <f>Sheet6!G9*$F$2</f>
        <v>187.33722</v>
      </c>
    </row>
    <row r="10" spans="1:6" x14ac:dyDescent="0.3">
      <c r="A10" s="2">
        <f>Sheet6!B10*$F$2</f>
        <v>323.98024000000004</v>
      </c>
      <c r="B10" s="2">
        <f>Sheet6!C10*$F$2</f>
        <v>835.24876000000006</v>
      </c>
      <c r="C10" s="2">
        <f>Sheet6!D10*$F$2</f>
        <v>54.106160000000003</v>
      </c>
      <c r="D10" s="2">
        <f>Sheet6!F10*$F$2</f>
        <v>214.80624000000003</v>
      </c>
      <c r="E10" s="2">
        <f>Sheet6!G10*$F$2</f>
        <v>331.23598000000004</v>
      </c>
    </row>
    <row r="11" spans="1:6" x14ac:dyDescent="0.3">
      <c r="A11" s="2">
        <f>Sheet6!B11*$F$2</f>
        <v>275.64612</v>
      </c>
      <c r="B11" s="2">
        <f>Sheet6!C11*$F$2</f>
        <v>727.97808000000009</v>
      </c>
      <c r="C11" s="2">
        <f>Sheet6!D11*$F$2</f>
        <v>32.915980000000005</v>
      </c>
      <c r="D11" s="2">
        <f>Sheet6!F11*$F$2</f>
        <v>152.3955</v>
      </c>
      <c r="E11" s="2">
        <f>Sheet6!G11*$F$2</f>
        <v>269.74392</v>
      </c>
    </row>
    <row r="12" spans="1:6" x14ac:dyDescent="0.3">
      <c r="A12" s="2">
        <f>Sheet6!B12*$F$2</f>
        <v>570.33726000000001</v>
      </c>
      <c r="B12" s="2">
        <f>Sheet6!C12*$F$2</f>
        <v>859.00428000000011</v>
      </c>
      <c r="C12" s="2">
        <f>Sheet6!D12*$F$2</f>
        <v>180.58390000000003</v>
      </c>
      <c r="D12" s="2">
        <f>Sheet6!F12*$F$2</f>
        <v>464.04354000000006</v>
      </c>
      <c r="E12" s="2">
        <f>Sheet6!G12*$F$2</f>
        <v>538.32910000000004</v>
      </c>
    </row>
    <row r="13" spans="1:6" x14ac:dyDescent="0.3">
      <c r="A13" s="2">
        <f>Sheet6!B13*$F$2</f>
        <v>343.71780000000001</v>
      </c>
      <c r="B13" s="2">
        <f>Sheet6!C13*$F$2</f>
        <v>816.98840000000007</v>
      </c>
      <c r="C13" s="2">
        <f>Sheet6!D13*$F$2</f>
        <v>35.209480000000006</v>
      </c>
      <c r="D13" s="2">
        <f>Sheet6!F13*$F$2</f>
        <v>189.91920000000002</v>
      </c>
      <c r="E13" s="2">
        <f>Sheet6!G13*$F$2</f>
        <v>353.75754000000001</v>
      </c>
    </row>
    <row r="14" spans="1:6" x14ac:dyDescent="0.3">
      <c r="A14" s="2">
        <f>Sheet6!B14*$F$2</f>
        <v>345.05892</v>
      </c>
      <c r="B14" s="2">
        <f>Sheet6!C14*$F$2</f>
        <v>913.97104000000013</v>
      </c>
      <c r="C14" s="2">
        <f>Sheet6!D14*$F$2</f>
        <v>39.283380000000001</v>
      </c>
      <c r="D14" s="2">
        <f>Sheet6!F14*$F$2</f>
        <v>189.93240000000003</v>
      </c>
      <c r="E14" s="2">
        <f>Sheet6!G14*$F$2</f>
        <v>355.28882000000004</v>
      </c>
    </row>
    <row r="15" spans="1:6" x14ac:dyDescent="0.3">
      <c r="A15" s="2">
        <f>Sheet6!B15*$F$2</f>
        <v>403.43406000000004</v>
      </c>
      <c r="B15" s="2">
        <f>Sheet6!C15*$F$2</f>
        <v>849.39984000000004</v>
      </c>
      <c r="C15" s="2">
        <f>Sheet6!D15*$F$2</f>
        <v>42.366520000000001</v>
      </c>
      <c r="D15" s="2">
        <f>Sheet6!F15*$F$2</f>
        <v>217.08186000000001</v>
      </c>
      <c r="E15" s="2">
        <f>Sheet6!G15*$F$2</f>
        <v>416.46936000000005</v>
      </c>
    </row>
    <row r="16" spans="1:6" x14ac:dyDescent="0.3">
      <c r="A16" s="2">
        <f>Sheet6!B16*$F$2</f>
        <v>420.62026000000003</v>
      </c>
      <c r="B16" s="2">
        <f>Sheet6!C16*$F$2</f>
        <v>822.68580000000009</v>
      </c>
      <c r="C16" s="2">
        <f>Sheet6!D16*$F$2</f>
        <v>52.269040000000004</v>
      </c>
      <c r="D16" s="2">
        <f>Sheet6!F16*$F$2</f>
        <v>226.57848000000001</v>
      </c>
      <c r="E16" s="2">
        <f>Sheet6!G16*$F$2</f>
        <v>433.31150000000002</v>
      </c>
    </row>
    <row r="17" spans="1:5" x14ac:dyDescent="0.3">
      <c r="A17" s="2">
        <f>Sheet6!B17*$F$2</f>
        <v>449.84554000000003</v>
      </c>
      <c r="B17" s="2">
        <f>Sheet6!C17*$F$2</f>
        <v>774.42556000000002</v>
      </c>
      <c r="C17" s="2">
        <f>Sheet6!D17*$F$2</f>
        <v>43.533140000000003</v>
      </c>
      <c r="D17" s="2">
        <f>Sheet6!F17*$F$2</f>
        <v>240.82752000000002</v>
      </c>
      <c r="E17" s="2">
        <f>Sheet6!G17*$F$2</f>
        <v>461.53180000000003</v>
      </c>
    </row>
    <row r="18" spans="1:5" x14ac:dyDescent="0.3">
      <c r="A18" s="2">
        <f>Sheet6!B18*$F$2</f>
        <v>448.28460000000001</v>
      </c>
      <c r="B18" s="2">
        <f>Sheet6!C18*$F$2</f>
        <v>773.63648000000012</v>
      </c>
      <c r="C18" s="2">
        <f>Sheet6!D18*$F$2</f>
        <v>49.348200000000006</v>
      </c>
      <c r="D18" s="2">
        <f>Sheet6!F18*$F$2</f>
        <v>239.68992000000003</v>
      </c>
      <c r="E18" s="2">
        <f>Sheet6!G18*$F$2</f>
        <v>461.83104000000003</v>
      </c>
    </row>
    <row r="19" spans="1:5" x14ac:dyDescent="0.3">
      <c r="A19" s="2">
        <f>Sheet6!B19*$F$2</f>
        <v>477.35680000000002</v>
      </c>
      <c r="B19" s="2">
        <f>Sheet6!C19*$F$2</f>
        <v>770.08308000000011</v>
      </c>
      <c r="C19" s="2">
        <f>Sheet6!D19*$F$2</f>
        <v>47.709900000000005</v>
      </c>
      <c r="D19" s="2">
        <f>Sheet6!F19*$F$2</f>
        <v>254.40474000000003</v>
      </c>
      <c r="E19" s="2">
        <f>Sheet6!G19*$F$2</f>
        <v>490.00418000000002</v>
      </c>
    </row>
    <row r="20" spans="1:5" x14ac:dyDescent="0.3">
      <c r="A20" s="2">
        <f>Sheet6!B20*$F$2</f>
        <v>651.50668000000007</v>
      </c>
      <c r="B20" s="2">
        <f>Sheet6!C20*$F$2</f>
        <v>855.19040000000007</v>
      </c>
      <c r="C20" s="2">
        <f>Sheet6!D20*$F$2</f>
        <v>173.15400000000002</v>
      </c>
      <c r="D20" s="2">
        <f>Sheet6!F20*$F$2</f>
        <v>484.71378000000004</v>
      </c>
      <c r="E20" s="2">
        <f>Sheet6!G20*$F$2</f>
        <v>605.73130000000003</v>
      </c>
    </row>
    <row r="21" spans="1:5" x14ac:dyDescent="0.3">
      <c r="A21" s="2">
        <f>Sheet6!B21*$F$2</f>
        <v>648.72834</v>
      </c>
      <c r="B21" s="2">
        <f>Sheet6!C21*$F$2</f>
        <v>858.03248000000008</v>
      </c>
      <c r="C21" s="2">
        <f>Sheet6!D21*$F$2</f>
        <v>175.45918</v>
      </c>
      <c r="D21" s="2">
        <f>Sheet6!F21*$F$2</f>
        <v>490.78542000000004</v>
      </c>
      <c r="E21" s="2">
        <f>Sheet6!G21*$F$2</f>
        <v>605.63470000000007</v>
      </c>
    </row>
    <row r="22" spans="1:5" x14ac:dyDescent="0.3">
      <c r="A22" s="2">
        <f>Sheet6!B22*$F$2</f>
        <v>440.19054000000006</v>
      </c>
      <c r="B22" s="2">
        <f>Sheet6!C22*$F$2</f>
        <v>863.85676000000012</v>
      </c>
      <c r="C22" s="2">
        <f>Sheet6!D22*$F$2</f>
        <v>52.070060000000005</v>
      </c>
      <c r="D22" s="2">
        <f>Sheet6!F22*$F$2</f>
        <v>264.88272000000001</v>
      </c>
      <c r="E22" s="2">
        <f>Sheet6!G22*$F$2</f>
        <v>454.05574000000001</v>
      </c>
    </row>
    <row r="23" spans="1:5" x14ac:dyDescent="0.3">
      <c r="A23" s="2">
        <f>Sheet6!B23*$F$2</f>
        <v>561.04640000000006</v>
      </c>
      <c r="B23" s="2">
        <f>Sheet6!C23*$F$2</f>
        <v>854.3756800000001</v>
      </c>
      <c r="C23" s="2">
        <f>Sheet6!D23*$F$2</f>
        <v>116.91612000000001</v>
      </c>
      <c r="D23" s="2">
        <f>Sheet6!F23*$F$2</f>
        <v>372.42228000000006</v>
      </c>
      <c r="E23" s="2">
        <f>Sheet6!G23*$F$2</f>
        <v>521.69240000000002</v>
      </c>
    </row>
    <row r="24" spans="1:5" x14ac:dyDescent="0.3">
      <c r="A24" s="2">
        <f>Sheet6!B24*$F$2</f>
        <v>567.9123800000001</v>
      </c>
      <c r="B24" s="2">
        <f>Sheet6!C24*$F$2</f>
        <v>853.06652000000008</v>
      </c>
      <c r="C24" s="2">
        <f>Sheet6!D24*$F$2</f>
        <v>120.09548000000001</v>
      </c>
      <c r="D24" s="2">
        <f>Sheet6!F24*$F$2</f>
        <v>372.14622000000003</v>
      </c>
      <c r="E24" s="2">
        <f>Sheet6!G24*$F$2</f>
        <v>526.20908000000009</v>
      </c>
    </row>
    <row r="25" spans="1:5" x14ac:dyDescent="0.3">
      <c r="A25" s="2">
        <f>Sheet6!B25*$F$2</f>
        <v>578.40248000000008</v>
      </c>
      <c r="B25" s="2">
        <f>Sheet6!C25*$F$2</f>
        <v>855.95828000000006</v>
      </c>
      <c r="C25" s="2">
        <f>Sheet6!D25*$F$2</f>
        <v>118.53510000000001</v>
      </c>
      <c r="D25" s="2">
        <f>Sheet6!F25*$F$2</f>
        <v>375.45558000000005</v>
      </c>
      <c r="E25" s="2">
        <f>Sheet6!G25*$F$2</f>
        <v>534.83518000000004</v>
      </c>
    </row>
    <row r="26" spans="1:5" x14ac:dyDescent="0.3">
      <c r="A26" s="2">
        <f>Sheet6!B26*$F$2</f>
        <v>594.23706000000004</v>
      </c>
      <c r="B26" s="2">
        <f>Sheet6!C26*$F$2</f>
        <v>863.02692000000002</v>
      </c>
      <c r="C26" s="2">
        <f>Sheet6!D26*$F$2</f>
        <v>124.35104000000001</v>
      </c>
      <c r="D26" s="2">
        <f>Sheet6!F26*$F$2</f>
        <v>391.47</v>
      </c>
      <c r="E26" s="2">
        <f>Sheet6!G26*$F$2</f>
        <v>550.62456000000009</v>
      </c>
    </row>
    <row r="27" spans="1:5" x14ac:dyDescent="0.3">
      <c r="A27" s="2">
        <f>Sheet6!B27*$F$2</f>
        <v>621.74976000000004</v>
      </c>
      <c r="B27" s="2">
        <f>Sheet6!C27*$F$2</f>
        <v>868.19388000000004</v>
      </c>
      <c r="C27" s="2">
        <f>Sheet6!D27*$F$2</f>
        <v>130.01060000000001</v>
      </c>
      <c r="D27" s="2">
        <f>Sheet6!F27*$F$2</f>
        <v>401.40576000000004</v>
      </c>
      <c r="E27" s="2">
        <f>Sheet6!G27*$F$2</f>
        <v>572.79450000000008</v>
      </c>
    </row>
    <row r="28" spans="1:5" x14ac:dyDescent="0.3">
      <c r="A28" s="2">
        <f>Sheet6!B28*$F$2</f>
        <v>613.36832000000004</v>
      </c>
      <c r="B28" s="2">
        <f>Sheet6!C28*$F$2</f>
        <v>867.26828000000012</v>
      </c>
      <c r="C28" s="2">
        <f>Sheet6!D28*$F$2</f>
        <v>126.51604</v>
      </c>
      <c r="D28" s="2">
        <f>Sheet6!F28*$F$2</f>
        <v>402.80838000000006</v>
      </c>
      <c r="E28" s="2">
        <f>Sheet6!G28*$F$2</f>
        <v>569.31258000000003</v>
      </c>
    </row>
    <row r="29" spans="1:5" x14ac:dyDescent="0.3">
      <c r="A29" s="2">
        <f>Sheet6!B29*$F$2</f>
        <v>585.31638000000009</v>
      </c>
      <c r="B29" s="2">
        <f>Sheet6!C29*$F$2</f>
        <v>833.45960000000002</v>
      </c>
      <c r="C29" s="2">
        <f>Sheet6!D29*$F$2</f>
        <v>68.346640000000008</v>
      </c>
      <c r="D29" s="2">
        <f>Sheet6!F29*$F$2</f>
        <v>353.71602000000001</v>
      </c>
      <c r="E29" s="2">
        <f>Sheet6!G29*$F$2</f>
        <v>605.02160000000003</v>
      </c>
    </row>
    <row r="30" spans="1:5" x14ac:dyDescent="0.3">
      <c r="A30" s="2">
        <f>Sheet6!B30*$F$2</f>
        <v>599.33420000000001</v>
      </c>
      <c r="B30" s="2">
        <f>Sheet6!C30*$F$2</f>
        <v>829.50172000000009</v>
      </c>
      <c r="C30" s="2">
        <f>Sheet6!D30*$F$2</f>
        <v>70.523400000000009</v>
      </c>
      <c r="D30" s="2">
        <f>Sheet6!F30*$F$2</f>
        <v>359.54184000000004</v>
      </c>
      <c r="E30" s="2">
        <f>Sheet6!G30*$F$2</f>
        <v>617.89670000000001</v>
      </c>
    </row>
    <row r="31" spans="1:5" x14ac:dyDescent="0.3">
      <c r="A31" s="2">
        <f>Sheet6!B31*$F$2</f>
        <v>623.2506800000001</v>
      </c>
      <c r="B31" s="2">
        <f>Sheet6!C31*$F$2</f>
        <v>842.06288000000006</v>
      </c>
      <c r="C31" s="2">
        <f>Sheet6!D31*$F$2</f>
        <v>75.740700000000004</v>
      </c>
      <c r="D31" s="2">
        <f>Sheet6!F31*$F$2</f>
        <v>378.80772000000002</v>
      </c>
      <c r="E31" s="2">
        <f>Sheet6!G31*$F$2</f>
        <v>642.34004000000004</v>
      </c>
    </row>
    <row r="32" spans="1:5" x14ac:dyDescent="0.3">
      <c r="A32" s="2">
        <f>Sheet6!B32*$F$2</f>
        <v>648.80020000000002</v>
      </c>
      <c r="B32" s="2">
        <f>Sheet6!C32*$F$2</f>
        <v>842.33740000000012</v>
      </c>
      <c r="C32" s="2">
        <f>Sheet6!D32*$F$2</f>
        <v>77.066079999999999</v>
      </c>
      <c r="D32" s="2">
        <f>Sheet6!F32*$F$2</f>
        <v>390.70428000000004</v>
      </c>
      <c r="E32" s="2">
        <f>Sheet6!G32*$F$2</f>
        <v>669.59612000000004</v>
      </c>
    </row>
    <row r="33" spans="1:5" x14ac:dyDescent="0.3">
      <c r="A33" s="2">
        <f>Sheet6!B33*$F$2</f>
        <v>653.16270000000009</v>
      </c>
      <c r="B33" s="2">
        <f>Sheet6!C33*$F$2</f>
        <v>842.04356000000007</v>
      </c>
      <c r="C33" s="2">
        <f>Sheet6!D33*$F$2</f>
        <v>77.856920000000002</v>
      </c>
      <c r="D33" s="2">
        <f>Sheet6!F33*$F$2</f>
        <v>392.99346000000003</v>
      </c>
      <c r="E33" s="2">
        <f>Sheet6!G33*$F$2</f>
        <v>673.73820000000001</v>
      </c>
    </row>
    <row r="34" spans="1:5" x14ac:dyDescent="0.3">
      <c r="A34" s="2">
        <f>Sheet6!B34*$F$2</f>
        <v>657.51454000000001</v>
      </c>
      <c r="B34" s="2">
        <f>Sheet6!C34*$F$2</f>
        <v>855.23172000000011</v>
      </c>
      <c r="C34" s="2">
        <f>Sheet6!D34*$F$2</f>
        <v>88.982940000000013</v>
      </c>
      <c r="D34" s="2">
        <f>Sheet6!F34*$F$2</f>
        <v>410.96556000000004</v>
      </c>
      <c r="E34" s="2">
        <f>Sheet6!G34*$F$2</f>
        <v>666.97940000000006</v>
      </c>
    </row>
    <row r="35" spans="1:5" x14ac:dyDescent="0.3">
      <c r="A35" s="2">
        <f>Sheet6!B35*$F$2</f>
        <v>658.04882000000009</v>
      </c>
      <c r="B35" s="2">
        <f>Sheet6!C35*$F$2</f>
        <v>856.35680000000002</v>
      </c>
      <c r="C35" s="2">
        <f>Sheet6!D35*$F$2</f>
        <v>88.906040000000004</v>
      </c>
      <c r="D35" s="2">
        <f>Sheet6!F35*$F$2</f>
        <v>413.16282000000001</v>
      </c>
      <c r="E35" s="2">
        <f>Sheet6!G35*$F$2</f>
        <v>667.94528000000003</v>
      </c>
    </row>
    <row r="36" spans="1:5" x14ac:dyDescent="0.3">
      <c r="A36" s="2">
        <f>Sheet6!B36*$F$2</f>
        <v>665.09610000000009</v>
      </c>
      <c r="B36" s="2">
        <f>Sheet6!C36*$F$2</f>
        <v>859.0529600000001</v>
      </c>
      <c r="C36" s="2">
        <f>Sheet6!D36*$F$2</f>
        <v>88.937860000000001</v>
      </c>
      <c r="D36" s="2">
        <f>Sheet6!F36*$F$2</f>
        <v>420.29574000000002</v>
      </c>
      <c r="E36" s="2">
        <f>Sheet6!G36*$F$2</f>
        <v>678.79966000000002</v>
      </c>
    </row>
    <row r="37" spans="1:5" x14ac:dyDescent="0.3">
      <c r="A37" s="2">
        <f>Sheet6!B37*$F$2</f>
        <v>679.08940000000007</v>
      </c>
      <c r="B37" s="2">
        <f>Sheet6!C37*$F$2</f>
        <v>852.56080000000009</v>
      </c>
      <c r="C37" s="2">
        <f>Sheet6!D37*$F$2</f>
        <v>91.802440000000004</v>
      </c>
      <c r="D37" s="2">
        <f>Sheet6!F37*$F$2</f>
        <v>427.82046000000003</v>
      </c>
      <c r="E37" s="2">
        <f>Sheet6!G37*$F$2</f>
        <v>691.1460800000001</v>
      </c>
    </row>
    <row r="38" spans="1:5" x14ac:dyDescent="0.3">
      <c r="A38" s="2">
        <f>Sheet6!B38*$F$2</f>
        <v>719.59090000000003</v>
      </c>
      <c r="B38" s="2">
        <f>Sheet6!C38*$F$2</f>
        <v>854.18464000000006</v>
      </c>
      <c r="C38" s="2">
        <f>Sheet6!D38*$F$2</f>
        <v>101.40026</v>
      </c>
      <c r="D38" s="2">
        <f>Sheet6!F38*$F$2</f>
        <v>451.13766000000004</v>
      </c>
      <c r="E38" s="2">
        <f>Sheet6!G38*$F$2</f>
        <v>725.49368000000004</v>
      </c>
    </row>
    <row r="39" spans="1:5" x14ac:dyDescent="0.3">
      <c r="A39" s="2">
        <f>Sheet6!B39*$F$2</f>
        <v>729.90680000000009</v>
      </c>
      <c r="B39" s="2">
        <f>Sheet6!C39*$F$2</f>
        <v>857.53588000000002</v>
      </c>
      <c r="C39" s="2">
        <f>Sheet6!D39*$F$2</f>
        <v>122.11550000000001</v>
      </c>
      <c r="D39" s="2">
        <f>Sheet6!F39*$F$2</f>
        <v>456.08304000000004</v>
      </c>
      <c r="E39" s="2">
        <f>Sheet6!G39*$F$2</f>
        <v>701.11400000000003</v>
      </c>
    </row>
    <row r="40" spans="1:5" x14ac:dyDescent="0.3">
      <c r="A40" s="2">
        <f>Sheet6!B40*$F$2</f>
        <v>730.8880200000001</v>
      </c>
      <c r="B40" s="2">
        <f>Sheet6!C40*$F$2</f>
        <v>856.0859200000001</v>
      </c>
      <c r="C40" s="2">
        <f>Sheet6!D40*$F$2</f>
        <v>121.56894000000001</v>
      </c>
      <c r="D40" s="2">
        <f>Sheet6!F40*$F$2</f>
        <v>457.15398000000005</v>
      </c>
      <c r="E40" s="2">
        <f>Sheet6!G40*$F$2</f>
        <v>703.17208000000005</v>
      </c>
    </row>
    <row r="41" spans="1:5" x14ac:dyDescent="0.3">
      <c r="A41" s="2">
        <f>Sheet6!B41*$F$2</f>
        <v>735.58090000000004</v>
      </c>
      <c r="B41" s="2">
        <f>Sheet6!C41*$F$2</f>
        <v>859.4290400000001</v>
      </c>
      <c r="C41" s="2">
        <f>Sheet6!D41*$F$2</f>
        <v>124.66288000000002</v>
      </c>
      <c r="D41" s="2">
        <f>Sheet6!F41*$F$2</f>
        <v>460.23342000000002</v>
      </c>
      <c r="E41" s="2">
        <f>Sheet6!G41*$F$2</f>
        <v>704.76280000000008</v>
      </c>
    </row>
    <row r="42" spans="1:5" x14ac:dyDescent="0.3">
      <c r="A42" s="2">
        <f>Sheet6!B42*$F$2</f>
        <v>776.37004000000002</v>
      </c>
      <c r="B42" s="2">
        <f>Sheet6!C42*$F$2</f>
        <v>809.38508000000002</v>
      </c>
      <c r="C42" s="2">
        <f>Sheet6!D42*$F$2</f>
        <v>155.05368000000001</v>
      </c>
      <c r="D42" s="2">
        <f>Sheet6!F42*$F$2</f>
        <v>526.79556000000002</v>
      </c>
      <c r="E42" s="2">
        <f>Sheet6!G42*$F$2</f>
        <v>726.62060000000008</v>
      </c>
    </row>
    <row r="43" spans="1:5" x14ac:dyDescent="0.3">
      <c r="A43" s="2">
        <f>Sheet6!B43*$F$2</f>
        <v>836.29108000000008</v>
      </c>
      <c r="B43" s="2">
        <f>Sheet6!C43*$F$2</f>
        <v>838.5296800000001</v>
      </c>
      <c r="C43" s="2">
        <f>Sheet6!D43*$F$2</f>
        <v>168.07608000000002</v>
      </c>
      <c r="D43" s="2">
        <f>Sheet6!F43*$F$2</f>
        <v>552.74592000000007</v>
      </c>
      <c r="E43" s="2">
        <f>Sheet6!G43*$F$2</f>
        <v>785.55668000000003</v>
      </c>
    </row>
    <row r="44" spans="1:5" x14ac:dyDescent="0.3">
      <c r="A44" s="2">
        <f>Sheet6!B44*$F$2</f>
        <v>844.60606000000007</v>
      </c>
      <c r="B44" s="2">
        <f>Sheet6!C44*$F$2</f>
        <v>839.60032000000012</v>
      </c>
      <c r="C44" s="2">
        <f>Sheet6!D44*$F$2</f>
        <v>171.34312000000003</v>
      </c>
      <c r="D44" s="2">
        <f>Sheet6!F44*$F$2</f>
        <v>554.904</v>
      </c>
      <c r="E44" s="2">
        <f>Sheet6!G44*$F$2</f>
        <v>789.91380000000004</v>
      </c>
    </row>
    <row r="45" spans="1:5" x14ac:dyDescent="0.3">
      <c r="A45" s="2">
        <f>Sheet6!B45*$F$2</f>
        <v>835.20176000000004</v>
      </c>
      <c r="B45" s="2">
        <f>Sheet6!C45*$F$2</f>
        <v>833.01768000000004</v>
      </c>
      <c r="C45" s="2">
        <f>Sheet6!D45*$F$2</f>
        <v>189.96366</v>
      </c>
      <c r="D45" s="2">
        <f>Sheet6!F45*$F$2</f>
        <v>560.11770000000001</v>
      </c>
      <c r="E45" s="2">
        <f>Sheet6!G45*$F$2</f>
        <v>775.00752000000011</v>
      </c>
    </row>
    <row r="46" spans="1:5" x14ac:dyDescent="0.3">
      <c r="A46" s="2">
        <f>Sheet6!B46*$F$2</f>
        <v>226.65286000000003</v>
      </c>
      <c r="B46" s="2">
        <f>Sheet6!C46*$F$2</f>
        <v>832.08812000000012</v>
      </c>
      <c r="C46" s="2">
        <f>Sheet6!D46*$F$2</f>
        <v>31.709560000000003</v>
      </c>
      <c r="D46" s="2">
        <f>Sheet6!F46*$F$2</f>
        <v>142.87602000000001</v>
      </c>
      <c r="E46" s="2">
        <f>Sheet6!G46*$F$2</f>
        <v>231.29960000000003</v>
      </c>
    </row>
    <row r="47" spans="1:5" x14ac:dyDescent="0.3">
      <c r="A47" s="2">
        <f>Sheet6!B47*$F$2</f>
        <v>196.62666000000002</v>
      </c>
      <c r="B47" s="2">
        <f>Sheet6!C47*$F$2</f>
        <v>941.73480000000006</v>
      </c>
      <c r="C47" s="2">
        <f>Sheet6!D47*$F$2</f>
        <v>31.695740000000004</v>
      </c>
      <c r="D47" s="2">
        <f>Sheet6!F47*$F$2</f>
        <v>117.00330000000001</v>
      </c>
      <c r="E47" s="2">
        <f>Sheet6!G47*$F$2</f>
        <v>194.97232000000002</v>
      </c>
    </row>
    <row r="48" spans="1:5" x14ac:dyDescent="0.3">
      <c r="A48" s="2">
        <f>Sheet6!B48*$F$2</f>
        <v>226.10778000000002</v>
      </c>
      <c r="B48" s="2">
        <f>Sheet6!C48*$F$2</f>
        <v>879.42292000000009</v>
      </c>
      <c r="C48" s="2">
        <f>Sheet6!D48*$F$2</f>
        <v>37.234140000000004</v>
      </c>
      <c r="D48" s="2">
        <f>Sheet6!F48*$F$2</f>
        <v>133.89762000000002</v>
      </c>
      <c r="E48" s="2">
        <f>Sheet6!G48*$F$2</f>
        <v>224.00420000000003</v>
      </c>
    </row>
    <row r="49" spans="1:7" x14ac:dyDescent="0.3">
      <c r="A49" s="2">
        <f>Sheet6!B49*$F$2</f>
        <v>331.37224000000003</v>
      </c>
      <c r="B49" s="2">
        <f>Sheet6!C49*$F$2</f>
        <v>819.09688000000006</v>
      </c>
      <c r="C49" s="2">
        <f>Sheet6!D49*$F$2</f>
        <v>47.184520000000006</v>
      </c>
      <c r="D49" s="2">
        <f>Sheet6!F49*$F$2</f>
        <v>170.29488000000001</v>
      </c>
      <c r="E49" s="2">
        <f>Sheet6!G49*$F$2</f>
        <v>327.29258000000004</v>
      </c>
    </row>
    <row r="50" spans="1:7" x14ac:dyDescent="0.3">
      <c r="A50" s="2">
        <f>Sheet6!B50*$F$2</f>
        <v>489.81326000000001</v>
      </c>
      <c r="B50" s="2">
        <f>Sheet6!C50*$F$2</f>
        <v>802.67416000000003</v>
      </c>
      <c r="C50" s="2">
        <f>Sheet6!D50*$F$2</f>
        <v>67.294440000000009</v>
      </c>
      <c r="D50" s="2">
        <f>Sheet6!F50*$F$2</f>
        <v>241.39110000000002</v>
      </c>
      <c r="E50" s="2">
        <f>Sheet6!G50*$F$2</f>
        <v>478.20142000000004</v>
      </c>
    </row>
    <row r="51" spans="1:7" x14ac:dyDescent="0.3">
      <c r="A51" s="2">
        <f>Sheet6!B51*$F$2</f>
        <v>183.96314000000001</v>
      </c>
      <c r="B51" s="2">
        <f>Sheet6!C51*$F$2</f>
        <v>805.13568000000009</v>
      </c>
      <c r="C51" s="2">
        <f>Sheet6!D51*$F$2</f>
        <v>33.622780000000006</v>
      </c>
      <c r="D51" s="2">
        <f>Sheet6!F51*$F$2</f>
        <v>124.66752000000001</v>
      </c>
      <c r="E51" s="2">
        <f>Sheet6!G51*$F$2</f>
        <v>184.0694</v>
      </c>
    </row>
    <row r="52" spans="1:7" x14ac:dyDescent="0.3">
      <c r="A52" s="2">
        <f>Sheet6!B52*$F$2</f>
        <v>75.758300000000006</v>
      </c>
      <c r="B52" s="2">
        <f>Sheet6!C52*$F$2</f>
        <v>681.52776000000006</v>
      </c>
      <c r="C52" s="2">
        <f>Sheet6!D52*$F$2</f>
        <v>13.341400000000002</v>
      </c>
      <c r="D52" s="2">
        <f>Sheet6!F52*$F$2</f>
        <v>42.881160000000001</v>
      </c>
      <c r="E52" s="2">
        <f>Sheet6!G52*$F$2</f>
        <v>72.524100000000004</v>
      </c>
    </row>
    <row r="53" spans="1:7" x14ac:dyDescent="0.3">
      <c r="A53" s="1">
        <f>AVERAGE(A3:A52)</f>
        <v>494.2432108000001</v>
      </c>
      <c r="B53" s="1">
        <f t="shared" ref="B53:E53" si="0">AVERAGE(B3:B52)</f>
        <v>834.75353759999973</v>
      </c>
      <c r="C53" s="1">
        <f t="shared" si="0"/>
        <v>83.158027199999978</v>
      </c>
      <c r="D53" s="1">
        <f t="shared" si="0"/>
        <v>312.0187032</v>
      </c>
      <c r="E53" s="1">
        <f t="shared" si="0"/>
        <v>485.3293084</v>
      </c>
      <c r="F53" t="s">
        <v>161</v>
      </c>
      <c r="G53" t="s">
        <v>177</v>
      </c>
    </row>
    <row r="54" spans="1:7" x14ac:dyDescent="0.3">
      <c r="A54" s="1">
        <f>linkedrecords!C4*A53</f>
        <v>7.2705153281523218</v>
      </c>
      <c r="B54" s="1">
        <f>linkedrecords!C5*B53</f>
        <v>16.310833698642714</v>
      </c>
      <c r="C54" s="1">
        <f>linkedrecords!C6*C53</f>
        <v>2.8548649685923193</v>
      </c>
      <c r="D54" s="1">
        <f>linkedrecords!C7*D53</f>
        <v>0.98059989966883199</v>
      </c>
      <c r="E54" s="1">
        <f>linkedrecords!C8*E53</f>
        <v>2.7348985989371761</v>
      </c>
      <c r="F54" s="1" t="s">
        <v>165</v>
      </c>
      <c r="G54">
        <f>SUM(A54:E54)</f>
        <v>30.151712493993362</v>
      </c>
    </row>
    <row r="55" spans="1:7" x14ac:dyDescent="0.3">
      <c r="A55" s="1">
        <f>Sheet1!B55*linkedrecords!E4*20</f>
        <v>0.14319262993211149</v>
      </c>
      <c r="B55" s="1">
        <f>Sheet1!$B$55*linkedrecords!E5*20</f>
        <v>0.19229260995780678</v>
      </c>
      <c r="C55" s="1">
        <f>Sheet1!$B$55*linkedrecords!E6*20</f>
        <v>0.98703365529611797</v>
      </c>
      <c r="D55" s="1">
        <f>Sheet1!$B$55*linkedrecords!E7*20</f>
        <v>0.12398453589428157</v>
      </c>
      <c r="E55" s="1">
        <f>Sheet1!$B$55*linkedrecords!E8*20</f>
        <v>0.26001077010626839</v>
      </c>
      <c r="F55" s="1" t="s">
        <v>166</v>
      </c>
      <c r="G55" s="5">
        <f>SUM(A55:E55)</f>
        <v>1.7065142011865861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sheetData>
    <row r="1" spans="1:22" x14ac:dyDescent="0.3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8">
        <v>21310750</v>
      </c>
      <c r="C3" s="8">
        <v>20474250</v>
      </c>
      <c r="D3" s="8">
        <v>836500</v>
      </c>
      <c r="E3" s="8">
        <v>8854770</v>
      </c>
      <c r="F3" s="8">
        <v>8459903</v>
      </c>
      <c r="G3" s="8">
        <v>394867</v>
      </c>
      <c r="H3" s="8">
        <v>4044427</v>
      </c>
      <c r="I3" s="8">
        <v>3985361</v>
      </c>
      <c r="J3" s="8">
        <v>59066</v>
      </c>
      <c r="K3" s="8">
        <v>8411553</v>
      </c>
      <c r="L3" s="8">
        <v>8028986</v>
      </c>
      <c r="M3" s="8">
        <v>382567</v>
      </c>
      <c r="N3" s="8">
        <v>0</v>
      </c>
      <c r="O3" s="8">
        <v>0</v>
      </c>
      <c r="P3" s="8">
        <v>0</v>
      </c>
      <c r="Q3" s="8">
        <v>8900802</v>
      </c>
      <c r="R3" s="8">
        <v>8592570</v>
      </c>
      <c r="S3" s="8">
        <v>129564</v>
      </c>
      <c r="T3" s="8">
        <v>252976</v>
      </c>
      <c r="U3" s="8">
        <v>47.696399999999997</v>
      </c>
      <c r="V3" s="8">
        <v>0</v>
      </c>
    </row>
    <row r="4" spans="1:22" x14ac:dyDescent="0.3">
      <c r="A4" t="s">
        <v>89</v>
      </c>
      <c r="B4" s="8">
        <v>19474315</v>
      </c>
      <c r="C4" s="8">
        <v>19134725</v>
      </c>
      <c r="D4" s="8">
        <v>339590</v>
      </c>
      <c r="E4" s="8">
        <v>6658349</v>
      </c>
      <c r="F4" s="8">
        <v>6542230</v>
      </c>
      <c r="G4" s="8">
        <v>116119</v>
      </c>
      <c r="H4" s="8">
        <v>6425260</v>
      </c>
      <c r="I4" s="8">
        <v>6335707</v>
      </c>
      <c r="J4" s="8">
        <v>89553</v>
      </c>
      <c r="K4" s="8">
        <v>6390706</v>
      </c>
      <c r="L4" s="8">
        <v>6256788</v>
      </c>
      <c r="M4" s="8">
        <v>133918</v>
      </c>
      <c r="N4" s="8">
        <v>0</v>
      </c>
      <c r="O4" s="8">
        <v>0</v>
      </c>
      <c r="P4" s="8">
        <v>0</v>
      </c>
      <c r="Q4" s="8">
        <v>6668970</v>
      </c>
      <c r="R4" s="8">
        <v>6461410</v>
      </c>
      <c r="S4" s="8">
        <v>54836</v>
      </c>
      <c r="T4" s="8">
        <v>79225</v>
      </c>
      <c r="U4" s="8">
        <v>48.610500000000002</v>
      </c>
      <c r="V4" s="8">
        <v>0</v>
      </c>
    </row>
    <row r="5" spans="1:22" x14ac:dyDescent="0.3">
      <c r="A5" t="s">
        <v>90</v>
      </c>
      <c r="B5" s="8">
        <v>18012827</v>
      </c>
      <c r="C5" s="8">
        <v>17516610</v>
      </c>
      <c r="D5" s="8">
        <v>496217</v>
      </c>
      <c r="E5" s="8">
        <v>6220362</v>
      </c>
      <c r="F5" s="8">
        <v>6095414</v>
      </c>
      <c r="G5" s="8">
        <v>124948</v>
      </c>
      <c r="H5" s="8">
        <v>5957174</v>
      </c>
      <c r="I5" s="8">
        <v>5723060</v>
      </c>
      <c r="J5" s="8">
        <v>234114</v>
      </c>
      <c r="K5" s="8">
        <v>5835291</v>
      </c>
      <c r="L5" s="8">
        <v>5698136</v>
      </c>
      <c r="M5" s="8">
        <v>137155</v>
      </c>
      <c r="N5" s="8">
        <v>0</v>
      </c>
      <c r="O5" s="8">
        <v>0</v>
      </c>
      <c r="P5" s="8">
        <v>0</v>
      </c>
      <c r="Q5" s="8">
        <v>6262251</v>
      </c>
      <c r="R5" s="8">
        <v>6117977</v>
      </c>
      <c r="S5" s="8">
        <v>69007</v>
      </c>
      <c r="T5" s="8">
        <v>68195</v>
      </c>
      <c r="U5" s="8">
        <v>121.648</v>
      </c>
      <c r="V5" s="8">
        <v>0</v>
      </c>
    </row>
    <row r="6" spans="1:22" x14ac:dyDescent="0.3">
      <c r="A6" t="s">
        <v>91</v>
      </c>
      <c r="B6" s="8">
        <v>22102773</v>
      </c>
      <c r="C6" s="8">
        <v>21213749</v>
      </c>
      <c r="D6" s="8">
        <v>889024</v>
      </c>
      <c r="E6" s="8">
        <v>8790831</v>
      </c>
      <c r="F6" s="8">
        <v>8395401</v>
      </c>
      <c r="G6" s="8">
        <v>395430</v>
      </c>
      <c r="H6" s="8">
        <v>4814452</v>
      </c>
      <c r="I6" s="8">
        <v>4693181</v>
      </c>
      <c r="J6" s="8">
        <v>121271</v>
      </c>
      <c r="K6" s="8">
        <v>8497490</v>
      </c>
      <c r="L6" s="8">
        <v>8125167</v>
      </c>
      <c r="M6" s="8">
        <v>372323</v>
      </c>
      <c r="N6" s="8">
        <v>0</v>
      </c>
      <c r="O6" s="8">
        <v>0</v>
      </c>
      <c r="P6" s="8">
        <v>0</v>
      </c>
      <c r="Q6" s="8">
        <v>8830595</v>
      </c>
      <c r="R6" s="8">
        <v>8671071</v>
      </c>
      <c r="S6" s="8">
        <v>133781</v>
      </c>
      <c r="T6" s="8">
        <v>238550</v>
      </c>
      <c r="U6" s="8">
        <v>30.4681</v>
      </c>
      <c r="V6" s="8">
        <v>0</v>
      </c>
    </row>
    <row r="7" spans="1:22" x14ac:dyDescent="0.3">
      <c r="A7" t="s">
        <v>92</v>
      </c>
      <c r="B7" s="8">
        <v>19970497</v>
      </c>
      <c r="C7" s="8">
        <v>19434357</v>
      </c>
      <c r="D7" s="8">
        <v>536140</v>
      </c>
      <c r="E7" s="8">
        <v>6812629</v>
      </c>
      <c r="F7" s="8">
        <v>6641437</v>
      </c>
      <c r="G7" s="8">
        <v>171192</v>
      </c>
      <c r="H7" s="8">
        <v>6805794</v>
      </c>
      <c r="I7" s="8">
        <v>6621637</v>
      </c>
      <c r="J7" s="8">
        <v>184157</v>
      </c>
      <c r="K7" s="8">
        <v>6352074</v>
      </c>
      <c r="L7" s="8">
        <v>6171283</v>
      </c>
      <c r="M7" s="8">
        <v>180791</v>
      </c>
      <c r="N7" s="8">
        <v>0</v>
      </c>
      <c r="O7" s="8">
        <v>0</v>
      </c>
      <c r="P7" s="8">
        <v>0</v>
      </c>
      <c r="Q7" s="8">
        <v>6836554</v>
      </c>
      <c r="R7" s="8">
        <v>6458579</v>
      </c>
      <c r="S7" s="8">
        <v>60254</v>
      </c>
      <c r="T7" s="8">
        <v>120425</v>
      </c>
      <c r="U7" s="8">
        <v>92.165400000000005</v>
      </c>
      <c r="V7" s="8">
        <v>0</v>
      </c>
    </row>
    <row r="8" spans="1:22" x14ac:dyDescent="0.3">
      <c r="A8" t="s">
        <v>93</v>
      </c>
      <c r="B8" s="8">
        <v>16745811</v>
      </c>
      <c r="C8" s="8">
        <v>16018766</v>
      </c>
      <c r="D8" s="8">
        <v>727045</v>
      </c>
      <c r="E8" s="8">
        <v>6439745</v>
      </c>
      <c r="F8" s="8">
        <v>6033307</v>
      </c>
      <c r="G8" s="8">
        <v>406438</v>
      </c>
      <c r="H8" s="8">
        <v>4340448</v>
      </c>
      <c r="I8" s="8">
        <v>4297802</v>
      </c>
      <c r="J8" s="8">
        <v>42646</v>
      </c>
      <c r="K8" s="8">
        <v>5965618</v>
      </c>
      <c r="L8" s="8">
        <v>5687657</v>
      </c>
      <c r="M8" s="8">
        <v>277961</v>
      </c>
      <c r="N8" s="8">
        <v>0</v>
      </c>
      <c r="O8" s="8">
        <v>0</v>
      </c>
      <c r="P8" s="8">
        <v>0</v>
      </c>
      <c r="Q8" s="8">
        <v>6482308</v>
      </c>
      <c r="R8" s="8">
        <v>6299711</v>
      </c>
      <c r="S8" s="8">
        <v>116949</v>
      </c>
      <c r="T8" s="8">
        <v>160886</v>
      </c>
      <c r="U8" s="8">
        <v>81.249600000000001</v>
      </c>
      <c r="V8" s="8">
        <v>0</v>
      </c>
    </row>
    <row r="9" spans="1:22" x14ac:dyDescent="0.3">
      <c r="A9" t="s">
        <v>94</v>
      </c>
      <c r="B9" s="8">
        <v>21319809</v>
      </c>
      <c r="C9" s="8">
        <v>20150433</v>
      </c>
      <c r="D9" s="8">
        <v>1169376</v>
      </c>
      <c r="E9" s="8">
        <v>8427430</v>
      </c>
      <c r="F9" s="8">
        <v>7889568</v>
      </c>
      <c r="G9" s="8">
        <v>537862</v>
      </c>
      <c r="H9" s="8">
        <v>4872147</v>
      </c>
      <c r="I9" s="8">
        <v>4781138</v>
      </c>
      <c r="J9" s="8">
        <v>91009</v>
      </c>
      <c r="K9" s="8">
        <v>8020232</v>
      </c>
      <c r="L9" s="8">
        <v>7479727</v>
      </c>
      <c r="M9" s="8">
        <v>540505</v>
      </c>
      <c r="N9" s="8">
        <v>0</v>
      </c>
      <c r="O9" s="8">
        <v>0</v>
      </c>
      <c r="P9" s="8">
        <v>0</v>
      </c>
      <c r="Q9" s="8">
        <v>8480432</v>
      </c>
      <c r="R9" s="8">
        <v>8237773</v>
      </c>
      <c r="S9" s="8">
        <v>159692</v>
      </c>
      <c r="T9" s="8">
        <v>380828</v>
      </c>
      <c r="U9" s="8">
        <v>34.341999999999999</v>
      </c>
      <c r="V9" s="8">
        <v>0</v>
      </c>
    </row>
    <row r="10" spans="1:22" x14ac:dyDescent="0.3">
      <c r="A10" t="s">
        <v>95</v>
      </c>
      <c r="B10" s="8">
        <v>20560494</v>
      </c>
      <c r="C10" s="8">
        <v>18931801</v>
      </c>
      <c r="D10" s="8">
        <v>1628693</v>
      </c>
      <c r="E10" s="8">
        <v>8097932</v>
      </c>
      <c r="F10" s="8">
        <v>7299434</v>
      </c>
      <c r="G10" s="8">
        <v>798498</v>
      </c>
      <c r="H10" s="8">
        <v>4820021</v>
      </c>
      <c r="I10" s="8">
        <v>4710618</v>
      </c>
      <c r="J10" s="8">
        <v>109403</v>
      </c>
      <c r="K10" s="8">
        <v>7642541</v>
      </c>
      <c r="L10" s="8">
        <v>6921749</v>
      </c>
      <c r="M10" s="8">
        <v>720792</v>
      </c>
      <c r="N10" s="8">
        <v>0</v>
      </c>
      <c r="O10" s="8">
        <v>0</v>
      </c>
      <c r="P10" s="8">
        <v>0</v>
      </c>
      <c r="Q10" s="8">
        <v>8166885</v>
      </c>
      <c r="R10" s="8">
        <v>7998824</v>
      </c>
      <c r="S10" s="8">
        <v>200800</v>
      </c>
      <c r="T10" s="8">
        <v>519997</v>
      </c>
      <c r="U10" s="8">
        <v>32.665199999999999</v>
      </c>
      <c r="V10" s="8">
        <v>0</v>
      </c>
    </row>
    <row r="11" spans="1:22" x14ac:dyDescent="0.3">
      <c r="A11" t="s">
        <v>96</v>
      </c>
      <c r="B11" s="8">
        <v>17742272</v>
      </c>
      <c r="C11" s="8">
        <v>17231036</v>
      </c>
      <c r="D11" s="8">
        <v>511236</v>
      </c>
      <c r="E11" s="8">
        <v>6505048</v>
      </c>
      <c r="F11" s="8">
        <v>6299731</v>
      </c>
      <c r="G11" s="8">
        <v>205317</v>
      </c>
      <c r="H11" s="8">
        <v>5058227</v>
      </c>
      <c r="I11" s="8">
        <v>4975498</v>
      </c>
      <c r="J11" s="8">
        <v>82729</v>
      </c>
      <c r="K11" s="8">
        <v>6178997</v>
      </c>
      <c r="L11" s="8">
        <v>5955807</v>
      </c>
      <c r="M11" s="8">
        <v>223190</v>
      </c>
      <c r="N11" s="8">
        <v>0</v>
      </c>
      <c r="O11" s="8">
        <v>0</v>
      </c>
      <c r="P11" s="8">
        <v>0</v>
      </c>
      <c r="Q11" s="8">
        <v>6535141</v>
      </c>
      <c r="R11" s="8">
        <v>6357675</v>
      </c>
      <c r="S11" s="8">
        <v>131441</v>
      </c>
      <c r="T11" s="8">
        <v>91877</v>
      </c>
      <c r="U11" s="8">
        <v>94.5227</v>
      </c>
      <c r="V11" s="8">
        <v>0</v>
      </c>
    </row>
    <row r="12" spans="1:22" x14ac:dyDescent="0.3">
      <c r="A12" t="s">
        <v>97</v>
      </c>
      <c r="B12" s="8">
        <v>21485781</v>
      </c>
      <c r="C12" s="8">
        <v>21484973</v>
      </c>
      <c r="D12" s="8">
        <v>808</v>
      </c>
      <c r="E12" s="8">
        <v>6581612</v>
      </c>
      <c r="F12" s="8">
        <v>6581238</v>
      </c>
      <c r="G12" s="8">
        <v>374</v>
      </c>
      <c r="H12" s="8">
        <v>8433045</v>
      </c>
      <c r="I12" s="8">
        <v>8432931</v>
      </c>
      <c r="J12" s="8">
        <v>114</v>
      </c>
      <c r="K12" s="8">
        <v>6471124</v>
      </c>
      <c r="L12" s="8">
        <v>6470804</v>
      </c>
      <c r="M12" s="8">
        <v>320</v>
      </c>
      <c r="N12" s="8">
        <v>0</v>
      </c>
      <c r="O12" s="8">
        <v>0</v>
      </c>
      <c r="P12" s="8">
        <v>0</v>
      </c>
      <c r="Q12" s="8">
        <v>6581670</v>
      </c>
      <c r="R12" s="8">
        <v>6478543</v>
      </c>
      <c r="S12" s="8">
        <v>91</v>
      </c>
      <c r="T12" s="8">
        <v>230</v>
      </c>
      <c r="U12" s="8">
        <v>41.563099999999999</v>
      </c>
      <c r="V12" s="8">
        <v>0</v>
      </c>
    </row>
    <row r="13" spans="1:22" x14ac:dyDescent="0.3">
      <c r="A13" t="s">
        <v>98</v>
      </c>
      <c r="B13" s="8">
        <v>20210032</v>
      </c>
      <c r="C13" s="8">
        <v>19068779</v>
      </c>
      <c r="D13" s="8">
        <v>1141253</v>
      </c>
      <c r="E13" s="8">
        <v>7954014</v>
      </c>
      <c r="F13" s="8">
        <v>7424908</v>
      </c>
      <c r="G13" s="8">
        <v>529106</v>
      </c>
      <c r="H13" s="8">
        <v>4561783</v>
      </c>
      <c r="I13" s="8">
        <v>4444477</v>
      </c>
      <c r="J13" s="8">
        <v>117306</v>
      </c>
      <c r="K13" s="8">
        <v>7694235</v>
      </c>
      <c r="L13" s="8">
        <v>7199394</v>
      </c>
      <c r="M13" s="8">
        <v>494841</v>
      </c>
      <c r="N13" s="8">
        <v>0</v>
      </c>
      <c r="O13" s="8">
        <v>0</v>
      </c>
      <c r="P13" s="8">
        <v>0</v>
      </c>
      <c r="Q13" s="8">
        <v>8015291</v>
      </c>
      <c r="R13" s="8">
        <v>7923147</v>
      </c>
      <c r="S13" s="8">
        <v>156495</v>
      </c>
      <c r="T13" s="8">
        <v>338305</v>
      </c>
      <c r="U13" s="8">
        <v>58.827199999999998</v>
      </c>
      <c r="V13" s="8">
        <v>0</v>
      </c>
    </row>
    <row r="14" spans="1:22" x14ac:dyDescent="0.3">
      <c r="A14" t="s">
        <v>99</v>
      </c>
      <c r="B14" s="8">
        <v>21868593</v>
      </c>
      <c r="C14" s="8">
        <v>17797148</v>
      </c>
      <c r="D14" s="8">
        <v>4071445</v>
      </c>
      <c r="E14" s="8">
        <v>8713280</v>
      </c>
      <c r="F14" s="8">
        <v>6696333</v>
      </c>
      <c r="G14" s="8">
        <v>2016947</v>
      </c>
      <c r="H14" s="8">
        <v>4650058</v>
      </c>
      <c r="I14" s="8">
        <v>4543159</v>
      </c>
      <c r="J14" s="8">
        <v>106899</v>
      </c>
      <c r="K14" s="8">
        <v>8505255</v>
      </c>
      <c r="L14" s="8">
        <v>6557656</v>
      </c>
      <c r="M14" s="8">
        <v>1947599</v>
      </c>
      <c r="N14" s="8">
        <v>0</v>
      </c>
      <c r="O14" s="8">
        <v>0</v>
      </c>
      <c r="P14" s="8">
        <v>0</v>
      </c>
      <c r="Q14" s="8">
        <v>8750213</v>
      </c>
      <c r="R14" s="8">
        <v>8660836</v>
      </c>
      <c r="S14" s="8">
        <v>107837</v>
      </c>
      <c r="T14" s="8">
        <v>1839757</v>
      </c>
      <c r="U14" s="8">
        <v>24.234999999999999</v>
      </c>
      <c r="V14" s="8">
        <v>0</v>
      </c>
    </row>
    <row r="15" spans="1:22" x14ac:dyDescent="0.3">
      <c r="A15" t="s">
        <v>100</v>
      </c>
      <c r="B15" s="8">
        <v>21860422</v>
      </c>
      <c r="C15" s="8">
        <v>17280468</v>
      </c>
      <c r="D15" s="8">
        <v>4579954</v>
      </c>
      <c r="E15" s="8">
        <v>8742243</v>
      </c>
      <c r="F15" s="8">
        <v>6463544</v>
      </c>
      <c r="G15" s="8">
        <v>2278699</v>
      </c>
      <c r="H15" s="8">
        <v>4588376</v>
      </c>
      <c r="I15" s="8">
        <v>4483919</v>
      </c>
      <c r="J15" s="8">
        <v>104457</v>
      </c>
      <c r="K15" s="8">
        <v>8529803</v>
      </c>
      <c r="L15" s="8">
        <v>6333005</v>
      </c>
      <c r="M15" s="8">
        <v>2196798</v>
      </c>
      <c r="N15" s="8">
        <v>0</v>
      </c>
      <c r="O15" s="8">
        <v>0</v>
      </c>
      <c r="P15" s="8">
        <v>0</v>
      </c>
      <c r="Q15" s="8">
        <v>8776216</v>
      </c>
      <c r="R15" s="8">
        <v>8677683</v>
      </c>
      <c r="S15" s="8">
        <v>108163</v>
      </c>
      <c r="T15" s="8">
        <v>2088634</v>
      </c>
      <c r="U15" s="8">
        <v>21.040099999999999</v>
      </c>
      <c r="V15" s="8">
        <v>0</v>
      </c>
    </row>
    <row r="16" spans="1:22" x14ac:dyDescent="0.3">
      <c r="A16" t="s">
        <v>101</v>
      </c>
      <c r="B16" s="8">
        <v>20475610</v>
      </c>
      <c r="C16" s="8">
        <v>17249678</v>
      </c>
      <c r="D16" s="8">
        <v>3225932</v>
      </c>
      <c r="E16" s="8">
        <v>7989430</v>
      </c>
      <c r="F16" s="8">
        <v>6398048</v>
      </c>
      <c r="G16" s="8">
        <v>1591382</v>
      </c>
      <c r="H16" s="8">
        <v>4721872</v>
      </c>
      <c r="I16" s="8">
        <v>4627301</v>
      </c>
      <c r="J16" s="8">
        <v>94571</v>
      </c>
      <c r="K16" s="8">
        <v>7764308</v>
      </c>
      <c r="L16" s="8">
        <v>6224329</v>
      </c>
      <c r="M16" s="8">
        <v>1539979</v>
      </c>
      <c r="N16" s="8">
        <v>0</v>
      </c>
      <c r="O16" s="8">
        <v>0</v>
      </c>
      <c r="P16" s="8">
        <v>0</v>
      </c>
      <c r="Q16" s="8">
        <v>8024025</v>
      </c>
      <c r="R16" s="8">
        <v>7925463</v>
      </c>
      <c r="S16" s="8">
        <v>119146</v>
      </c>
      <c r="T16" s="8">
        <v>1420805</v>
      </c>
      <c r="U16" s="8">
        <v>24.013000000000002</v>
      </c>
      <c r="V16" s="8">
        <v>0</v>
      </c>
    </row>
    <row r="17" spans="1:22" x14ac:dyDescent="0.3">
      <c r="A17" t="s">
        <v>102</v>
      </c>
      <c r="B17" s="8">
        <v>18487054</v>
      </c>
      <c r="C17" s="8">
        <v>17455170</v>
      </c>
      <c r="D17" s="8">
        <v>1031884</v>
      </c>
      <c r="E17" s="8">
        <v>6940438</v>
      </c>
      <c r="F17" s="8">
        <v>6461296</v>
      </c>
      <c r="G17" s="8">
        <v>479142</v>
      </c>
      <c r="H17" s="8">
        <v>4844104</v>
      </c>
      <c r="I17" s="8">
        <v>4761961</v>
      </c>
      <c r="J17" s="8">
        <v>82143</v>
      </c>
      <c r="K17" s="8">
        <v>6702512</v>
      </c>
      <c r="L17" s="8">
        <v>6231913</v>
      </c>
      <c r="M17" s="8">
        <v>470599</v>
      </c>
      <c r="N17" s="8">
        <v>0</v>
      </c>
      <c r="O17" s="8">
        <v>0</v>
      </c>
      <c r="P17" s="8">
        <v>0</v>
      </c>
      <c r="Q17" s="8">
        <v>6979693</v>
      </c>
      <c r="R17" s="8">
        <v>6885389</v>
      </c>
      <c r="S17" s="8">
        <v>140067</v>
      </c>
      <c r="T17" s="8">
        <v>330528</v>
      </c>
      <c r="U17" s="8">
        <v>43.958500000000001</v>
      </c>
      <c r="V17" s="8">
        <v>0</v>
      </c>
    </row>
    <row r="18" spans="1:22" x14ac:dyDescent="0.3">
      <c r="A18" t="s">
        <v>103</v>
      </c>
      <c r="B18" s="8">
        <v>17795051</v>
      </c>
      <c r="C18" s="8">
        <v>16751600</v>
      </c>
      <c r="D18" s="8">
        <v>1043451</v>
      </c>
      <c r="E18" s="8">
        <v>6525705</v>
      </c>
      <c r="F18" s="8">
        <v>6040185</v>
      </c>
      <c r="G18" s="8">
        <v>485520</v>
      </c>
      <c r="H18" s="8">
        <v>4983139</v>
      </c>
      <c r="I18" s="8">
        <v>4901228</v>
      </c>
      <c r="J18" s="8">
        <v>81911</v>
      </c>
      <c r="K18" s="8">
        <v>6286207</v>
      </c>
      <c r="L18" s="8">
        <v>5810187</v>
      </c>
      <c r="M18" s="8">
        <v>476020</v>
      </c>
      <c r="N18" s="8">
        <v>0</v>
      </c>
      <c r="O18" s="8">
        <v>0</v>
      </c>
      <c r="P18" s="8">
        <v>0</v>
      </c>
      <c r="Q18" s="8">
        <v>6562373</v>
      </c>
      <c r="R18" s="8">
        <v>6463070</v>
      </c>
      <c r="S18" s="8">
        <v>135138</v>
      </c>
      <c r="T18" s="8">
        <v>340901</v>
      </c>
      <c r="U18" s="8">
        <v>43.735700000000001</v>
      </c>
      <c r="V18" s="8">
        <v>0</v>
      </c>
    </row>
    <row r="19" spans="1:22" x14ac:dyDescent="0.3">
      <c r="A19" t="s">
        <v>104</v>
      </c>
      <c r="B19" s="8">
        <v>17797875</v>
      </c>
      <c r="C19" s="8">
        <v>16730484</v>
      </c>
      <c r="D19" s="8">
        <v>1067391</v>
      </c>
      <c r="E19" s="8">
        <v>6546345</v>
      </c>
      <c r="F19" s="8">
        <v>6047988</v>
      </c>
      <c r="G19" s="8">
        <v>498357</v>
      </c>
      <c r="H19" s="8">
        <v>4945392</v>
      </c>
      <c r="I19" s="8">
        <v>4865047</v>
      </c>
      <c r="J19" s="8">
        <v>80345</v>
      </c>
      <c r="K19" s="8">
        <v>6306138</v>
      </c>
      <c r="L19" s="8">
        <v>5817449</v>
      </c>
      <c r="M19" s="8">
        <v>488689</v>
      </c>
      <c r="N19" s="8">
        <v>0</v>
      </c>
      <c r="O19" s="8">
        <v>0</v>
      </c>
      <c r="P19" s="8">
        <v>0</v>
      </c>
      <c r="Q19" s="8">
        <v>6583803</v>
      </c>
      <c r="R19" s="8">
        <v>6487268</v>
      </c>
      <c r="S19" s="8">
        <v>136732</v>
      </c>
      <c r="T19" s="8">
        <v>351964</v>
      </c>
      <c r="U19" s="8">
        <v>46.6526</v>
      </c>
      <c r="V19" s="8">
        <v>0</v>
      </c>
    </row>
    <row r="20" spans="1:22" x14ac:dyDescent="0.3">
      <c r="A20" t="s">
        <v>105</v>
      </c>
      <c r="B20" s="8">
        <v>21639009</v>
      </c>
      <c r="C20" s="8">
        <v>21568148</v>
      </c>
      <c r="D20" s="8">
        <v>70861</v>
      </c>
      <c r="E20" s="8">
        <v>6678634</v>
      </c>
      <c r="F20" s="8">
        <v>6651735</v>
      </c>
      <c r="G20" s="8">
        <v>26899</v>
      </c>
      <c r="H20" s="8">
        <v>8413991</v>
      </c>
      <c r="I20" s="8">
        <v>8381923</v>
      </c>
      <c r="J20" s="8">
        <v>32068</v>
      </c>
      <c r="K20" s="8">
        <v>6546384</v>
      </c>
      <c r="L20" s="8">
        <v>6534490</v>
      </c>
      <c r="M20" s="8">
        <v>11894</v>
      </c>
      <c r="N20" s="8">
        <v>0</v>
      </c>
      <c r="O20" s="8">
        <v>0</v>
      </c>
      <c r="P20" s="8">
        <v>0</v>
      </c>
      <c r="Q20" s="8">
        <v>6683180</v>
      </c>
      <c r="R20" s="8">
        <v>6574196</v>
      </c>
      <c r="S20" s="8">
        <v>3337</v>
      </c>
      <c r="T20" s="8">
        <v>8557</v>
      </c>
      <c r="U20" s="8">
        <v>224.92699999999999</v>
      </c>
      <c r="V20" s="8">
        <v>0</v>
      </c>
    </row>
    <row r="21" spans="1:22" x14ac:dyDescent="0.3">
      <c r="A21" t="s">
        <v>106</v>
      </c>
      <c r="B21" s="8">
        <v>21868103</v>
      </c>
      <c r="C21" s="8">
        <v>21851323</v>
      </c>
      <c r="D21" s="8">
        <v>16780</v>
      </c>
      <c r="E21" s="8">
        <v>6709455</v>
      </c>
      <c r="F21" s="8">
        <v>6708923</v>
      </c>
      <c r="G21" s="8">
        <v>532</v>
      </c>
      <c r="H21" s="8">
        <v>8563003</v>
      </c>
      <c r="I21" s="8">
        <v>8562906</v>
      </c>
      <c r="J21" s="8">
        <v>97</v>
      </c>
      <c r="K21" s="8">
        <v>6595645</v>
      </c>
      <c r="L21" s="8">
        <v>6579494</v>
      </c>
      <c r="M21" s="8">
        <v>16151</v>
      </c>
      <c r="N21" s="8">
        <v>0</v>
      </c>
      <c r="O21" s="8">
        <v>0</v>
      </c>
      <c r="P21" s="8">
        <v>0</v>
      </c>
      <c r="Q21" s="8">
        <v>6709523</v>
      </c>
      <c r="R21" s="8">
        <v>6599986</v>
      </c>
      <c r="S21" s="8">
        <v>85</v>
      </c>
      <c r="T21" s="8">
        <v>16063</v>
      </c>
      <c r="U21" s="8">
        <v>16.310400000000001</v>
      </c>
      <c r="V21" s="8">
        <v>0</v>
      </c>
    </row>
    <row r="22" spans="1:22" x14ac:dyDescent="0.3">
      <c r="A22" t="s">
        <v>107</v>
      </c>
      <c r="B22" s="8">
        <v>18606038</v>
      </c>
      <c r="C22" s="8">
        <v>17338317</v>
      </c>
      <c r="D22" s="8">
        <v>1267721</v>
      </c>
      <c r="E22" s="8">
        <v>6840153</v>
      </c>
      <c r="F22" s="8">
        <v>6268809</v>
      </c>
      <c r="G22" s="8">
        <v>571344</v>
      </c>
      <c r="H22" s="8">
        <v>5206097</v>
      </c>
      <c r="I22" s="8">
        <v>4983351</v>
      </c>
      <c r="J22" s="8">
        <v>222746</v>
      </c>
      <c r="K22" s="8">
        <v>6559788</v>
      </c>
      <c r="L22" s="8">
        <v>6086157</v>
      </c>
      <c r="M22" s="8">
        <v>473631</v>
      </c>
      <c r="N22" s="8">
        <v>0</v>
      </c>
      <c r="O22" s="8">
        <v>0</v>
      </c>
      <c r="P22" s="8">
        <v>0</v>
      </c>
      <c r="Q22" s="8">
        <v>6885837</v>
      </c>
      <c r="R22" s="8">
        <v>6785517</v>
      </c>
      <c r="S22" s="8">
        <v>114437</v>
      </c>
      <c r="T22" s="8">
        <v>359212</v>
      </c>
      <c r="U22" s="8">
        <v>25.718299999999999</v>
      </c>
      <c r="V22" s="8">
        <v>0</v>
      </c>
    </row>
    <row r="23" spans="1:22" x14ac:dyDescent="0.3">
      <c r="A23" t="s">
        <v>108</v>
      </c>
      <c r="B23" s="8">
        <v>18372077</v>
      </c>
      <c r="C23" s="8">
        <v>16206447</v>
      </c>
      <c r="D23" s="8">
        <v>2165630</v>
      </c>
      <c r="E23" s="8">
        <v>7031010</v>
      </c>
      <c r="F23" s="8">
        <v>6290488</v>
      </c>
      <c r="G23" s="8">
        <v>740522</v>
      </c>
      <c r="H23" s="8">
        <v>5503983</v>
      </c>
      <c r="I23" s="8">
        <v>4644788</v>
      </c>
      <c r="J23" s="8">
        <v>859195</v>
      </c>
      <c r="K23" s="8">
        <v>5837084</v>
      </c>
      <c r="L23" s="8">
        <v>5271171</v>
      </c>
      <c r="M23" s="8">
        <v>565913</v>
      </c>
      <c r="N23" s="8">
        <v>0</v>
      </c>
      <c r="O23" s="8">
        <v>0</v>
      </c>
      <c r="P23" s="8">
        <v>0</v>
      </c>
      <c r="Q23" s="8">
        <v>7069494</v>
      </c>
      <c r="R23" s="8">
        <v>6879396</v>
      </c>
      <c r="S23" s="8">
        <v>203499</v>
      </c>
      <c r="T23" s="8">
        <v>362475</v>
      </c>
      <c r="U23" s="8">
        <v>175.99299999999999</v>
      </c>
      <c r="V23" s="8">
        <v>0</v>
      </c>
    </row>
    <row r="24" spans="1:22" x14ac:dyDescent="0.3">
      <c r="A24" t="s">
        <v>109</v>
      </c>
      <c r="B24" s="8">
        <v>18603795</v>
      </c>
      <c r="C24" s="8">
        <v>16385971</v>
      </c>
      <c r="D24" s="8">
        <v>2217824</v>
      </c>
      <c r="E24" s="8">
        <v>7050267</v>
      </c>
      <c r="F24" s="8">
        <v>6327274</v>
      </c>
      <c r="G24" s="8">
        <v>722993</v>
      </c>
      <c r="H24" s="8">
        <v>5789402</v>
      </c>
      <c r="I24" s="8">
        <v>4837245</v>
      </c>
      <c r="J24" s="8">
        <v>952157</v>
      </c>
      <c r="K24" s="8">
        <v>5764126</v>
      </c>
      <c r="L24" s="8">
        <v>5221452</v>
      </c>
      <c r="M24" s="8">
        <v>542674</v>
      </c>
      <c r="N24" s="8">
        <v>0</v>
      </c>
      <c r="O24" s="8">
        <v>0</v>
      </c>
      <c r="P24" s="8">
        <v>0</v>
      </c>
      <c r="Q24" s="8">
        <v>7091582</v>
      </c>
      <c r="R24" s="8">
        <v>6889213</v>
      </c>
      <c r="S24" s="8">
        <v>202843</v>
      </c>
      <c r="T24" s="8">
        <v>339921</v>
      </c>
      <c r="U24" s="8">
        <v>176.83099999999999</v>
      </c>
      <c r="V24" s="8">
        <v>0</v>
      </c>
    </row>
    <row r="25" spans="1:22" x14ac:dyDescent="0.3">
      <c r="A25" t="s">
        <v>110</v>
      </c>
      <c r="B25" s="8">
        <v>18311243</v>
      </c>
      <c r="C25" s="8">
        <v>16087649</v>
      </c>
      <c r="D25" s="8">
        <v>2223594</v>
      </c>
      <c r="E25" s="8">
        <v>6983238</v>
      </c>
      <c r="F25" s="8">
        <v>6233215</v>
      </c>
      <c r="G25" s="8">
        <v>750023</v>
      </c>
      <c r="H25" s="8">
        <v>5505271</v>
      </c>
      <c r="I25" s="8">
        <v>4603345</v>
      </c>
      <c r="J25" s="8">
        <v>901926</v>
      </c>
      <c r="K25" s="8">
        <v>5822734</v>
      </c>
      <c r="L25" s="8">
        <v>5251089</v>
      </c>
      <c r="M25" s="8">
        <v>571645</v>
      </c>
      <c r="N25" s="8">
        <v>0</v>
      </c>
      <c r="O25" s="8">
        <v>0</v>
      </c>
      <c r="P25" s="8">
        <v>0</v>
      </c>
      <c r="Q25" s="8">
        <v>7020960</v>
      </c>
      <c r="R25" s="8">
        <v>6835230</v>
      </c>
      <c r="S25" s="8">
        <v>202452</v>
      </c>
      <c r="T25" s="8">
        <v>369102</v>
      </c>
      <c r="U25" s="8">
        <v>186.709</v>
      </c>
      <c r="V25" s="8">
        <v>0</v>
      </c>
    </row>
    <row r="26" spans="1:22" x14ac:dyDescent="0.3">
      <c r="A26" t="s">
        <v>111</v>
      </c>
      <c r="B26" s="8">
        <v>18628645</v>
      </c>
      <c r="C26" s="8">
        <v>16424451</v>
      </c>
      <c r="D26" s="8">
        <v>2204194</v>
      </c>
      <c r="E26" s="8">
        <v>7053195</v>
      </c>
      <c r="F26" s="8">
        <v>6333600</v>
      </c>
      <c r="G26" s="8">
        <v>719595</v>
      </c>
      <c r="H26" s="8">
        <v>5796546</v>
      </c>
      <c r="I26" s="8">
        <v>4850691</v>
      </c>
      <c r="J26" s="8">
        <v>945855</v>
      </c>
      <c r="K26" s="8">
        <v>5778904</v>
      </c>
      <c r="L26" s="8">
        <v>5240160</v>
      </c>
      <c r="M26" s="8">
        <v>538744</v>
      </c>
      <c r="N26" s="8">
        <v>0</v>
      </c>
      <c r="O26" s="8">
        <v>0</v>
      </c>
      <c r="P26" s="8">
        <v>0</v>
      </c>
      <c r="Q26" s="8">
        <v>7094620</v>
      </c>
      <c r="R26" s="8">
        <v>6893605</v>
      </c>
      <c r="S26" s="8">
        <v>199462</v>
      </c>
      <c r="T26" s="8">
        <v>339201</v>
      </c>
      <c r="U26" s="8">
        <v>176.19499999999999</v>
      </c>
      <c r="V26" s="8">
        <v>0</v>
      </c>
    </row>
    <row r="27" spans="1:22" x14ac:dyDescent="0.3">
      <c r="A27" t="s">
        <v>112</v>
      </c>
      <c r="B27" s="8">
        <v>18712314</v>
      </c>
      <c r="C27" s="8">
        <v>16508777</v>
      </c>
      <c r="D27" s="8">
        <v>2203537</v>
      </c>
      <c r="E27" s="8">
        <v>7069746</v>
      </c>
      <c r="F27" s="8">
        <v>6369054</v>
      </c>
      <c r="G27" s="8">
        <v>700692</v>
      </c>
      <c r="H27" s="8">
        <v>5866132</v>
      </c>
      <c r="I27" s="8">
        <v>4890603</v>
      </c>
      <c r="J27" s="8">
        <v>975529</v>
      </c>
      <c r="K27" s="8">
        <v>5776436</v>
      </c>
      <c r="L27" s="8">
        <v>5249120</v>
      </c>
      <c r="M27" s="8">
        <v>527316</v>
      </c>
      <c r="N27" s="8">
        <v>0</v>
      </c>
      <c r="O27" s="8">
        <v>0</v>
      </c>
      <c r="P27" s="8">
        <v>0</v>
      </c>
      <c r="Q27" s="8">
        <v>7112172</v>
      </c>
      <c r="R27" s="8">
        <v>6907010</v>
      </c>
      <c r="S27" s="8">
        <v>205995</v>
      </c>
      <c r="T27" s="8">
        <v>321315</v>
      </c>
      <c r="U27" s="8">
        <v>180.34700000000001</v>
      </c>
      <c r="V27" s="8">
        <v>0</v>
      </c>
    </row>
    <row r="28" spans="1:22" x14ac:dyDescent="0.3">
      <c r="A28" t="s">
        <v>113</v>
      </c>
      <c r="B28" s="8">
        <v>18695332</v>
      </c>
      <c r="C28" s="8">
        <v>16484590</v>
      </c>
      <c r="D28" s="8">
        <v>2210742</v>
      </c>
      <c r="E28" s="8">
        <v>7060721</v>
      </c>
      <c r="F28" s="8">
        <v>6359642</v>
      </c>
      <c r="G28" s="8">
        <v>701079</v>
      </c>
      <c r="H28" s="8">
        <v>5870618</v>
      </c>
      <c r="I28" s="8">
        <v>4891077</v>
      </c>
      <c r="J28" s="8">
        <v>979541</v>
      </c>
      <c r="K28" s="8">
        <v>5763993</v>
      </c>
      <c r="L28" s="8">
        <v>5233871</v>
      </c>
      <c r="M28" s="8">
        <v>530122</v>
      </c>
      <c r="N28" s="8">
        <v>0</v>
      </c>
      <c r="O28" s="8">
        <v>0</v>
      </c>
      <c r="P28" s="8">
        <v>0</v>
      </c>
      <c r="Q28" s="8">
        <v>7102790</v>
      </c>
      <c r="R28" s="8">
        <v>6894816</v>
      </c>
      <c r="S28" s="8">
        <v>208927</v>
      </c>
      <c r="T28" s="8">
        <v>321200</v>
      </c>
      <c r="U28" s="8">
        <v>180.95</v>
      </c>
      <c r="V28" s="8">
        <v>0</v>
      </c>
    </row>
    <row r="29" spans="1:22" x14ac:dyDescent="0.3">
      <c r="A29" t="s">
        <v>114</v>
      </c>
      <c r="B29" s="8">
        <v>20074976</v>
      </c>
      <c r="C29" s="8">
        <v>18607629</v>
      </c>
      <c r="D29" s="8">
        <v>1467347</v>
      </c>
      <c r="E29" s="8">
        <v>7200489</v>
      </c>
      <c r="F29" s="8">
        <v>6541671</v>
      </c>
      <c r="G29" s="8">
        <v>658818</v>
      </c>
      <c r="H29" s="8">
        <v>5994363</v>
      </c>
      <c r="I29" s="8">
        <v>5732481</v>
      </c>
      <c r="J29" s="8">
        <v>261882</v>
      </c>
      <c r="K29" s="8">
        <v>6880124</v>
      </c>
      <c r="L29" s="8">
        <v>6333477</v>
      </c>
      <c r="M29" s="8">
        <v>546647</v>
      </c>
      <c r="N29" s="8">
        <v>0</v>
      </c>
      <c r="O29" s="8">
        <v>0</v>
      </c>
      <c r="P29" s="8">
        <v>0</v>
      </c>
      <c r="Q29" s="8">
        <v>7255905</v>
      </c>
      <c r="R29" s="8">
        <v>7139092</v>
      </c>
      <c r="S29" s="8">
        <v>131880</v>
      </c>
      <c r="T29" s="8">
        <v>414774</v>
      </c>
      <c r="U29" s="8">
        <v>26.888100000000001</v>
      </c>
      <c r="V29" s="8">
        <v>0</v>
      </c>
    </row>
    <row r="30" spans="1:22" x14ac:dyDescent="0.3">
      <c r="A30" t="s">
        <v>115</v>
      </c>
      <c r="B30" s="8">
        <v>20397018</v>
      </c>
      <c r="C30" s="8">
        <v>18878953</v>
      </c>
      <c r="D30" s="8">
        <v>1518065</v>
      </c>
      <c r="E30" s="8">
        <v>7280881</v>
      </c>
      <c r="F30" s="8">
        <v>6602181</v>
      </c>
      <c r="G30" s="8">
        <v>678700</v>
      </c>
      <c r="H30" s="8">
        <v>6162426</v>
      </c>
      <c r="I30" s="8">
        <v>5887905</v>
      </c>
      <c r="J30" s="8">
        <v>274521</v>
      </c>
      <c r="K30" s="8">
        <v>6953711</v>
      </c>
      <c r="L30" s="8">
        <v>6388867</v>
      </c>
      <c r="M30" s="8">
        <v>564844</v>
      </c>
      <c r="N30" s="8">
        <v>0</v>
      </c>
      <c r="O30" s="8">
        <v>0</v>
      </c>
      <c r="P30" s="8">
        <v>0</v>
      </c>
      <c r="Q30" s="8">
        <v>7339701</v>
      </c>
      <c r="R30" s="8">
        <v>7222764</v>
      </c>
      <c r="S30" s="8">
        <v>137435</v>
      </c>
      <c r="T30" s="8">
        <v>427415</v>
      </c>
      <c r="U30" s="8">
        <v>27.371400000000001</v>
      </c>
      <c r="V30" s="8">
        <v>0</v>
      </c>
    </row>
    <row r="31" spans="1:22" x14ac:dyDescent="0.3">
      <c r="A31" t="s">
        <v>116</v>
      </c>
      <c r="B31" s="8">
        <v>20587840</v>
      </c>
      <c r="C31" s="8">
        <v>19161968</v>
      </c>
      <c r="D31" s="8">
        <v>1425872</v>
      </c>
      <c r="E31" s="8">
        <v>7256272</v>
      </c>
      <c r="F31" s="8">
        <v>6638851</v>
      </c>
      <c r="G31" s="8">
        <v>617421</v>
      </c>
      <c r="H31" s="8">
        <v>6385255</v>
      </c>
      <c r="I31" s="8">
        <v>6136698</v>
      </c>
      <c r="J31" s="8">
        <v>248557</v>
      </c>
      <c r="K31" s="8">
        <v>6946313</v>
      </c>
      <c r="L31" s="8">
        <v>6386419</v>
      </c>
      <c r="M31" s="8">
        <v>559894</v>
      </c>
      <c r="N31" s="8">
        <v>0</v>
      </c>
      <c r="O31" s="8">
        <v>0</v>
      </c>
      <c r="P31" s="8">
        <v>0</v>
      </c>
      <c r="Q31" s="8">
        <v>7299836</v>
      </c>
      <c r="R31" s="8">
        <v>7128969</v>
      </c>
      <c r="S31" s="8">
        <v>132641</v>
      </c>
      <c r="T31" s="8">
        <v>427248</v>
      </c>
      <c r="U31" s="8">
        <v>25.676600000000001</v>
      </c>
      <c r="V31" s="8">
        <v>0</v>
      </c>
    </row>
    <row r="32" spans="1:22" x14ac:dyDescent="0.3">
      <c r="A32" t="s">
        <v>117</v>
      </c>
      <c r="B32" s="8">
        <v>20452050</v>
      </c>
      <c r="C32" s="8">
        <v>18806453</v>
      </c>
      <c r="D32" s="8">
        <v>1645597</v>
      </c>
      <c r="E32" s="8">
        <v>7267318</v>
      </c>
      <c r="F32" s="8">
        <v>6537936</v>
      </c>
      <c r="G32" s="8">
        <v>729382</v>
      </c>
      <c r="H32" s="8">
        <v>6253764</v>
      </c>
      <c r="I32" s="8">
        <v>5966551</v>
      </c>
      <c r="J32" s="8">
        <v>287213</v>
      </c>
      <c r="K32" s="8">
        <v>6930968</v>
      </c>
      <c r="L32" s="8">
        <v>6301966</v>
      </c>
      <c r="M32" s="8">
        <v>629002</v>
      </c>
      <c r="N32" s="8">
        <v>0</v>
      </c>
      <c r="O32" s="8">
        <v>0</v>
      </c>
      <c r="P32" s="8">
        <v>0</v>
      </c>
      <c r="Q32" s="8">
        <v>7319012</v>
      </c>
      <c r="R32" s="8">
        <v>7181848</v>
      </c>
      <c r="S32" s="8">
        <v>151305</v>
      </c>
      <c r="T32" s="8">
        <v>477708</v>
      </c>
      <c r="U32" s="8">
        <v>26.9207</v>
      </c>
      <c r="V32" s="8">
        <v>0</v>
      </c>
    </row>
    <row r="33" spans="1:22" x14ac:dyDescent="0.3">
      <c r="A33" t="s">
        <v>118</v>
      </c>
      <c r="B33" s="8">
        <v>20710163</v>
      </c>
      <c r="C33" s="8">
        <v>19107786</v>
      </c>
      <c r="D33" s="8">
        <v>1602377</v>
      </c>
      <c r="E33" s="8">
        <v>7345540</v>
      </c>
      <c r="F33" s="8">
        <v>6654961</v>
      </c>
      <c r="G33" s="8">
        <v>690579</v>
      </c>
      <c r="H33" s="8">
        <v>6304428</v>
      </c>
      <c r="I33" s="8">
        <v>6017979</v>
      </c>
      <c r="J33" s="8">
        <v>286449</v>
      </c>
      <c r="K33" s="8">
        <v>7060195</v>
      </c>
      <c r="L33" s="8">
        <v>6434846</v>
      </c>
      <c r="M33" s="8">
        <v>625349</v>
      </c>
      <c r="N33" s="8">
        <v>0</v>
      </c>
      <c r="O33" s="8">
        <v>0</v>
      </c>
      <c r="P33" s="8">
        <v>0</v>
      </c>
      <c r="Q33" s="8">
        <v>7396036</v>
      </c>
      <c r="R33" s="8">
        <v>7273980</v>
      </c>
      <c r="S33" s="8">
        <v>150487</v>
      </c>
      <c r="T33" s="8">
        <v>474876</v>
      </c>
      <c r="U33" s="8">
        <v>26.2622</v>
      </c>
      <c r="V33" s="8">
        <v>0</v>
      </c>
    </row>
    <row r="34" spans="1:22" x14ac:dyDescent="0.3">
      <c r="A34" t="s">
        <v>119</v>
      </c>
      <c r="B34" s="8">
        <v>19473388</v>
      </c>
      <c r="C34" s="8">
        <v>17399125</v>
      </c>
      <c r="D34" s="8">
        <v>2074263</v>
      </c>
      <c r="E34" s="8">
        <v>6933489</v>
      </c>
      <c r="F34" s="8">
        <v>5884797</v>
      </c>
      <c r="G34" s="8">
        <v>1048692</v>
      </c>
      <c r="H34" s="8">
        <v>6111464</v>
      </c>
      <c r="I34" s="8">
        <v>5827179</v>
      </c>
      <c r="J34" s="8">
        <v>284285</v>
      </c>
      <c r="K34" s="8">
        <v>6428435</v>
      </c>
      <c r="L34" s="8">
        <v>5687149</v>
      </c>
      <c r="M34" s="8">
        <v>741286</v>
      </c>
      <c r="N34" s="8">
        <v>0</v>
      </c>
      <c r="O34" s="8">
        <v>0</v>
      </c>
      <c r="P34" s="8">
        <v>0</v>
      </c>
      <c r="Q34" s="8">
        <v>6996084</v>
      </c>
      <c r="R34" s="8">
        <v>6898251</v>
      </c>
      <c r="S34" s="8">
        <v>174805</v>
      </c>
      <c r="T34" s="8">
        <v>566483</v>
      </c>
      <c r="U34" s="8">
        <v>23.2682</v>
      </c>
      <c r="V34" s="8">
        <v>0</v>
      </c>
    </row>
    <row r="35" spans="1:22" x14ac:dyDescent="0.3">
      <c r="A35" t="s">
        <v>120</v>
      </c>
      <c r="B35" s="8">
        <v>19449017</v>
      </c>
      <c r="C35" s="8">
        <v>17352194</v>
      </c>
      <c r="D35" s="8">
        <v>2096823</v>
      </c>
      <c r="E35" s="8">
        <v>6930028</v>
      </c>
      <c r="F35" s="8">
        <v>5862429</v>
      </c>
      <c r="G35" s="8">
        <v>1067599</v>
      </c>
      <c r="H35" s="8">
        <v>6112081</v>
      </c>
      <c r="I35" s="8">
        <v>5825748</v>
      </c>
      <c r="J35" s="8">
        <v>286333</v>
      </c>
      <c r="K35" s="8">
        <v>6406908</v>
      </c>
      <c r="L35" s="8">
        <v>5664017</v>
      </c>
      <c r="M35" s="8">
        <v>742891</v>
      </c>
      <c r="N35" s="8">
        <v>0</v>
      </c>
      <c r="O35" s="8">
        <v>0</v>
      </c>
      <c r="P35" s="8">
        <v>0</v>
      </c>
      <c r="Q35" s="8">
        <v>6998488</v>
      </c>
      <c r="R35" s="8">
        <v>6898564</v>
      </c>
      <c r="S35" s="8">
        <v>173020</v>
      </c>
      <c r="T35" s="8">
        <v>569861</v>
      </c>
      <c r="U35" s="8">
        <v>23.8919</v>
      </c>
      <c r="V35" s="8">
        <v>0</v>
      </c>
    </row>
    <row r="36" spans="1:22" x14ac:dyDescent="0.3">
      <c r="A36" t="s">
        <v>121</v>
      </c>
      <c r="B36" s="8">
        <v>19609990</v>
      </c>
      <c r="C36" s="8">
        <v>17533667</v>
      </c>
      <c r="D36" s="8">
        <v>2076323</v>
      </c>
      <c r="E36" s="8">
        <v>6990256</v>
      </c>
      <c r="F36" s="8">
        <v>5935671</v>
      </c>
      <c r="G36" s="8">
        <v>1054585</v>
      </c>
      <c r="H36" s="8">
        <v>6179995</v>
      </c>
      <c r="I36" s="8">
        <v>5892812</v>
      </c>
      <c r="J36" s="8">
        <v>287183</v>
      </c>
      <c r="K36" s="8">
        <v>6439739</v>
      </c>
      <c r="L36" s="8">
        <v>5705184</v>
      </c>
      <c r="M36" s="8">
        <v>734555</v>
      </c>
      <c r="N36" s="8">
        <v>0</v>
      </c>
      <c r="O36" s="8">
        <v>0</v>
      </c>
      <c r="P36" s="8">
        <v>0</v>
      </c>
      <c r="Q36" s="8">
        <v>7044850</v>
      </c>
      <c r="R36" s="8">
        <v>6916386</v>
      </c>
      <c r="S36" s="8">
        <v>179222</v>
      </c>
      <c r="T36" s="8">
        <v>555426</v>
      </c>
      <c r="U36" s="8">
        <v>20.296199999999999</v>
      </c>
      <c r="V36" s="8">
        <v>0</v>
      </c>
    </row>
    <row r="37" spans="1:22" x14ac:dyDescent="0.3">
      <c r="A37" t="s">
        <v>122</v>
      </c>
      <c r="B37" s="8">
        <v>19911296</v>
      </c>
      <c r="C37" s="8">
        <v>18006815</v>
      </c>
      <c r="D37" s="8">
        <v>1904481</v>
      </c>
      <c r="E37" s="8">
        <v>6960944</v>
      </c>
      <c r="F37" s="8">
        <v>6087934</v>
      </c>
      <c r="G37" s="8">
        <v>873010</v>
      </c>
      <c r="H37" s="8">
        <v>6328083</v>
      </c>
      <c r="I37" s="8">
        <v>6036111</v>
      </c>
      <c r="J37" s="8">
        <v>291972</v>
      </c>
      <c r="K37" s="8">
        <v>6622269</v>
      </c>
      <c r="L37" s="8">
        <v>5882770</v>
      </c>
      <c r="M37" s="8">
        <v>739499</v>
      </c>
      <c r="N37" s="8">
        <v>0</v>
      </c>
      <c r="O37" s="8">
        <v>0</v>
      </c>
      <c r="P37" s="8">
        <v>0</v>
      </c>
      <c r="Q37" s="8">
        <v>7026591</v>
      </c>
      <c r="R37" s="8">
        <v>6921113</v>
      </c>
      <c r="S37" s="8">
        <v>174107</v>
      </c>
      <c r="T37" s="8">
        <v>565394</v>
      </c>
      <c r="U37" s="8">
        <v>24.898399999999999</v>
      </c>
      <c r="V37" s="8">
        <v>0</v>
      </c>
    </row>
    <row r="38" spans="1:22" x14ac:dyDescent="0.3">
      <c r="A38" t="s">
        <v>123</v>
      </c>
      <c r="B38" s="8">
        <v>20214084</v>
      </c>
      <c r="C38" s="8">
        <v>18385506</v>
      </c>
      <c r="D38" s="8">
        <v>1828578</v>
      </c>
      <c r="E38" s="8">
        <v>6963751</v>
      </c>
      <c r="F38" s="8">
        <v>6169675</v>
      </c>
      <c r="G38" s="8">
        <v>794076</v>
      </c>
      <c r="H38" s="8">
        <v>6555783</v>
      </c>
      <c r="I38" s="8">
        <v>6260867</v>
      </c>
      <c r="J38" s="8">
        <v>294916</v>
      </c>
      <c r="K38" s="8">
        <v>6694550</v>
      </c>
      <c r="L38" s="8">
        <v>5954964</v>
      </c>
      <c r="M38" s="8">
        <v>739586</v>
      </c>
      <c r="N38" s="8">
        <v>0</v>
      </c>
      <c r="O38" s="8">
        <v>0</v>
      </c>
      <c r="P38" s="8">
        <v>0</v>
      </c>
      <c r="Q38" s="8">
        <v>7019963</v>
      </c>
      <c r="R38" s="8">
        <v>6892245</v>
      </c>
      <c r="S38" s="8">
        <v>169429</v>
      </c>
      <c r="T38" s="8">
        <v>570155</v>
      </c>
      <c r="U38" s="8">
        <v>20.3338</v>
      </c>
      <c r="V38" s="8">
        <v>0</v>
      </c>
    </row>
    <row r="39" spans="1:22" x14ac:dyDescent="0.3">
      <c r="A39" t="s">
        <v>124</v>
      </c>
      <c r="B39" s="8">
        <v>18310566</v>
      </c>
      <c r="C39" s="8">
        <v>16828179</v>
      </c>
      <c r="D39" s="8">
        <v>1482387</v>
      </c>
      <c r="E39" s="8">
        <v>6181793</v>
      </c>
      <c r="F39" s="8">
        <v>5498889</v>
      </c>
      <c r="G39" s="8">
        <v>682904</v>
      </c>
      <c r="H39" s="8">
        <v>6161144</v>
      </c>
      <c r="I39" s="8">
        <v>6011674</v>
      </c>
      <c r="J39" s="8">
        <v>149470</v>
      </c>
      <c r="K39" s="8">
        <v>5967629</v>
      </c>
      <c r="L39" s="8">
        <v>5317616</v>
      </c>
      <c r="M39" s="8">
        <v>650013</v>
      </c>
      <c r="N39" s="8">
        <v>0</v>
      </c>
      <c r="O39" s="8">
        <v>0</v>
      </c>
      <c r="P39" s="8">
        <v>0</v>
      </c>
      <c r="Q39" s="8">
        <v>6223445</v>
      </c>
      <c r="R39" s="8">
        <v>6105400</v>
      </c>
      <c r="S39" s="8">
        <v>141718</v>
      </c>
      <c r="T39" s="8">
        <v>508302</v>
      </c>
      <c r="U39" s="8">
        <v>24.3812</v>
      </c>
      <c r="V39" s="8">
        <v>0</v>
      </c>
    </row>
    <row r="40" spans="1:22" x14ac:dyDescent="0.3">
      <c r="A40" t="s">
        <v>125</v>
      </c>
      <c r="B40" s="8">
        <v>18286649</v>
      </c>
      <c r="C40" s="8">
        <v>16862472</v>
      </c>
      <c r="D40" s="8">
        <v>1424177</v>
      </c>
      <c r="E40" s="8">
        <v>6156851</v>
      </c>
      <c r="F40" s="8">
        <v>5500794</v>
      </c>
      <c r="G40" s="8">
        <v>656057</v>
      </c>
      <c r="H40" s="8">
        <v>6153605</v>
      </c>
      <c r="I40" s="8">
        <v>6010693</v>
      </c>
      <c r="J40" s="8">
        <v>142912</v>
      </c>
      <c r="K40" s="8">
        <v>5976193</v>
      </c>
      <c r="L40" s="8">
        <v>5350985</v>
      </c>
      <c r="M40" s="8">
        <v>625208</v>
      </c>
      <c r="N40" s="8">
        <v>0</v>
      </c>
      <c r="O40" s="8">
        <v>0</v>
      </c>
      <c r="P40" s="8">
        <v>0</v>
      </c>
      <c r="Q40" s="8">
        <v>6192863</v>
      </c>
      <c r="R40" s="8">
        <v>6106599</v>
      </c>
      <c r="S40" s="8">
        <v>140757</v>
      </c>
      <c r="T40" s="8">
        <v>484419</v>
      </c>
      <c r="U40" s="8">
        <v>18.531199999999998</v>
      </c>
      <c r="V40" s="8">
        <v>0</v>
      </c>
    </row>
    <row r="41" spans="1:22" x14ac:dyDescent="0.3">
      <c r="A41" t="s">
        <v>126</v>
      </c>
      <c r="B41" s="8">
        <v>18259891</v>
      </c>
      <c r="C41" s="8">
        <v>16755683</v>
      </c>
      <c r="D41" s="8">
        <v>1504208</v>
      </c>
      <c r="E41" s="8">
        <v>6157855</v>
      </c>
      <c r="F41" s="8">
        <v>5456452</v>
      </c>
      <c r="G41" s="8">
        <v>701403</v>
      </c>
      <c r="H41" s="8">
        <v>6157402</v>
      </c>
      <c r="I41" s="8">
        <v>6005427</v>
      </c>
      <c r="J41" s="8">
        <v>151975</v>
      </c>
      <c r="K41" s="8">
        <v>5944634</v>
      </c>
      <c r="L41" s="8">
        <v>5293804</v>
      </c>
      <c r="M41" s="8">
        <v>650830</v>
      </c>
      <c r="N41" s="8">
        <v>0</v>
      </c>
      <c r="O41" s="8">
        <v>0</v>
      </c>
      <c r="P41" s="8">
        <v>0</v>
      </c>
      <c r="Q41" s="8">
        <v>6202164</v>
      </c>
      <c r="R41" s="8">
        <v>6103954</v>
      </c>
      <c r="S41" s="8">
        <v>139025</v>
      </c>
      <c r="T41" s="8">
        <v>511810</v>
      </c>
      <c r="U41" s="8">
        <v>42.402700000000003</v>
      </c>
      <c r="V41" s="8">
        <v>0</v>
      </c>
    </row>
    <row r="42" spans="1:22" x14ac:dyDescent="0.3">
      <c r="A42" t="s">
        <v>127</v>
      </c>
      <c r="B42" s="8">
        <v>20680704</v>
      </c>
      <c r="C42" s="8">
        <v>20620674</v>
      </c>
      <c r="D42" s="8">
        <v>60030</v>
      </c>
      <c r="E42" s="8">
        <v>6766605</v>
      </c>
      <c r="F42" s="8">
        <v>6731885</v>
      </c>
      <c r="G42" s="8">
        <v>34720</v>
      </c>
      <c r="H42" s="8">
        <v>7347055</v>
      </c>
      <c r="I42" s="8">
        <v>7339854</v>
      </c>
      <c r="J42" s="8">
        <v>7201</v>
      </c>
      <c r="K42" s="8">
        <v>6567044</v>
      </c>
      <c r="L42" s="8">
        <v>6548935</v>
      </c>
      <c r="M42" s="8">
        <v>18109</v>
      </c>
      <c r="N42" s="8">
        <v>0</v>
      </c>
      <c r="O42" s="8">
        <v>0</v>
      </c>
      <c r="P42" s="8">
        <v>0</v>
      </c>
      <c r="Q42" s="8">
        <v>6767563</v>
      </c>
      <c r="R42" s="8">
        <v>6603598</v>
      </c>
      <c r="S42" s="8">
        <v>5467</v>
      </c>
      <c r="T42" s="8">
        <v>12643</v>
      </c>
      <c r="U42" s="8">
        <v>17.595600000000001</v>
      </c>
      <c r="V42" s="8">
        <v>0</v>
      </c>
    </row>
    <row r="43" spans="1:22" x14ac:dyDescent="0.3">
      <c r="A43" t="s">
        <v>128</v>
      </c>
      <c r="B43" s="8">
        <v>18690234</v>
      </c>
      <c r="C43" s="8">
        <v>17712312</v>
      </c>
      <c r="D43" s="8">
        <v>977922</v>
      </c>
      <c r="E43" s="8">
        <v>6360973</v>
      </c>
      <c r="F43" s="8">
        <v>5869771</v>
      </c>
      <c r="G43" s="8">
        <v>491202</v>
      </c>
      <c r="H43" s="8">
        <v>6204799</v>
      </c>
      <c r="I43" s="8">
        <v>6140774</v>
      </c>
      <c r="J43" s="8">
        <v>64025</v>
      </c>
      <c r="K43" s="8">
        <v>6124462</v>
      </c>
      <c r="L43" s="8">
        <v>5701767</v>
      </c>
      <c r="M43" s="8">
        <v>422695</v>
      </c>
      <c r="N43" s="8">
        <v>0</v>
      </c>
      <c r="O43" s="8">
        <v>0</v>
      </c>
      <c r="P43" s="8">
        <v>0</v>
      </c>
      <c r="Q43" s="8">
        <v>6398302</v>
      </c>
      <c r="R43" s="8">
        <v>6245401</v>
      </c>
      <c r="S43" s="8">
        <v>117621</v>
      </c>
      <c r="T43" s="8">
        <v>305079</v>
      </c>
      <c r="U43" s="8">
        <v>29.1585</v>
      </c>
      <c r="V43" s="8">
        <v>0</v>
      </c>
    </row>
    <row r="44" spans="1:22" x14ac:dyDescent="0.3">
      <c r="A44" t="s">
        <v>129</v>
      </c>
      <c r="B44" s="8">
        <v>18702581</v>
      </c>
      <c r="C44" s="8">
        <v>17720261</v>
      </c>
      <c r="D44" s="8">
        <v>982320</v>
      </c>
      <c r="E44" s="8">
        <v>6364307</v>
      </c>
      <c r="F44" s="8">
        <v>5870780</v>
      </c>
      <c r="G44" s="8">
        <v>493527</v>
      </c>
      <c r="H44" s="8">
        <v>6210890</v>
      </c>
      <c r="I44" s="8">
        <v>6146614</v>
      </c>
      <c r="J44" s="8">
        <v>64276</v>
      </c>
      <c r="K44" s="8">
        <v>6127384</v>
      </c>
      <c r="L44" s="8">
        <v>5702867</v>
      </c>
      <c r="M44" s="8">
        <v>424517</v>
      </c>
      <c r="N44" s="8">
        <v>0</v>
      </c>
      <c r="O44" s="8">
        <v>0</v>
      </c>
      <c r="P44" s="8">
        <v>0</v>
      </c>
      <c r="Q44" s="8">
        <v>6400515</v>
      </c>
      <c r="R44" s="8">
        <v>6247965</v>
      </c>
      <c r="S44" s="8">
        <v>117788</v>
      </c>
      <c r="T44" s="8">
        <v>306732</v>
      </c>
      <c r="U44" s="8">
        <v>29.103899999999999</v>
      </c>
      <c r="V44" s="8">
        <v>0</v>
      </c>
    </row>
    <row r="45" spans="1:22" x14ac:dyDescent="0.3">
      <c r="A45" t="s">
        <v>130</v>
      </c>
      <c r="B45" s="8">
        <v>19894189</v>
      </c>
      <c r="C45" s="8">
        <v>19399582</v>
      </c>
      <c r="D45" s="8">
        <v>494607</v>
      </c>
      <c r="E45" s="8">
        <v>6496784</v>
      </c>
      <c r="F45" s="8">
        <v>6275184</v>
      </c>
      <c r="G45" s="8">
        <v>221600</v>
      </c>
      <c r="H45" s="8">
        <v>7089191</v>
      </c>
      <c r="I45" s="8">
        <v>7022369</v>
      </c>
      <c r="J45" s="8">
        <v>66822</v>
      </c>
      <c r="K45" s="8">
        <v>6308214</v>
      </c>
      <c r="L45" s="8">
        <v>6102029</v>
      </c>
      <c r="M45" s="8">
        <v>206185</v>
      </c>
      <c r="N45" s="8">
        <v>0</v>
      </c>
      <c r="O45" s="8">
        <v>0</v>
      </c>
      <c r="P45" s="8">
        <v>0</v>
      </c>
      <c r="Q45" s="8">
        <v>6512940</v>
      </c>
      <c r="R45" s="8">
        <v>6381177</v>
      </c>
      <c r="S45" s="8">
        <v>50141</v>
      </c>
      <c r="T45" s="8">
        <v>156048</v>
      </c>
      <c r="U45" s="8">
        <v>15.0962</v>
      </c>
      <c r="V45" s="8">
        <v>0</v>
      </c>
    </row>
    <row r="46" spans="1:22" x14ac:dyDescent="0.3">
      <c r="A46" t="s">
        <v>131</v>
      </c>
      <c r="B46" s="8">
        <v>19503490</v>
      </c>
      <c r="C46" s="8">
        <v>18398284</v>
      </c>
      <c r="D46" s="8">
        <v>1105206</v>
      </c>
      <c r="E46" s="8">
        <v>7322074</v>
      </c>
      <c r="F46" s="8">
        <v>6842468</v>
      </c>
      <c r="G46" s="8">
        <v>479606</v>
      </c>
      <c r="H46" s="8">
        <v>5123009</v>
      </c>
      <c r="I46" s="8">
        <v>5043449</v>
      </c>
      <c r="J46" s="8">
        <v>79560</v>
      </c>
      <c r="K46" s="8">
        <v>7058407</v>
      </c>
      <c r="L46" s="8">
        <v>6512367</v>
      </c>
      <c r="M46" s="8">
        <v>546040</v>
      </c>
      <c r="N46" s="8">
        <v>0</v>
      </c>
      <c r="O46" s="8">
        <v>0</v>
      </c>
      <c r="P46" s="8">
        <v>0</v>
      </c>
      <c r="Q46" s="8">
        <v>7366436</v>
      </c>
      <c r="R46" s="8">
        <v>7265776</v>
      </c>
      <c r="S46" s="8">
        <v>275782</v>
      </c>
      <c r="T46" s="8">
        <v>270271</v>
      </c>
      <c r="U46" s="8">
        <v>25.7958</v>
      </c>
      <c r="V46" s="8">
        <v>0</v>
      </c>
    </row>
    <row r="47" spans="1:22" x14ac:dyDescent="0.3">
      <c r="A47" t="s">
        <v>132</v>
      </c>
      <c r="B47" s="8">
        <v>18435762</v>
      </c>
      <c r="C47" s="8">
        <v>13201979</v>
      </c>
      <c r="D47" s="8">
        <v>5233783</v>
      </c>
      <c r="E47" s="8">
        <v>6448775</v>
      </c>
      <c r="F47" s="8">
        <v>5391734</v>
      </c>
      <c r="G47" s="8">
        <v>1057041</v>
      </c>
      <c r="H47" s="8">
        <v>7048261</v>
      </c>
      <c r="I47" s="8">
        <v>3447527</v>
      </c>
      <c r="J47" s="8">
        <v>3600734</v>
      </c>
      <c r="K47" s="8">
        <v>4938726</v>
      </c>
      <c r="L47" s="8">
        <v>4362718</v>
      </c>
      <c r="M47" s="8">
        <v>576008</v>
      </c>
      <c r="N47" s="8">
        <v>0</v>
      </c>
      <c r="O47" s="8">
        <v>0</v>
      </c>
      <c r="P47" s="8">
        <v>0</v>
      </c>
      <c r="Q47" s="8">
        <v>6469360</v>
      </c>
      <c r="R47" s="8">
        <v>6401833</v>
      </c>
      <c r="S47" s="8">
        <v>416186</v>
      </c>
      <c r="T47" s="8">
        <v>160038</v>
      </c>
      <c r="U47" s="8">
        <v>333.71</v>
      </c>
      <c r="V47" s="8">
        <v>0</v>
      </c>
    </row>
    <row r="48" spans="1:22" x14ac:dyDescent="0.3">
      <c r="A48" t="s">
        <v>133</v>
      </c>
      <c r="B48" s="8">
        <v>17133449</v>
      </c>
      <c r="C48" s="8">
        <v>11409044</v>
      </c>
      <c r="D48" s="8">
        <v>5724405</v>
      </c>
      <c r="E48" s="8">
        <v>4692629</v>
      </c>
      <c r="F48" s="8">
        <v>4310079</v>
      </c>
      <c r="G48" s="8">
        <v>382550</v>
      </c>
      <c r="H48" s="8">
        <v>8233171</v>
      </c>
      <c r="I48" s="8">
        <v>3181477</v>
      </c>
      <c r="J48" s="8">
        <v>5051694</v>
      </c>
      <c r="K48" s="8">
        <v>4207649</v>
      </c>
      <c r="L48" s="8">
        <v>3917488</v>
      </c>
      <c r="M48" s="8">
        <v>290161</v>
      </c>
      <c r="N48" s="8">
        <v>0</v>
      </c>
      <c r="O48" s="8">
        <v>0</v>
      </c>
      <c r="P48" s="8">
        <v>0</v>
      </c>
      <c r="Q48" s="8">
        <v>4711048</v>
      </c>
      <c r="R48" s="8">
        <v>4653892</v>
      </c>
      <c r="S48" s="8">
        <v>152657</v>
      </c>
      <c r="T48" s="8">
        <v>137684</v>
      </c>
      <c r="U48" s="8">
        <v>510.90300000000002</v>
      </c>
      <c r="V48" s="8">
        <v>0</v>
      </c>
    </row>
    <row r="49" spans="1:22" x14ac:dyDescent="0.3">
      <c r="A49" t="s">
        <v>134</v>
      </c>
      <c r="B49" s="8">
        <v>18149066</v>
      </c>
      <c r="C49" s="8">
        <v>17769475</v>
      </c>
      <c r="D49" s="8">
        <v>379591</v>
      </c>
      <c r="E49" s="8">
        <v>7291145</v>
      </c>
      <c r="F49" s="8">
        <v>7156886</v>
      </c>
      <c r="G49" s="8">
        <v>134259</v>
      </c>
      <c r="H49" s="8">
        <v>3705849</v>
      </c>
      <c r="I49" s="8">
        <v>3601373</v>
      </c>
      <c r="J49" s="8">
        <v>104476</v>
      </c>
      <c r="K49" s="8">
        <v>7152072</v>
      </c>
      <c r="L49" s="8">
        <v>7011216</v>
      </c>
      <c r="M49" s="8">
        <v>140856</v>
      </c>
      <c r="N49" s="8">
        <v>0</v>
      </c>
      <c r="O49" s="8">
        <v>0</v>
      </c>
      <c r="P49" s="8">
        <v>0</v>
      </c>
      <c r="Q49" s="8">
        <v>7296343</v>
      </c>
      <c r="R49" s="8">
        <v>7213319</v>
      </c>
      <c r="S49" s="8">
        <v>46139</v>
      </c>
      <c r="T49" s="8">
        <v>94723</v>
      </c>
      <c r="U49" s="8">
        <v>34.058700000000002</v>
      </c>
      <c r="V49" s="8">
        <v>0</v>
      </c>
    </row>
    <row r="50" spans="1:22" x14ac:dyDescent="0.3">
      <c r="A50" t="s">
        <v>135</v>
      </c>
      <c r="B50" s="8">
        <v>17824982</v>
      </c>
      <c r="C50" s="8">
        <v>17701855</v>
      </c>
      <c r="D50" s="8">
        <v>123127</v>
      </c>
      <c r="E50" s="8">
        <v>6756216</v>
      </c>
      <c r="F50" s="8">
        <v>6722037</v>
      </c>
      <c r="G50" s="8">
        <v>34179</v>
      </c>
      <c r="H50" s="8">
        <v>4391476</v>
      </c>
      <c r="I50" s="8">
        <v>4348788</v>
      </c>
      <c r="J50" s="8">
        <v>42688</v>
      </c>
      <c r="K50" s="8">
        <v>6677290</v>
      </c>
      <c r="L50" s="8">
        <v>6631030</v>
      </c>
      <c r="M50" s="8">
        <v>46260</v>
      </c>
      <c r="N50" s="8">
        <v>0</v>
      </c>
      <c r="O50" s="8">
        <v>0</v>
      </c>
      <c r="P50" s="8">
        <v>0</v>
      </c>
      <c r="Q50" s="8">
        <v>6758591</v>
      </c>
      <c r="R50" s="8">
        <v>6690893</v>
      </c>
      <c r="S50" s="8">
        <v>17215</v>
      </c>
      <c r="T50" s="8">
        <v>29230</v>
      </c>
      <c r="U50" s="8">
        <v>49.745600000000003</v>
      </c>
      <c r="V50" s="8">
        <v>0</v>
      </c>
    </row>
    <row r="51" spans="1:22" x14ac:dyDescent="0.3">
      <c r="A51" t="s">
        <v>136</v>
      </c>
      <c r="B51" s="8">
        <v>20828860</v>
      </c>
      <c r="C51" s="8">
        <v>20413728</v>
      </c>
      <c r="D51" s="8">
        <v>415132</v>
      </c>
      <c r="E51" s="8">
        <v>7242183</v>
      </c>
      <c r="F51" s="8">
        <v>7028553</v>
      </c>
      <c r="G51" s="8">
        <v>213630</v>
      </c>
      <c r="H51" s="8">
        <v>6544424</v>
      </c>
      <c r="I51" s="8">
        <v>6525925</v>
      </c>
      <c r="J51" s="8">
        <v>18499</v>
      </c>
      <c r="K51" s="8">
        <v>7042253</v>
      </c>
      <c r="L51" s="8">
        <v>6859250</v>
      </c>
      <c r="M51" s="8">
        <v>183003</v>
      </c>
      <c r="N51" s="8">
        <v>0</v>
      </c>
      <c r="O51" s="8">
        <v>0</v>
      </c>
      <c r="P51" s="8">
        <v>0</v>
      </c>
      <c r="Q51" s="8">
        <v>7258696</v>
      </c>
      <c r="R51" s="8">
        <v>7143161</v>
      </c>
      <c r="S51" s="8">
        <v>55300</v>
      </c>
      <c r="T51" s="8">
        <v>127698</v>
      </c>
      <c r="U51" s="8">
        <v>57.863300000000002</v>
      </c>
      <c r="V51" s="8">
        <v>0</v>
      </c>
    </row>
    <row r="52" spans="1:22" x14ac:dyDescent="0.3">
      <c r="A52" t="s">
        <v>137</v>
      </c>
      <c r="B52" s="8">
        <v>12966707</v>
      </c>
      <c r="C52" s="8">
        <v>12805654</v>
      </c>
      <c r="D52" s="8">
        <v>161053</v>
      </c>
      <c r="E52" s="8">
        <v>5095747</v>
      </c>
      <c r="F52" s="8">
        <v>5040593</v>
      </c>
      <c r="G52" s="8">
        <v>55154</v>
      </c>
      <c r="H52" s="8">
        <v>2880307</v>
      </c>
      <c r="I52" s="8">
        <v>2846074</v>
      </c>
      <c r="J52" s="8">
        <v>34233</v>
      </c>
      <c r="K52" s="8">
        <v>4990653</v>
      </c>
      <c r="L52" s="8">
        <v>4918987</v>
      </c>
      <c r="M52" s="8">
        <v>71666</v>
      </c>
      <c r="N52" s="8">
        <v>0</v>
      </c>
      <c r="O52" s="8">
        <v>0</v>
      </c>
      <c r="P52" s="8">
        <v>0</v>
      </c>
      <c r="Q52" s="8">
        <v>5112235</v>
      </c>
      <c r="R52" s="8">
        <v>5045613</v>
      </c>
      <c r="S52" s="8">
        <v>25803</v>
      </c>
      <c r="T52" s="8">
        <v>45672</v>
      </c>
      <c r="U52" s="8">
        <v>39.858699999999999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T2" sqref="T1:T1048576"/>
    </sheetView>
  </sheetViews>
  <sheetFormatPr defaultRowHeight="14.4" x14ac:dyDescent="0.3"/>
  <sheetData>
    <row r="1" spans="1:22" x14ac:dyDescent="0.3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2" s="10" customFormat="1" ht="57.6" x14ac:dyDescent="0.3"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0" t="s">
        <v>39</v>
      </c>
      <c r="S2" s="10" t="s">
        <v>40</v>
      </c>
      <c r="T2" s="10" t="s">
        <v>41</v>
      </c>
      <c r="U2" s="10" t="s">
        <v>42</v>
      </c>
    </row>
    <row r="3" spans="1:22" x14ac:dyDescent="0.3">
      <c r="A3" t="s">
        <v>1</v>
      </c>
      <c r="B3" s="8">
        <v>10101191</v>
      </c>
      <c r="C3" s="8">
        <v>9505275</v>
      </c>
      <c r="D3" s="8">
        <v>595916</v>
      </c>
      <c r="E3" s="8">
        <v>8942966</v>
      </c>
      <c r="F3" s="8">
        <v>8845704</v>
      </c>
      <c r="G3" s="8">
        <v>97262</v>
      </c>
      <c r="H3" s="8">
        <v>0</v>
      </c>
      <c r="I3" s="8">
        <v>0</v>
      </c>
      <c r="J3" s="8">
        <v>0</v>
      </c>
      <c r="K3" s="8">
        <v>1158225</v>
      </c>
      <c r="L3" s="8">
        <v>659571</v>
      </c>
      <c r="M3" s="8">
        <v>498654</v>
      </c>
      <c r="N3" s="8">
        <v>0</v>
      </c>
      <c r="O3" s="8">
        <v>0</v>
      </c>
      <c r="P3" s="8">
        <v>0</v>
      </c>
      <c r="Q3" s="8">
        <v>1185642</v>
      </c>
      <c r="R3" s="8">
        <v>1185642</v>
      </c>
      <c r="S3" s="8">
        <v>354458</v>
      </c>
      <c r="T3" s="8">
        <v>144191</v>
      </c>
      <c r="U3" s="8">
        <v>19.027000000000001</v>
      </c>
      <c r="V3" s="8">
        <v>0</v>
      </c>
    </row>
    <row r="4" spans="1:22" x14ac:dyDescent="0.3">
      <c r="A4" t="s">
        <v>89</v>
      </c>
      <c r="B4" s="8">
        <v>12159539</v>
      </c>
      <c r="C4" s="8">
        <v>10724363</v>
      </c>
      <c r="D4" s="8">
        <v>1435176</v>
      </c>
      <c r="E4" s="8">
        <v>9566011</v>
      </c>
      <c r="F4" s="8">
        <v>9217305</v>
      </c>
      <c r="G4" s="8">
        <v>348706</v>
      </c>
      <c r="H4" s="8">
        <v>0</v>
      </c>
      <c r="I4" s="8">
        <v>0</v>
      </c>
      <c r="J4" s="8">
        <v>0</v>
      </c>
      <c r="K4" s="8">
        <v>2593528</v>
      </c>
      <c r="L4" s="8">
        <v>1507058</v>
      </c>
      <c r="M4" s="8">
        <v>1086470</v>
      </c>
      <c r="N4" s="8">
        <v>0</v>
      </c>
      <c r="O4" s="8">
        <v>0</v>
      </c>
      <c r="P4" s="8">
        <v>0</v>
      </c>
      <c r="Q4" s="8">
        <v>2765378</v>
      </c>
      <c r="R4" s="8">
        <v>2765366</v>
      </c>
      <c r="S4" s="8">
        <v>648020</v>
      </c>
      <c r="T4" s="8">
        <v>438443</v>
      </c>
      <c r="U4" s="8">
        <v>17.5367</v>
      </c>
      <c r="V4" s="8">
        <v>0</v>
      </c>
    </row>
    <row r="5" spans="1:22" x14ac:dyDescent="0.3">
      <c r="A5" t="s">
        <v>90</v>
      </c>
      <c r="B5" s="8">
        <v>11208789</v>
      </c>
      <c r="C5" s="8">
        <v>10100650</v>
      </c>
      <c r="D5" s="8">
        <v>1108139</v>
      </c>
      <c r="E5" s="8">
        <v>9485513</v>
      </c>
      <c r="F5" s="8">
        <v>9060408</v>
      </c>
      <c r="G5" s="8">
        <v>425105</v>
      </c>
      <c r="H5" s="8">
        <v>0</v>
      </c>
      <c r="I5" s="8">
        <v>0</v>
      </c>
      <c r="J5" s="8">
        <v>0</v>
      </c>
      <c r="K5" s="8">
        <v>1723276</v>
      </c>
      <c r="L5" s="8">
        <v>1040242</v>
      </c>
      <c r="M5" s="8">
        <v>683034</v>
      </c>
      <c r="N5" s="8">
        <v>0</v>
      </c>
      <c r="O5" s="8">
        <v>0</v>
      </c>
      <c r="P5" s="8">
        <v>0</v>
      </c>
      <c r="Q5" s="8">
        <v>1866973</v>
      </c>
      <c r="R5" s="8">
        <v>1866973</v>
      </c>
      <c r="S5" s="8">
        <v>370923</v>
      </c>
      <c r="T5" s="8">
        <v>312136</v>
      </c>
      <c r="U5" s="8">
        <v>19.286200000000001</v>
      </c>
      <c r="V5" s="8">
        <v>0</v>
      </c>
    </row>
    <row r="6" spans="1:22" x14ac:dyDescent="0.3">
      <c r="A6" t="s">
        <v>91</v>
      </c>
      <c r="B6" s="8">
        <v>10906823</v>
      </c>
      <c r="C6" s="8">
        <v>9773470</v>
      </c>
      <c r="D6" s="8">
        <v>1133353</v>
      </c>
      <c r="E6" s="8">
        <v>9413172</v>
      </c>
      <c r="F6" s="8">
        <v>9092244</v>
      </c>
      <c r="G6" s="8">
        <v>320928</v>
      </c>
      <c r="H6" s="8">
        <v>0</v>
      </c>
      <c r="I6" s="8">
        <v>0</v>
      </c>
      <c r="J6" s="8">
        <v>0</v>
      </c>
      <c r="K6" s="8">
        <v>1493651</v>
      </c>
      <c r="L6" s="8">
        <v>681226</v>
      </c>
      <c r="M6" s="8">
        <v>812425</v>
      </c>
      <c r="N6" s="8">
        <v>0</v>
      </c>
      <c r="O6" s="8">
        <v>0</v>
      </c>
      <c r="P6" s="8">
        <v>0</v>
      </c>
      <c r="Q6" s="8">
        <v>1618015</v>
      </c>
      <c r="R6" s="8">
        <v>1617990</v>
      </c>
      <c r="S6" s="8">
        <v>417947</v>
      </c>
      <c r="T6" s="8">
        <v>394470</v>
      </c>
      <c r="U6" s="8">
        <v>26.376799999999999</v>
      </c>
      <c r="V6" s="8">
        <v>0</v>
      </c>
    </row>
    <row r="7" spans="1:22" x14ac:dyDescent="0.3">
      <c r="A7" t="s">
        <v>92</v>
      </c>
      <c r="B7" s="8">
        <v>11941081</v>
      </c>
      <c r="C7" s="8">
        <v>10452583</v>
      </c>
      <c r="D7" s="8">
        <v>1488498</v>
      </c>
      <c r="E7" s="8">
        <v>9355775</v>
      </c>
      <c r="F7" s="8">
        <v>8844883</v>
      </c>
      <c r="G7" s="8">
        <v>510892</v>
      </c>
      <c r="H7" s="8">
        <v>0</v>
      </c>
      <c r="I7" s="8">
        <v>0</v>
      </c>
      <c r="J7" s="8">
        <v>0</v>
      </c>
      <c r="K7" s="8">
        <v>2585306</v>
      </c>
      <c r="L7" s="8">
        <v>1607700</v>
      </c>
      <c r="M7" s="8">
        <v>977606</v>
      </c>
      <c r="N7" s="8">
        <v>0</v>
      </c>
      <c r="O7" s="8">
        <v>0</v>
      </c>
      <c r="P7" s="8">
        <v>0</v>
      </c>
      <c r="Q7" s="8">
        <v>2794956</v>
      </c>
      <c r="R7" s="8">
        <v>2794952</v>
      </c>
      <c r="S7" s="8">
        <v>527603</v>
      </c>
      <c r="T7" s="8">
        <v>449967</v>
      </c>
      <c r="U7" s="8">
        <v>19.837399999999999</v>
      </c>
      <c r="V7" s="8">
        <v>0</v>
      </c>
    </row>
    <row r="8" spans="1:22" x14ac:dyDescent="0.3">
      <c r="A8" t="s">
        <v>93</v>
      </c>
      <c r="B8" s="8">
        <v>10335506</v>
      </c>
      <c r="C8" s="8">
        <v>9153522</v>
      </c>
      <c r="D8" s="8">
        <v>1181984</v>
      </c>
      <c r="E8" s="8">
        <v>8478391</v>
      </c>
      <c r="F8" s="8">
        <v>8304944</v>
      </c>
      <c r="G8" s="8">
        <v>173447</v>
      </c>
      <c r="H8" s="8">
        <v>0</v>
      </c>
      <c r="I8" s="8">
        <v>0</v>
      </c>
      <c r="J8" s="8">
        <v>0</v>
      </c>
      <c r="K8" s="8">
        <v>1857115</v>
      </c>
      <c r="L8" s="8">
        <v>848578</v>
      </c>
      <c r="M8" s="8">
        <v>1008537</v>
      </c>
      <c r="N8" s="8">
        <v>0</v>
      </c>
      <c r="O8" s="8">
        <v>0</v>
      </c>
      <c r="P8" s="8">
        <v>0</v>
      </c>
      <c r="Q8" s="8">
        <v>1911219</v>
      </c>
      <c r="R8" s="8">
        <v>1911180</v>
      </c>
      <c r="S8" s="8">
        <v>775997</v>
      </c>
      <c r="T8" s="8">
        <v>232581</v>
      </c>
      <c r="U8" s="8">
        <v>20.9527</v>
      </c>
      <c r="V8" s="8">
        <v>0</v>
      </c>
    </row>
    <row r="9" spans="1:22" x14ac:dyDescent="0.3">
      <c r="A9" t="s">
        <v>94</v>
      </c>
      <c r="B9" s="8">
        <v>10550774</v>
      </c>
      <c r="C9" s="8">
        <v>9357828</v>
      </c>
      <c r="D9" s="8">
        <v>1192946</v>
      </c>
      <c r="E9" s="8">
        <v>9111465</v>
      </c>
      <c r="F9" s="8">
        <v>8963444</v>
      </c>
      <c r="G9" s="8">
        <v>148021</v>
      </c>
      <c r="H9" s="8">
        <v>0</v>
      </c>
      <c r="I9" s="8">
        <v>0</v>
      </c>
      <c r="J9" s="8">
        <v>0</v>
      </c>
      <c r="K9" s="8">
        <v>1439309</v>
      </c>
      <c r="L9" s="8">
        <v>394384</v>
      </c>
      <c r="M9" s="8">
        <v>1044925</v>
      </c>
      <c r="N9" s="8">
        <v>0</v>
      </c>
      <c r="O9" s="8">
        <v>0</v>
      </c>
      <c r="P9" s="8">
        <v>0</v>
      </c>
      <c r="Q9" s="8">
        <v>1497932</v>
      </c>
      <c r="R9" s="8">
        <v>1497932</v>
      </c>
      <c r="S9" s="8">
        <v>749164</v>
      </c>
      <c r="T9" s="8">
        <v>295726</v>
      </c>
      <c r="U9" s="8">
        <v>16.4221</v>
      </c>
      <c r="V9" s="8">
        <v>0</v>
      </c>
    </row>
    <row r="10" spans="1:22" x14ac:dyDescent="0.3">
      <c r="A10" t="s">
        <v>95</v>
      </c>
      <c r="B10" s="8">
        <v>11267651</v>
      </c>
      <c r="C10" s="8">
        <v>10104073</v>
      </c>
      <c r="D10" s="8">
        <v>1163578</v>
      </c>
      <c r="E10" s="8">
        <v>9728952</v>
      </c>
      <c r="F10" s="8">
        <v>9474345</v>
      </c>
      <c r="G10" s="8">
        <v>254607</v>
      </c>
      <c r="H10" s="8">
        <v>0</v>
      </c>
      <c r="I10" s="8">
        <v>0</v>
      </c>
      <c r="J10" s="8">
        <v>0</v>
      </c>
      <c r="K10" s="8">
        <v>1538699</v>
      </c>
      <c r="L10" s="8">
        <v>629728</v>
      </c>
      <c r="M10" s="8">
        <v>908971</v>
      </c>
      <c r="N10" s="8">
        <v>0</v>
      </c>
      <c r="O10" s="8">
        <v>0</v>
      </c>
      <c r="P10" s="8">
        <v>0</v>
      </c>
      <c r="Q10" s="8">
        <v>1620728</v>
      </c>
      <c r="R10" s="8">
        <v>1620728</v>
      </c>
      <c r="S10" s="8">
        <v>593151</v>
      </c>
      <c r="T10" s="8">
        <v>315902</v>
      </c>
      <c r="U10" s="8">
        <v>18.093399999999999</v>
      </c>
      <c r="V10" s="8">
        <v>0</v>
      </c>
    </row>
    <row r="11" spans="1:22" x14ac:dyDescent="0.3">
      <c r="A11" t="s">
        <v>96</v>
      </c>
      <c r="B11" s="8">
        <v>10147231</v>
      </c>
      <c r="C11" s="8">
        <v>8942032</v>
      </c>
      <c r="D11" s="8">
        <v>1205199</v>
      </c>
      <c r="E11" s="8">
        <v>8242548</v>
      </c>
      <c r="F11" s="8">
        <v>8030858</v>
      </c>
      <c r="G11" s="8">
        <v>211690</v>
      </c>
      <c r="H11" s="8">
        <v>0</v>
      </c>
      <c r="I11" s="8">
        <v>0</v>
      </c>
      <c r="J11" s="8">
        <v>0</v>
      </c>
      <c r="K11" s="8">
        <v>1904683</v>
      </c>
      <c r="L11" s="8">
        <v>911174</v>
      </c>
      <c r="M11" s="8">
        <v>993509</v>
      </c>
      <c r="N11" s="8">
        <v>0</v>
      </c>
      <c r="O11" s="8">
        <v>0</v>
      </c>
      <c r="P11" s="8">
        <v>0</v>
      </c>
      <c r="Q11" s="8">
        <v>1994728</v>
      </c>
      <c r="R11" s="8">
        <v>1994688</v>
      </c>
      <c r="S11" s="8">
        <v>641718</v>
      </c>
      <c r="T11" s="8">
        <v>351842</v>
      </c>
      <c r="U11" s="8">
        <v>29.269300000000001</v>
      </c>
      <c r="V11" s="8">
        <v>0</v>
      </c>
    </row>
    <row r="12" spans="1:22" x14ac:dyDescent="0.3">
      <c r="A12" t="s">
        <v>97</v>
      </c>
      <c r="B12" s="8">
        <v>15044238</v>
      </c>
      <c r="C12" s="8">
        <v>12833091</v>
      </c>
      <c r="D12" s="8">
        <v>2211147</v>
      </c>
      <c r="E12" s="8">
        <v>9838488</v>
      </c>
      <c r="F12" s="8">
        <v>9737737</v>
      </c>
      <c r="G12" s="8">
        <v>100751</v>
      </c>
      <c r="H12" s="8">
        <v>0</v>
      </c>
      <c r="I12" s="8">
        <v>0</v>
      </c>
      <c r="J12" s="8">
        <v>0</v>
      </c>
      <c r="K12" s="8">
        <v>5205750</v>
      </c>
      <c r="L12" s="8">
        <v>3095354</v>
      </c>
      <c r="M12" s="8">
        <v>2110396</v>
      </c>
      <c r="N12" s="8">
        <v>0</v>
      </c>
      <c r="O12" s="8">
        <v>0</v>
      </c>
      <c r="P12" s="8">
        <v>0</v>
      </c>
      <c r="Q12" s="8">
        <v>5378563</v>
      </c>
      <c r="R12" s="8">
        <v>5378563</v>
      </c>
      <c r="S12" s="8">
        <v>1734559</v>
      </c>
      <c r="T12" s="8">
        <v>375836</v>
      </c>
      <c r="U12" s="8">
        <v>14.2087</v>
      </c>
      <c r="V12" s="8">
        <v>0</v>
      </c>
    </row>
    <row r="13" spans="1:22" x14ac:dyDescent="0.3">
      <c r="A13" t="s">
        <v>98</v>
      </c>
      <c r="B13" s="8">
        <v>11502549</v>
      </c>
      <c r="C13" s="8">
        <v>9750099</v>
      </c>
      <c r="D13" s="8">
        <v>1752450</v>
      </c>
      <c r="E13" s="8">
        <v>9321709</v>
      </c>
      <c r="F13" s="8">
        <v>8876489</v>
      </c>
      <c r="G13" s="8">
        <v>445220</v>
      </c>
      <c r="H13" s="8">
        <v>0</v>
      </c>
      <c r="I13" s="8">
        <v>0</v>
      </c>
      <c r="J13" s="8">
        <v>0</v>
      </c>
      <c r="K13" s="8">
        <v>2180840</v>
      </c>
      <c r="L13" s="8">
        <v>873610</v>
      </c>
      <c r="M13" s="8">
        <v>1307230</v>
      </c>
      <c r="N13" s="8">
        <v>0</v>
      </c>
      <c r="O13" s="8">
        <v>0</v>
      </c>
      <c r="P13" s="8">
        <v>0</v>
      </c>
      <c r="Q13" s="8">
        <v>2430009</v>
      </c>
      <c r="R13" s="8">
        <v>2429305</v>
      </c>
      <c r="S13" s="8">
        <v>660079</v>
      </c>
      <c r="T13" s="8">
        <v>647036</v>
      </c>
      <c r="U13" s="8">
        <v>38.893099999999997</v>
      </c>
      <c r="V13" s="8">
        <v>0</v>
      </c>
    </row>
    <row r="14" spans="1:22" x14ac:dyDescent="0.3">
      <c r="A14" t="s">
        <v>99</v>
      </c>
      <c r="B14" s="8">
        <v>13209870</v>
      </c>
      <c r="C14" s="8">
        <v>11108145</v>
      </c>
      <c r="D14" s="8">
        <v>2101725</v>
      </c>
      <c r="E14" s="8">
        <v>10703920</v>
      </c>
      <c r="F14" s="8">
        <v>10189721</v>
      </c>
      <c r="G14" s="8">
        <v>514199</v>
      </c>
      <c r="H14" s="8">
        <v>0</v>
      </c>
      <c r="I14" s="8">
        <v>0</v>
      </c>
      <c r="J14" s="8">
        <v>0</v>
      </c>
      <c r="K14" s="8">
        <v>2505950</v>
      </c>
      <c r="L14" s="8">
        <v>918424</v>
      </c>
      <c r="M14" s="8">
        <v>1587526</v>
      </c>
      <c r="N14" s="8">
        <v>0</v>
      </c>
      <c r="O14" s="8">
        <v>0</v>
      </c>
      <c r="P14" s="8">
        <v>0</v>
      </c>
      <c r="Q14" s="8">
        <v>2799404</v>
      </c>
      <c r="R14" s="8">
        <v>2798798</v>
      </c>
      <c r="S14" s="8">
        <v>770499</v>
      </c>
      <c r="T14" s="8">
        <v>816973</v>
      </c>
      <c r="U14" s="8">
        <v>35.120199999999997</v>
      </c>
      <c r="V14" s="8">
        <v>0</v>
      </c>
    </row>
    <row r="15" spans="1:22" x14ac:dyDescent="0.3">
      <c r="A15" t="s">
        <v>100</v>
      </c>
      <c r="B15" s="8">
        <v>13147692</v>
      </c>
      <c r="C15" s="8">
        <v>11178748</v>
      </c>
      <c r="D15" s="8">
        <v>1968944</v>
      </c>
      <c r="E15" s="8">
        <v>10709097</v>
      </c>
      <c r="F15" s="8">
        <v>10222796</v>
      </c>
      <c r="G15" s="8">
        <v>486301</v>
      </c>
      <c r="H15" s="8">
        <v>0</v>
      </c>
      <c r="I15" s="8">
        <v>0</v>
      </c>
      <c r="J15" s="8">
        <v>0</v>
      </c>
      <c r="K15" s="8">
        <v>2438595</v>
      </c>
      <c r="L15" s="8">
        <v>955952</v>
      </c>
      <c r="M15" s="8">
        <v>1482643</v>
      </c>
      <c r="N15" s="8">
        <v>0</v>
      </c>
      <c r="O15" s="8">
        <v>0</v>
      </c>
      <c r="P15" s="8">
        <v>0</v>
      </c>
      <c r="Q15" s="8">
        <v>2734390</v>
      </c>
      <c r="R15" s="8">
        <v>2734310</v>
      </c>
      <c r="S15" s="8">
        <v>764338</v>
      </c>
      <c r="T15" s="8">
        <v>718262</v>
      </c>
      <c r="U15" s="8">
        <v>31.279399999999999</v>
      </c>
      <c r="V15" s="8">
        <v>0</v>
      </c>
    </row>
    <row r="16" spans="1:22" x14ac:dyDescent="0.3">
      <c r="A16" t="s">
        <v>101</v>
      </c>
      <c r="B16" s="8">
        <v>12557425</v>
      </c>
      <c r="C16" s="8">
        <v>10072962</v>
      </c>
      <c r="D16" s="8">
        <v>2484463</v>
      </c>
      <c r="E16" s="8">
        <v>9933406</v>
      </c>
      <c r="F16" s="8">
        <v>9184293</v>
      </c>
      <c r="G16" s="8">
        <v>749113</v>
      </c>
      <c r="H16" s="8">
        <v>0</v>
      </c>
      <c r="I16" s="8">
        <v>0</v>
      </c>
      <c r="J16" s="8">
        <v>0</v>
      </c>
      <c r="K16" s="8">
        <v>2624019</v>
      </c>
      <c r="L16" s="8">
        <v>888669</v>
      </c>
      <c r="M16" s="8">
        <v>1735350</v>
      </c>
      <c r="N16" s="8">
        <v>0</v>
      </c>
      <c r="O16" s="8">
        <v>0</v>
      </c>
      <c r="P16" s="8">
        <v>0</v>
      </c>
      <c r="Q16" s="8">
        <v>2971830</v>
      </c>
      <c r="R16" s="8">
        <v>2971683</v>
      </c>
      <c r="S16" s="8">
        <v>877460</v>
      </c>
      <c r="T16" s="8">
        <v>857827</v>
      </c>
      <c r="U16" s="8">
        <v>29.029800000000002</v>
      </c>
      <c r="V16" s="8">
        <v>0</v>
      </c>
    </row>
    <row r="17" spans="1:22" x14ac:dyDescent="0.3">
      <c r="A17" t="s">
        <v>102</v>
      </c>
      <c r="B17" s="8">
        <v>11777958</v>
      </c>
      <c r="C17" s="8">
        <v>9468037</v>
      </c>
      <c r="D17" s="8">
        <v>2309921</v>
      </c>
      <c r="E17" s="8">
        <v>8837449</v>
      </c>
      <c r="F17" s="8">
        <v>8300951</v>
      </c>
      <c r="G17" s="8">
        <v>536498</v>
      </c>
      <c r="H17" s="8">
        <v>0</v>
      </c>
      <c r="I17" s="8">
        <v>0</v>
      </c>
      <c r="J17" s="8">
        <v>0</v>
      </c>
      <c r="K17" s="8">
        <v>2940509</v>
      </c>
      <c r="L17" s="8">
        <v>1167086</v>
      </c>
      <c r="M17" s="8">
        <v>1773423</v>
      </c>
      <c r="N17" s="8">
        <v>0</v>
      </c>
      <c r="O17" s="8">
        <v>0</v>
      </c>
      <c r="P17" s="8">
        <v>0</v>
      </c>
      <c r="Q17" s="8">
        <v>3289414</v>
      </c>
      <c r="R17" s="8">
        <v>3288562</v>
      </c>
      <c r="S17" s="8">
        <v>876121</v>
      </c>
      <c r="T17" s="8">
        <v>897252</v>
      </c>
      <c r="U17" s="8">
        <v>31.942699999999999</v>
      </c>
      <c r="V17" s="8">
        <v>0</v>
      </c>
    </row>
    <row r="18" spans="1:22" x14ac:dyDescent="0.3">
      <c r="A18" t="s">
        <v>103</v>
      </c>
      <c r="B18" s="8">
        <v>11818822</v>
      </c>
      <c r="C18" s="8">
        <v>9139806</v>
      </c>
      <c r="D18" s="8">
        <v>2679016</v>
      </c>
      <c r="E18" s="8">
        <v>8697789</v>
      </c>
      <c r="F18" s="8">
        <v>8002520</v>
      </c>
      <c r="G18" s="8">
        <v>695269</v>
      </c>
      <c r="H18" s="8">
        <v>0</v>
      </c>
      <c r="I18" s="8">
        <v>0</v>
      </c>
      <c r="J18" s="8">
        <v>0</v>
      </c>
      <c r="K18" s="8">
        <v>3121033</v>
      </c>
      <c r="L18" s="8">
        <v>1137286</v>
      </c>
      <c r="M18" s="8">
        <v>1983747</v>
      </c>
      <c r="N18" s="8">
        <v>0</v>
      </c>
      <c r="O18" s="8">
        <v>0</v>
      </c>
      <c r="P18" s="8">
        <v>0</v>
      </c>
      <c r="Q18" s="8">
        <v>3483959</v>
      </c>
      <c r="R18" s="8">
        <v>3483779</v>
      </c>
      <c r="S18" s="8">
        <v>1000249</v>
      </c>
      <c r="T18" s="8">
        <v>983521</v>
      </c>
      <c r="U18" s="8">
        <v>29.5763</v>
      </c>
      <c r="V18" s="8">
        <v>0</v>
      </c>
    </row>
    <row r="19" spans="1:22" x14ac:dyDescent="0.3">
      <c r="A19" t="s">
        <v>104</v>
      </c>
      <c r="B19" s="8">
        <v>11875295</v>
      </c>
      <c r="C19" s="8">
        <v>9125390</v>
      </c>
      <c r="D19" s="8">
        <v>2749905</v>
      </c>
      <c r="E19" s="8">
        <v>8690169</v>
      </c>
      <c r="F19" s="8">
        <v>8008369</v>
      </c>
      <c r="G19" s="8">
        <v>681800</v>
      </c>
      <c r="H19" s="8">
        <v>0</v>
      </c>
      <c r="I19" s="8">
        <v>0</v>
      </c>
      <c r="J19" s="8">
        <v>0</v>
      </c>
      <c r="K19" s="8">
        <v>3185126</v>
      </c>
      <c r="L19" s="8">
        <v>1117021</v>
      </c>
      <c r="M19" s="8">
        <v>2068105</v>
      </c>
      <c r="N19" s="8">
        <v>0</v>
      </c>
      <c r="O19" s="8">
        <v>0</v>
      </c>
      <c r="P19" s="8">
        <v>0</v>
      </c>
      <c r="Q19" s="8">
        <v>3582131</v>
      </c>
      <c r="R19" s="8">
        <v>3581877</v>
      </c>
      <c r="S19" s="8">
        <v>1038637</v>
      </c>
      <c r="T19" s="8">
        <v>1029431</v>
      </c>
      <c r="U19" s="8">
        <v>30.957599999999999</v>
      </c>
      <c r="V19" s="8">
        <v>0</v>
      </c>
    </row>
    <row r="20" spans="1:22" x14ac:dyDescent="0.3">
      <c r="A20" t="s">
        <v>105</v>
      </c>
      <c r="B20" s="8">
        <v>15578661</v>
      </c>
      <c r="C20" s="8">
        <v>12556820</v>
      </c>
      <c r="D20" s="8">
        <v>3021841</v>
      </c>
      <c r="E20" s="8">
        <v>9681414</v>
      </c>
      <c r="F20" s="8">
        <v>9553983</v>
      </c>
      <c r="G20" s="8">
        <v>127431</v>
      </c>
      <c r="H20" s="8">
        <v>0</v>
      </c>
      <c r="I20" s="8">
        <v>0</v>
      </c>
      <c r="J20" s="8">
        <v>0</v>
      </c>
      <c r="K20" s="8">
        <v>5897247</v>
      </c>
      <c r="L20" s="8">
        <v>3002837</v>
      </c>
      <c r="M20" s="8">
        <v>2894410</v>
      </c>
      <c r="N20" s="8">
        <v>0</v>
      </c>
      <c r="O20" s="8">
        <v>0</v>
      </c>
      <c r="P20" s="8">
        <v>0</v>
      </c>
      <c r="Q20" s="8">
        <v>6143381</v>
      </c>
      <c r="R20" s="8">
        <v>6143380</v>
      </c>
      <c r="S20" s="8">
        <v>2288985</v>
      </c>
      <c r="T20" s="8">
        <v>605437</v>
      </c>
      <c r="U20" s="8">
        <v>15.119899999999999</v>
      </c>
      <c r="V20" s="8">
        <v>0</v>
      </c>
    </row>
    <row r="21" spans="1:22" x14ac:dyDescent="0.3">
      <c r="A21" t="s">
        <v>106</v>
      </c>
      <c r="B21" s="8">
        <v>15580318</v>
      </c>
      <c r="C21" s="8">
        <v>12844923</v>
      </c>
      <c r="D21" s="8">
        <v>2735395</v>
      </c>
      <c r="E21" s="8">
        <v>9723374</v>
      </c>
      <c r="F21" s="8">
        <v>9606357</v>
      </c>
      <c r="G21" s="8">
        <v>117017</v>
      </c>
      <c r="H21" s="8">
        <v>0</v>
      </c>
      <c r="I21" s="8">
        <v>0</v>
      </c>
      <c r="J21" s="8">
        <v>0</v>
      </c>
      <c r="K21" s="8">
        <v>5856944</v>
      </c>
      <c r="L21" s="8">
        <v>3238566</v>
      </c>
      <c r="M21" s="8">
        <v>2618378</v>
      </c>
      <c r="N21" s="8">
        <v>0</v>
      </c>
      <c r="O21" s="8">
        <v>0</v>
      </c>
      <c r="P21" s="8">
        <v>0</v>
      </c>
      <c r="Q21" s="8">
        <v>6048614</v>
      </c>
      <c r="R21" s="8">
        <v>6048614</v>
      </c>
      <c r="S21" s="8">
        <v>2155104</v>
      </c>
      <c r="T21" s="8">
        <v>463289</v>
      </c>
      <c r="U21" s="8">
        <v>14.475</v>
      </c>
      <c r="V21" s="8">
        <v>0</v>
      </c>
    </row>
    <row r="22" spans="1:22" x14ac:dyDescent="0.3">
      <c r="A22" t="s">
        <v>107</v>
      </c>
      <c r="B22" s="8">
        <v>13543039</v>
      </c>
      <c r="C22" s="8">
        <v>10040876</v>
      </c>
      <c r="D22" s="8">
        <v>3502163</v>
      </c>
      <c r="E22" s="8">
        <v>9732602</v>
      </c>
      <c r="F22" s="8">
        <v>8940229</v>
      </c>
      <c r="G22" s="8">
        <v>792373</v>
      </c>
      <c r="H22" s="8">
        <v>0</v>
      </c>
      <c r="I22" s="8">
        <v>0</v>
      </c>
      <c r="J22" s="8">
        <v>0</v>
      </c>
      <c r="K22" s="8">
        <v>3810437</v>
      </c>
      <c r="L22" s="8">
        <v>1100647</v>
      </c>
      <c r="M22" s="8">
        <v>2709790</v>
      </c>
      <c r="N22" s="8">
        <v>0</v>
      </c>
      <c r="O22" s="8">
        <v>0</v>
      </c>
      <c r="P22" s="8">
        <v>0</v>
      </c>
      <c r="Q22" s="8">
        <v>4246911</v>
      </c>
      <c r="R22" s="8">
        <v>4246909</v>
      </c>
      <c r="S22" s="8">
        <v>1505378</v>
      </c>
      <c r="T22" s="8">
        <v>1204366</v>
      </c>
      <c r="U22" s="8">
        <v>19.5441</v>
      </c>
      <c r="V22" s="8">
        <v>0</v>
      </c>
    </row>
    <row r="23" spans="1:22" x14ac:dyDescent="0.3">
      <c r="A23" t="s">
        <v>108</v>
      </c>
      <c r="B23" s="8">
        <v>14606555</v>
      </c>
      <c r="C23" s="8">
        <v>11499739</v>
      </c>
      <c r="D23" s="8">
        <v>3106816</v>
      </c>
      <c r="E23" s="8">
        <v>9883997</v>
      </c>
      <c r="F23" s="8">
        <v>9800839</v>
      </c>
      <c r="G23" s="8">
        <v>83158</v>
      </c>
      <c r="H23" s="8">
        <v>0</v>
      </c>
      <c r="I23" s="8">
        <v>0</v>
      </c>
      <c r="J23" s="8">
        <v>0</v>
      </c>
      <c r="K23" s="8">
        <v>4722558</v>
      </c>
      <c r="L23" s="8">
        <v>1698900</v>
      </c>
      <c r="M23" s="8">
        <v>3023658</v>
      </c>
      <c r="N23" s="8">
        <v>0</v>
      </c>
      <c r="O23" s="8">
        <v>0</v>
      </c>
      <c r="P23" s="8">
        <v>0</v>
      </c>
      <c r="Q23" s="8">
        <v>4877910</v>
      </c>
      <c r="R23" s="8">
        <v>4877870</v>
      </c>
      <c r="S23" s="8">
        <v>2275418</v>
      </c>
      <c r="T23" s="8">
        <v>748252</v>
      </c>
      <c r="U23" s="8">
        <v>17.852699999999999</v>
      </c>
      <c r="V23" s="8">
        <v>0</v>
      </c>
    </row>
    <row r="24" spans="1:22" x14ac:dyDescent="0.3">
      <c r="A24" t="s">
        <v>109</v>
      </c>
      <c r="B24" s="8">
        <v>15358278</v>
      </c>
      <c r="C24" s="8">
        <v>11831529</v>
      </c>
      <c r="D24" s="8">
        <v>3526749</v>
      </c>
      <c r="E24" s="8">
        <v>10096426</v>
      </c>
      <c r="F24" s="8">
        <v>9993689</v>
      </c>
      <c r="G24" s="8">
        <v>102737</v>
      </c>
      <c r="H24" s="8">
        <v>0</v>
      </c>
      <c r="I24" s="8">
        <v>0</v>
      </c>
      <c r="J24" s="8">
        <v>0</v>
      </c>
      <c r="K24" s="8">
        <v>5261852</v>
      </c>
      <c r="L24" s="8">
        <v>1837840</v>
      </c>
      <c r="M24" s="8">
        <v>3424012</v>
      </c>
      <c r="N24" s="8">
        <v>0</v>
      </c>
      <c r="O24" s="8">
        <v>0</v>
      </c>
      <c r="P24" s="8">
        <v>0</v>
      </c>
      <c r="Q24" s="8">
        <v>5433145</v>
      </c>
      <c r="R24" s="8">
        <v>5433093</v>
      </c>
      <c r="S24" s="8">
        <v>2527313</v>
      </c>
      <c r="T24" s="8">
        <v>896647</v>
      </c>
      <c r="U24" s="8">
        <v>17.421700000000001</v>
      </c>
      <c r="V24" s="8">
        <v>0</v>
      </c>
    </row>
    <row r="25" spans="1:22" x14ac:dyDescent="0.3">
      <c r="A25" t="s">
        <v>110</v>
      </c>
      <c r="B25" s="8">
        <v>14566678</v>
      </c>
      <c r="C25" s="8">
        <v>11386863</v>
      </c>
      <c r="D25" s="8">
        <v>3179815</v>
      </c>
      <c r="E25" s="8">
        <v>9844928</v>
      </c>
      <c r="F25" s="8">
        <v>9752064</v>
      </c>
      <c r="G25" s="8">
        <v>92864</v>
      </c>
      <c r="H25" s="8">
        <v>0</v>
      </c>
      <c r="I25" s="8">
        <v>0</v>
      </c>
      <c r="J25" s="8">
        <v>0</v>
      </c>
      <c r="K25" s="8">
        <v>4721750</v>
      </c>
      <c r="L25" s="8">
        <v>1634799</v>
      </c>
      <c r="M25" s="8">
        <v>3086951</v>
      </c>
      <c r="N25" s="8">
        <v>0</v>
      </c>
      <c r="O25" s="8">
        <v>0</v>
      </c>
      <c r="P25" s="8">
        <v>0</v>
      </c>
      <c r="Q25" s="8">
        <v>4882025</v>
      </c>
      <c r="R25" s="8">
        <v>4881993</v>
      </c>
      <c r="S25" s="8">
        <v>2309679</v>
      </c>
      <c r="T25" s="8">
        <v>777306</v>
      </c>
      <c r="U25" s="8">
        <v>18.155000000000001</v>
      </c>
      <c r="V25" s="8">
        <v>0</v>
      </c>
    </row>
    <row r="26" spans="1:22" x14ac:dyDescent="0.3">
      <c r="A26" t="s">
        <v>111</v>
      </c>
      <c r="B26" s="8">
        <v>15344306</v>
      </c>
      <c r="C26" s="8">
        <v>11933401</v>
      </c>
      <c r="D26" s="8">
        <v>3410905</v>
      </c>
      <c r="E26" s="8">
        <v>10093510</v>
      </c>
      <c r="F26" s="8">
        <v>10020686</v>
      </c>
      <c r="G26" s="8">
        <v>72824</v>
      </c>
      <c r="H26" s="8">
        <v>0</v>
      </c>
      <c r="I26" s="8">
        <v>0</v>
      </c>
      <c r="J26" s="8">
        <v>0</v>
      </c>
      <c r="K26" s="8">
        <v>5250796</v>
      </c>
      <c r="L26" s="8">
        <v>1912715</v>
      </c>
      <c r="M26" s="8">
        <v>3338081</v>
      </c>
      <c r="N26" s="8">
        <v>0</v>
      </c>
      <c r="O26" s="8">
        <v>0</v>
      </c>
      <c r="P26" s="8">
        <v>0</v>
      </c>
      <c r="Q26" s="8">
        <v>5422859</v>
      </c>
      <c r="R26" s="8">
        <v>5422781</v>
      </c>
      <c r="S26" s="8">
        <v>2528674</v>
      </c>
      <c r="T26" s="8">
        <v>809459</v>
      </c>
      <c r="U26" s="8">
        <v>17.899899999999999</v>
      </c>
      <c r="V26" s="8">
        <v>0</v>
      </c>
    </row>
    <row r="27" spans="1:22" x14ac:dyDescent="0.3">
      <c r="A27" t="s">
        <v>112</v>
      </c>
      <c r="B27" s="8">
        <v>15644394</v>
      </c>
      <c r="C27" s="8">
        <v>12046483</v>
      </c>
      <c r="D27" s="8">
        <v>3597911</v>
      </c>
      <c r="E27" s="8">
        <v>10136373</v>
      </c>
      <c r="F27" s="8">
        <v>10044056</v>
      </c>
      <c r="G27" s="8">
        <v>92317</v>
      </c>
      <c r="H27" s="8">
        <v>0</v>
      </c>
      <c r="I27" s="8">
        <v>0</v>
      </c>
      <c r="J27" s="8">
        <v>0</v>
      </c>
      <c r="K27" s="8">
        <v>5508021</v>
      </c>
      <c r="L27" s="8">
        <v>2002427</v>
      </c>
      <c r="M27" s="8">
        <v>3505594</v>
      </c>
      <c r="N27" s="8">
        <v>0</v>
      </c>
      <c r="O27" s="8">
        <v>0</v>
      </c>
      <c r="P27" s="8">
        <v>0</v>
      </c>
      <c r="Q27" s="8">
        <v>5687357</v>
      </c>
      <c r="R27" s="8">
        <v>5687308</v>
      </c>
      <c r="S27" s="8">
        <v>2621589</v>
      </c>
      <c r="T27" s="8">
        <v>883997</v>
      </c>
      <c r="U27" s="8">
        <v>17.055099999999999</v>
      </c>
      <c r="V27" s="8">
        <v>0</v>
      </c>
    </row>
    <row r="28" spans="1:22" x14ac:dyDescent="0.3">
      <c r="A28" t="s">
        <v>113</v>
      </c>
      <c r="B28" s="8">
        <v>15488570</v>
      </c>
      <c r="C28" s="8">
        <v>11878076</v>
      </c>
      <c r="D28" s="8">
        <v>3610494</v>
      </c>
      <c r="E28" s="8">
        <v>10111528</v>
      </c>
      <c r="F28" s="8">
        <v>10009258</v>
      </c>
      <c r="G28" s="8">
        <v>102270</v>
      </c>
      <c r="H28" s="8">
        <v>0</v>
      </c>
      <c r="I28" s="8">
        <v>0</v>
      </c>
      <c r="J28" s="8">
        <v>0</v>
      </c>
      <c r="K28" s="8">
        <v>5377042</v>
      </c>
      <c r="L28" s="8">
        <v>1868818</v>
      </c>
      <c r="M28" s="8">
        <v>3508224</v>
      </c>
      <c r="N28" s="8">
        <v>0</v>
      </c>
      <c r="O28" s="8">
        <v>0</v>
      </c>
      <c r="P28" s="8">
        <v>0</v>
      </c>
      <c r="Q28" s="8">
        <v>5569468</v>
      </c>
      <c r="R28" s="8">
        <v>5569438</v>
      </c>
      <c r="S28" s="8">
        <v>2641355</v>
      </c>
      <c r="T28" s="8">
        <v>866874</v>
      </c>
      <c r="U28" s="8">
        <v>17.033799999999999</v>
      </c>
      <c r="V28" s="8">
        <v>0</v>
      </c>
    </row>
    <row r="29" spans="1:22" x14ac:dyDescent="0.3">
      <c r="A29" t="s">
        <v>114</v>
      </c>
      <c r="B29" s="8">
        <v>13705487</v>
      </c>
      <c r="C29" s="8">
        <v>9686372</v>
      </c>
      <c r="D29" s="8">
        <v>4019115</v>
      </c>
      <c r="E29" s="8">
        <v>9279193</v>
      </c>
      <c r="F29" s="8">
        <v>8398687</v>
      </c>
      <c r="G29" s="8">
        <v>880506</v>
      </c>
      <c r="H29" s="8">
        <v>0</v>
      </c>
      <c r="I29" s="8">
        <v>0</v>
      </c>
      <c r="J29" s="8">
        <v>0</v>
      </c>
      <c r="K29" s="8">
        <v>4426294</v>
      </c>
      <c r="L29" s="8">
        <v>1287685</v>
      </c>
      <c r="M29" s="8">
        <v>3138609</v>
      </c>
      <c r="N29" s="8">
        <v>0</v>
      </c>
      <c r="O29" s="8">
        <v>0</v>
      </c>
      <c r="P29" s="8">
        <v>0</v>
      </c>
      <c r="Q29" s="8">
        <v>4905824</v>
      </c>
      <c r="R29" s="8">
        <v>4905816</v>
      </c>
      <c r="S29" s="8">
        <v>1733532</v>
      </c>
      <c r="T29" s="8">
        <v>1405101</v>
      </c>
      <c r="U29" s="8">
        <v>19.754100000000001</v>
      </c>
      <c r="V29" s="8">
        <v>0</v>
      </c>
    </row>
    <row r="30" spans="1:22" x14ac:dyDescent="0.3">
      <c r="A30" t="s">
        <v>115</v>
      </c>
      <c r="B30" s="8">
        <v>13804275</v>
      </c>
      <c r="C30" s="8">
        <v>9597747</v>
      </c>
      <c r="D30" s="8">
        <v>4206528</v>
      </c>
      <c r="E30" s="8">
        <v>9170252</v>
      </c>
      <c r="F30" s="8">
        <v>8260737</v>
      </c>
      <c r="G30" s="8">
        <v>909515</v>
      </c>
      <c r="H30" s="8">
        <v>0</v>
      </c>
      <c r="I30" s="8">
        <v>0</v>
      </c>
      <c r="J30" s="8">
        <v>0</v>
      </c>
      <c r="K30" s="8">
        <v>4634023</v>
      </c>
      <c r="L30" s="8">
        <v>1337010</v>
      </c>
      <c r="M30" s="8">
        <v>3297013</v>
      </c>
      <c r="N30" s="8">
        <v>0</v>
      </c>
      <c r="O30" s="8">
        <v>0</v>
      </c>
      <c r="P30" s="8">
        <v>0</v>
      </c>
      <c r="Q30" s="8">
        <v>5124179</v>
      </c>
      <c r="R30" s="8">
        <v>5124179</v>
      </c>
      <c r="S30" s="8">
        <v>1832388</v>
      </c>
      <c r="T30" s="8">
        <v>1464612</v>
      </c>
      <c r="U30" s="8">
        <v>19.5945</v>
      </c>
      <c r="V30" s="8">
        <v>0</v>
      </c>
    </row>
    <row r="31" spans="1:22" x14ac:dyDescent="0.3">
      <c r="A31" t="s">
        <v>116</v>
      </c>
      <c r="B31" s="8">
        <v>13848767</v>
      </c>
      <c r="C31" s="8">
        <v>9787892</v>
      </c>
      <c r="D31" s="8">
        <v>4060875</v>
      </c>
      <c r="E31" s="8">
        <v>9325637</v>
      </c>
      <c r="F31" s="8">
        <v>8487173</v>
      </c>
      <c r="G31" s="8">
        <v>838464</v>
      </c>
      <c r="H31" s="8">
        <v>0</v>
      </c>
      <c r="I31" s="8">
        <v>0</v>
      </c>
      <c r="J31" s="8">
        <v>0</v>
      </c>
      <c r="K31" s="8">
        <v>4523130</v>
      </c>
      <c r="L31" s="8">
        <v>1300719</v>
      </c>
      <c r="M31" s="8">
        <v>3222411</v>
      </c>
      <c r="N31" s="8">
        <v>0</v>
      </c>
      <c r="O31" s="8">
        <v>0</v>
      </c>
      <c r="P31" s="8">
        <v>0</v>
      </c>
      <c r="Q31" s="8">
        <v>5010933</v>
      </c>
      <c r="R31" s="8">
        <v>5010927</v>
      </c>
      <c r="S31" s="8">
        <v>1813898</v>
      </c>
      <c r="T31" s="8">
        <v>1408518</v>
      </c>
      <c r="U31" s="8">
        <v>19.9145</v>
      </c>
      <c r="V31" s="8">
        <v>0</v>
      </c>
    </row>
    <row r="32" spans="1:22" x14ac:dyDescent="0.3">
      <c r="A32" t="s">
        <v>117</v>
      </c>
      <c r="B32" s="8">
        <v>14344132</v>
      </c>
      <c r="C32" s="8">
        <v>9739167</v>
      </c>
      <c r="D32" s="8">
        <v>4604965</v>
      </c>
      <c r="E32" s="8">
        <v>9302748</v>
      </c>
      <c r="F32" s="8">
        <v>8348329</v>
      </c>
      <c r="G32" s="8">
        <v>954419</v>
      </c>
      <c r="H32" s="8">
        <v>0</v>
      </c>
      <c r="I32" s="8">
        <v>0</v>
      </c>
      <c r="J32" s="8">
        <v>0</v>
      </c>
      <c r="K32" s="8">
        <v>5041384</v>
      </c>
      <c r="L32" s="8">
        <v>1390838</v>
      </c>
      <c r="M32" s="8">
        <v>3650546</v>
      </c>
      <c r="N32" s="8">
        <v>0</v>
      </c>
      <c r="O32" s="8">
        <v>0</v>
      </c>
      <c r="P32" s="8">
        <v>0</v>
      </c>
      <c r="Q32" s="8">
        <v>5589289</v>
      </c>
      <c r="R32" s="8">
        <v>5589289</v>
      </c>
      <c r="S32" s="8">
        <v>2051206</v>
      </c>
      <c r="T32" s="8">
        <v>1599354</v>
      </c>
      <c r="U32" s="8">
        <v>20.412199999999999</v>
      </c>
      <c r="V32" s="8">
        <v>0</v>
      </c>
    </row>
    <row r="33" spans="1:22" x14ac:dyDescent="0.3">
      <c r="A33" t="s">
        <v>118</v>
      </c>
      <c r="B33" s="8">
        <v>14345764</v>
      </c>
      <c r="C33" s="8">
        <v>9641043</v>
      </c>
      <c r="D33" s="8">
        <v>4704721</v>
      </c>
      <c r="E33" s="8">
        <v>9296503</v>
      </c>
      <c r="F33" s="8">
        <v>8295952</v>
      </c>
      <c r="G33" s="8">
        <v>1000551</v>
      </c>
      <c r="H33" s="8">
        <v>0</v>
      </c>
      <c r="I33" s="8">
        <v>0</v>
      </c>
      <c r="J33" s="8">
        <v>0</v>
      </c>
      <c r="K33" s="8">
        <v>5049261</v>
      </c>
      <c r="L33" s="8">
        <v>1345091</v>
      </c>
      <c r="M33" s="8">
        <v>3704170</v>
      </c>
      <c r="N33" s="8">
        <v>0</v>
      </c>
      <c r="O33" s="8">
        <v>0</v>
      </c>
      <c r="P33" s="8">
        <v>0</v>
      </c>
      <c r="Q33" s="8">
        <v>5610413</v>
      </c>
      <c r="R33" s="8">
        <v>5610237</v>
      </c>
      <c r="S33" s="8">
        <v>2058491</v>
      </c>
      <c r="T33" s="8">
        <v>1645659</v>
      </c>
      <c r="U33" s="8">
        <v>20.053100000000001</v>
      </c>
      <c r="V33" s="8">
        <v>0</v>
      </c>
    </row>
    <row r="34" spans="1:22" x14ac:dyDescent="0.3">
      <c r="A34" t="s">
        <v>119</v>
      </c>
      <c r="B34" s="8">
        <v>14816843</v>
      </c>
      <c r="C34" s="8">
        <v>10269515</v>
      </c>
      <c r="D34" s="8">
        <v>4547328</v>
      </c>
      <c r="E34" s="8">
        <v>9603871</v>
      </c>
      <c r="F34" s="8">
        <v>8851118</v>
      </c>
      <c r="G34" s="8">
        <v>752753</v>
      </c>
      <c r="H34" s="8">
        <v>0</v>
      </c>
      <c r="I34" s="8">
        <v>0</v>
      </c>
      <c r="J34" s="8">
        <v>0</v>
      </c>
      <c r="K34" s="8">
        <v>5212972</v>
      </c>
      <c r="L34" s="8">
        <v>1418397</v>
      </c>
      <c r="M34" s="8">
        <v>3794575</v>
      </c>
      <c r="N34" s="8">
        <v>0</v>
      </c>
      <c r="O34" s="8">
        <v>0</v>
      </c>
      <c r="P34" s="8">
        <v>0</v>
      </c>
      <c r="Q34" s="8">
        <v>5680497</v>
      </c>
      <c r="R34" s="8">
        <v>5680475</v>
      </c>
      <c r="S34" s="8">
        <v>2402546</v>
      </c>
      <c r="T34" s="8">
        <v>1392014</v>
      </c>
      <c r="U34" s="8">
        <v>19.288699999999999</v>
      </c>
      <c r="V34" s="8">
        <v>0</v>
      </c>
    </row>
    <row r="35" spans="1:22" x14ac:dyDescent="0.3">
      <c r="A35" t="s">
        <v>120</v>
      </c>
      <c r="B35" s="8">
        <v>14834821</v>
      </c>
      <c r="C35" s="8">
        <v>10272482</v>
      </c>
      <c r="D35" s="8">
        <v>4562339</v>
      </c>
      <c r="E35" s="8">
        <v>9616245</v>
      </c>
      <c r="F35" s="8">
        <v>8861958</v>
      </c>
      <c r="G35" s="8">
        <v>754287</v>
      </c>
      <c r="H35" s="8">
        <v>0</v>
      </c>
      <c r="I35" s="8">
        <v>0</v>
      </c>
      <c r="J35" s="8">
        <v>0</v>
      </c>
      <c r="K35" s="8">
        <v>5218576</v>
      </c>
      <c r="L35" s="8">
        <v>1410524</v>
      </c>
      <c r="M35" s="8">
        <v>3808052</v>
      </c>
      <c r="N35" s="8">
        <v>0</v>
      </c>
      <c r="O35" s="8">
        <v>0</v>
      </c>
      <c r="P35" s="8">
        <v>0</v>
      </c>
      <c r="Q35" s="8">
        <v>5662678</v>
      </c>
      <c r="R35" s="8">
        <v>5662678</v>
      </c>
      <c r="S35" s="8">
        <v>2433441</v>
      </c>
      <c r="T35" s="8">
        <v>1374648</v>
      </c>
      <c r="U35" s="8">
        <v>19.544699999999999</v>
      </c>
      <c r="V35" s="8">
        <v>0</v>
      </c>
    </row>
    <row r="36" spans="1:22" x14ac:dyDescent="0.3">
      <c r="A36" t="s">
        <v>121</v>
      </c>
      <c r="B36" s="8">
        <v>14818271</v>
      </c>
      <c r="C36" s="8">
        <v>10212728</v>
      </c>
      <c r="D36" s="8">
        <v>4605543</v>
      </c>
      <c r="E36" s="8">
        <v>9620657</v>
      </c>
      <c r="F36" s="8">
        <v>8803405</v>
      </c>
      <c r="G36" s="8">
        <v>817252</v>
      </c>
      <c r="H36" s="8">
        <v>0</v>
      </c>
      <c r="I36" s="8">
        <v>0</v>
      </c>
      <c r="J36" s="8">
        <v>0</v>
      </c>
      <c r="K36" s="8">
        <v>5197614</v>
      </c>
      <c r="L36" s="8">
        <v>1409323</v>
      </c>
      <c r="M36" s="8">
        <v>3788291</v>
      </c>
      <c r="N36" s="8">
        <v>0</v>
      </c>
      <c r="O36" s="8">
        <v>0</v>
      </c>
      <c r="P36" s="8">
        <v>0</v>
      </c>
      <c r="Q36" s="8">
        <v>5686509</v>
      </c>
      <c r="R36" s="8">
        <v>5686478</v>
      </c>
      <c r="S36" s="8">
        <v>2407386</v>
      </c>
      <c r="T36" s="8">
        <v>1380948</v>
      </c>
      <c r="U36" s="8">
        <v>18.979099999999999</v>
      </c>
      <c r="V36" s="8">
        <v>0</v>
      </c>
    </row>
    <row r="37" spans="1:22" x14ac:dyDescent="0.3">
      <c r="A37" t="s">
        <v>122</v>
      </c>
      <c r="B37" s="8">
        <v>14881106</v>
      </c>
      <c r="C37" s="8">
        <v>10146770</v>
      </c>
      <c r="D37" s="8">
        <v>4734336</v>
      </c>
      <c r="E37" s="8">
        <v>9498610</v>
      </c>
      <c r="F37" s="8">
        <v>8664115</v>
      </c>
      <c r="G37" s="8">
        <v>834495</v>
      </c>
      <c r="H37" s="8">
        <v>0</v>
      </c>
      <c r="I37" s="8">
        <v>0</v>
      </c>
      <c r="J37" s="8">
        <v>0</v>
      </c>
      <c r="K37" s="8">
        <v>5382496</v>
      </c>
      <c r="L37" s="8">
        <v>1482655</v>
      </c>
      <c r="M37" s="8">
        <v>3899841</v>
      </c>
      <c r="N37" s="8">
        <v>0</v>
      </c>
      <c r="O37" s="8">
        <v>0</v>
      </c>
      <c r="P37" s="8">
        <v>0</v>
      </c>
      <c r="Q37" s="8">
        <v>5860034</v>
      </c>
      <c r="R37" s="8">
        <v>5860034</v>
      </c>
      <c r="S37" s="8">
        <v>2469189</v>
      </c>
      <c r="T37" s="8">
        <v>1430647</v>
      </c>
      <c r="U37" s="8">
        <v>18.782499999999999</v>
      </c>
      <c r="V37" s="8">
        <v>0</v>
      </c>
    </row>
    <row r="38" spans="1:22" x14ac:dyDescent="0.3">
      <c r="A38" t="s">
        <v>123</v>
      </c>
      <c r="B38" s="8">
        <v>15316395</v>
      </c>
      <c r="C38" s="8">
        <v>10350809</v>
      </c>
      <c r="D38" s="8">
        <v>4965586</v>
      </c>
      <c r="E38" s="8">
        <v>9479541</v>
      </c>
      <c r="F38" s="8">
        <v>8736922</v>
      </c>
      <c r="G38" s="8">
        <v>742619</v>
      </c>
      <c r="H38" s="8">
        <v>0</v>
      </c>
      <c r="I38" s="8">
        <v>0</v>
      </c>
      <c r="J38" s="8">
        <v>0</v>
      </c>
      <c r="K38" s="8">
        <v>5836854</v>
      </c>
      <c r="L38" s="8">
        <v>1613887</v>
      </c>
      <c r="M38" s="8">
        <v>4222967</v>
      </c>
      <c r="N38" s="8">
        <v>0</v>
      </c>
      <c r="O38" s="8">
        <v>0</v>
      </c>
      <c r="P38" s="8">
        <v>0</v>
      </c>
      <c r="Q38" s="8">
        <v>6280959</v>
      </c>
      <c r="R38" s="8">
        <v>6280959</v>
      </c>
      <c r="S38" s="8">
        <v>2671429</v>
      </c>
      <c r="T38" s="8">
        <v>1551539</v>
      </c>
      <c r="U38" s="8">
        <v>18.197500000000002</v>
      </c>
      <c r="V38" s="8">
        <v>0</v>
      </c>
    </row>
    <row r="39" spans="1:22" x14ac:dyDescent="0.3">
      <c r="A39" t="s">
        <v>124</v>
      </c>
      <c r="B39" s="8">
        <v>15926168</v>
      </c>
      <c r="C39" s="8">
        <v>10941218</v>
      </c>
      <c r="D39" s="8">
        <v>4984950</v>
      </c>
      <c r="E39" s="8">
        <v>9665527</v>
      </c>
      <c r="F39" s="8">
        <v>9407378</v>
      </c>
      <c r="G39" s="8">
        <v>258149</v>
      </c>
      <c r="H39" s="8">
        <v>0</v>
      </c>
      <c r="I39" s="8">
        <v>0</v>
      </c>
      <c r="J39" s="8">
        <v>0</v>
      </c>
      <c r="K39" s="8">
        <v>6260641</v>
      </c>
      <c r="L39" s="8">
        <v>1533840</v>
      </c>
      <c r="M39" s="8">
        <v>4726801</v>
      </c>
      <c r="N39" s="8">
        <v>0</v>
      </c>
      <c r="O39" s="8">
        <v>0</v>
      </c>
      <c r="P39" s="8">
        <v>0</v>
      </c>
      <c r="Q39" s="8">
        <v>6495943</v>
      </c>
      <c r="R39" s="8">
        <v>6493271</v>
      </c>
      <c r="S39" s="8">
        <v>3282982</v>
      </c>
      <c r="T39" s="8">
        <v>1443787</v>
      </c>
      <c r="U39" s="8">
        <v>15.550599999999999</v>
      </c>
      <c r="V39" s="8">
        <v>0</v>
      </c>
    </row>
    <row r="40" spans="1:22" x14ac:dyDescent="0.3">
      <c r="A40" t="s">
        <v>125</v>
      </c>
      <c r="B40" s="8">
        <v>15901961</v>
      </c>
      <c r="C40" s="8">
        <v>10940178</v>
      </c>
      <c r="D40" s="8">
        <v>4961783</v>
      </c>
      <c r="E40" s="8">
        <v>9625579</v>
      </c>
      <c r="F40" s="8">
        <v>9372832</v>
      </c>
      <c r="G40" s="8">
        <v>252747</v>
      </c>
      <c r="H40" s="8">
        <v>0</v>
      </c>
      <c r="I40" s="8">
        <v>0</v>
      </c>
      <c r="J40" s="8">
        <v>0</v>
      </c>
      <c r="K40" s="8">
        <v>6276382</v>
      </c>
      <c r="L40" s="8">
        <v>1567346</v>
      </c>
      <c r="M40" s="8">
        <v>4709036</v>
      </c>
      <c r="N40" s="8">
        <v>0</v>
      </c>
      <c r="O40" s="8">
        <v>0</v>
      </c>
      <c r="P40" s="8">
        <v>0</v>
      </c>
      <c r="Q40" s="8">
        <v>6505039</v>
      </c>
      <c r="R40" s="8">
        <v>6504888</v>
      </c>
      <c r="S40" s="8">
        <v>3300022</v>
      </c>
      <c r="T40" s="8">
        <v>1408979</v>
      </c>
      <c r="U40" s="8">
        <v>15.5008</v>
      </c>
      <c r="V40" s="8">
        <v>0</v>
      </c>
    </row>
    <row r="41" spans="1:22" x14ac:dyDescent="0.3">
      <c r="A41" t="s">
        <v>126</v>
      </c>
      <c r="B41" s="8">
        <v>16006429</v>
      </c>
      <c r="C41" s="8">
        <v>11005348</v>
      </c>
      <c r="D41" s="8">
        <v>5001081</v>
      </c>
      <c r="E41" s="8">
        <v>9691559</v>
      </c>
      <c r="F41" s="8">
        <v>9447617</v>
      </c>
      <c r="G41" s="8">
        <v>243942</v>
      </c>
      <c r="H41" s="8">
        <v>0</v>
      </c>
      <c r="I41" s="8">
        <v>0</v>
      </c>
      <c r="J41" s="8">
        <v>0</v>
      </c>
      <c r="K41" s="8">
        <v>6314870</v>
      </c>
      <c r="L41" s="8">
        <v>1557731</v>
      </c>
      <c r="M41" s="8">
        <v>4757139</v>
      </c>
      <c r="N41" s="8">
        <v>0</v>
      </c>
      <c r="O41" s="8">
        <v>0</v>
      </c>
      <c r="P41" s="8">
        <v>0</v>
      </c>
      <c r="Q41" s="8">
        <v>6543401</v>
      </c>
      <c r="R41" s="8">
        <v>6541258</v>
      </c>
      <c r="S41" s="8">
        <v>3308550</v>
      </c>
      <c r="T41" s="8">
        <v>1448519</v>
      </c>
      <c r="U41" s="8">
        <v>15.875</v>
      </c>
      <c r="V41" s="8">
        <v>0</v>
      </c>
    </row>
    <row r="42" spans="1:22" x14ac:dyDescent="0.3">
      <c r="A42" t="s">
        <v>127</v>
      </c>
      <c r="B42" s="8">
        <v>15583967</v>
      </c>
      <c r="C42" s="8">
        <v>11136324</v>
      </c>
      <c r="D42" s="8">
        <v>4447643</v>
      </c>
      <c r="E42" s="8">
        <v>8928581</v>
      </c>
      <c r="F42" s="8">
        <v>8814269</v>
      </c>
      <c r="G42" s="8">
        <v>114312</v>
      </c>
      <c r="H42" s="8">
        <v>0</v>
      </c>
      <c r="I42" s="8">
        <v>0</v>
      </c>
      <c r="J42" s="8">
        <v>0</v>
      </c>
      <c r="K42" s="8">
        <v>6655386</v>
      </c>
      <c r="L42" s="8">
        <v>2322055</v>
      </c>
      <c r="M42" s="8">
        <v>4333331</v>
      </c>
      <c r="N42" s="8">
        <v>0</v>
      </c>
      <c r="O42" s="8">
        <v>0</v>
      </c>
      <c r="P42" s="8">
        <v>0</v>
      </c>
      <c r="Q42" s="8">
        <v>6879712</v>
      </c>
      <c r="R42" s="8">
        <v>6879712</v>
      </c>
      <c r="S42" s="8">
        <v>3594679</v>
      </c>
      <c r="T42" s="8">
        <v>738658</v>
      </c>
      <c r="U42" s="8">
        <v>14.550599999999999</v>
      </c>
      <c r="V42" s="8">
        <v>0</v>
      </c>
    </row>
    <row r="43" spans="1:22" x14ac:dyDescent="0.3">
      <c r="A43" t="s">
        <v>128</v>
      </c>
      <c r="B43" s="8">
        <v>16611353</v>
      </c>
      <c r="C43" s="8">
        <v>11279471</v>
      </c>
      <c r="D43" s="8">
        <v>5331882</v>
      </c>
      <c r="E43" s="8">
        <v>9443085</v>
      </c>
      <c r="F43" s="8">
        <v>9365768</v>
      </c>
      <c r="G43" s="8">
        <v>77317</v>
      </c>
      <c r="H43" s="8">
        <v>0</v>
      </c>
      <c r="I43" s="8">
        <v>0</v>
      </c>
      <c r="J43" s="8">
        <v>0</v>
      </c>
      <c r="K43" s="8">
        <v>7168268</v>
      </c>
      <c r="L43" s="8">
        <v>1913703</v>
      </c>
      <c r="M43" s="8">
        <v>5254565</v>
      </c>
      <c r="N43" s="8">
        <v>0</v>
      </c>
      <c r="O43" s="8">
        <v>0</v>
      </c>
      <c r="P43" s="8">
        <v>0</v>
      </c>
      <c r="Q43" s="8">
        <v>7410332</v>
      </c>
      <c r="R43" s="8">
        <v>7410329</v>
      </c>
      <c r="S43" s="8">
        <v>4090759</v>
      </c>
      <c r="T43" s="8">
        <v>1163832</v>
      </c>
      <c r="U43" s="8">
        <v>14.918100000000001</v>
      </c>
      <c r="V43" s="8">
        <v>0</v>
      </c>
    </row>
    <row r="44" spans="1:22" x14ac:dyDescent="0.3">
      <c r="A44" t="s">
        <v>129</v>
      </c>
      <c r="B44" s="8">
        <v>16704991</v>
      </c>
      <c r="C44" s="8">
        <v>11347116</v>
      </c>
      <c r="D44" s="8">
        <v>5357875</v>
      </c>
      <c r="E44" s="8">
        <v>9418242</v>
      </c>
      <c r="F44" s="8">
        <v>9320473</v>
      </c>
      <c r="G44" s="8">
        <v>97769</v>
      </c>
      <c r="H44" s="8">
        <v>0</v>
      </c>
      <c r="I44" s="8">
        <v>0</v>
      </c>
      <c r="J44" s="8">
        <v>0</v>
      </c>
      <c r="K44" s="8">
        <v>7286749</v>
      </c>
      <c r="L44" s="8">
        <v>2026643</v>
      </c>
      <c r="M44" s="8">
        <v>5260106</v>
      </c>
      <c r="N44" s="8">
        <v>0</v>
      </c>
      <c r="O44" s="8">
        <v>0</v>
      </c>
      <c r="P44" s="8">
        <v>0</v>
      </c>
      <c r="Q44" s="8">
        <v>7498081</v>
      </c>
      <c r="R44" s="8">
        <v>7498081</v>
      </c>
      <c r="S44" s="8">
        <v>4097516</v>
      </c>
      <c r="T44" s="8">
        <v>1162614</v>
      </c>
      <c r="U44" s="8">
        <v>14.9184</v>
      </c>
      <c r="V44" s="8">
        <v>0</v>
      </c>
    </row>
    <row r="45" spans="1:22" x14ac:dyDescent="0.3">
      <c r="A45" t="s">
        <v>130</v>
      </c>
      <c r="B45" s="8">
        <v>16770983</v>
      </c>
      <c r="C45" s="8">
        <v>11519593</v>
      </c>
      <c r="D45" s="8">
        <v>5251390</v>
      </c>
      <c r="E45" s="8">
        <v>9347723</v>
      </c>
      <c r="F45" s="8">
        <v>9261731</v>
      </c>
      <c r="G45" s="8">
        <v>85992</v>
      </c>
      <c r="H45" s="8">
        <v>0</v>
      </c>
      <c r="I45" s="8">
        <v>0</v>
      </c>
      <c r="J45" s="8">
        <v>0</v>
      </c>
      <c r="K45" s="8">
        <v>7423260</v>
      </c>
      <c r="L45" s="8">
        <v>2257862</v>
      </c>
      <c r="M45" s="8">
        <v>5165398</v>
      </c>
      <c r="N45" s="8">
        <v>0</v>
      </c>
      <c r="O45" s="8">
        <v>0</v>
      </c>
      <c r="P45" s="8">
        <v>0</v>
      </c>
      <c r="Q45" s="8">
        <v>7616796</v>
      </c>
      <c r="R45" s="8">
        <v>7616796</v>
      </c>
      <c r="S45" s="8">
        <v>4130954</v>
      </c>
      <c r="T45" s="8">
        <v>1034462</v>
      </c>
      <c r="U45" s="8">
        <v>14.676</v>
      </c>
      <c r="V45" s="8">
        <v>0</v>
      </c>
    </row>
    <row r="46" spans="1:22" x14ac:dyDescent="0.3">
      <c r="A46" t="s">
        <v>131</v>
      </c>
      <c r="B46" s="8">
        <v>10851365</v>
      </c>
      <c r="C46" s="8">
        <v>9994618</v>
      </c>
      <c r="D46" s="8">
        <v>856747</v>
      </c>
      <c r="E46" s="8">
        <v>9331923</v>
      </c>
      <c r="F46" s="8">
        <v>9005113</v>
      </c>
      <c r="G46" s="8">
        <v>326810</v>
      </c>
      <c r="H46" s="8">
        <v>0</v>
      </c>
      <c r="I46" s="8">
        <v>0</v>
      </c>
      <c r="J46" s="8">
        <v>0</v>
      </c>
      <c r="K46" s="8">
        <v>1519442</v>
      </c>
      <c r="L46" s="8">
        <v>989505</v>
      </c>
      <c r="M46" s="8">
        <v>529937</v>
      </c>
      <c r="N46" s="8">
        <v>0</v>
      </c>
      <c r="O46" s="8">
        <v>0</v>
      </c>
      <c r="P46" s="8">
        <v>0</v>
      </c>
      <c r="Q46" s="8">
        <v>1621632</v>
      </c>
      <c r="R46" s="8">
        <v>1621632</v>
      </c>
      <c r="S46" s="8">
        <v>294269</v>
      </c>
      <c r="T46" s="8">
        <v>235670</v>
      </c>
      <c r="U46" s="8">
        <v>19.3995</v>
      </c>
      <c r="V46" s="8">
        <v>0</v>
      </c>
    </row>
    <row r="47" spans="1:22" x14ac:dyDescent="0.3">
      <c r="A47" t="s">
        <v>132</v>
      </c>
      <c r="B47" s="8">
        <v>13726584</v>
      </c>
      <c r="C47" s="8">
        <v>12561440</v>
      </c>
      <c r="D47" s="8">
        <v>1165144</v>
      </c>
      <c r="E47" s="8">
        <v>12112961</v>
      </c>
      <c r="F47" s="8">
        <v>11821071</v>
      </c>
      <c r="G47" s="8">
        <v>291890</v>
      </c>
      <c r="H47" s="8">
        <v>0</v>
      </c>
      <c r="I47" s="8">
        <v>0</v>
      </c>
      <c r="J47" s="8">
        <v>0</v>
      </c>
      <c r="K47" s="8">
        <v>1613623</v>
      </c>
      <c r="L47" s="8">
        <v>740369</v>
      </c>
      <c r="M47" s="8">
        <v>873254</v>
      </c>
      <c r="N47" s="8">
        <v>0</v>
      </c>
      <c r="O47" s="8">
        <v>0</v>
      </c>
      <c r="P47" s="8">
        <v>0</v>
      </c>
      <c r="Q47" s="8">
        <v>1785789</v>
      </c>
      <c r="R47" s="8">
        <v>1785611</v>
      </c>
      <c r="S47" s="8">
        <v>469547</v>
      </c>
      <c r="T47" s="8">
        <v>403740</v>
      </c>
      <c r="U47" s="8">
        <v>60.0032</v>
      </c>
      <c r="V47" s="8">
        <v>0</v>
      </c>
    </row>
    <row r="48" spans="1:22" x14ac:dyDescent="0.3">
      <c r="A48" t="s">
        <v>133</v>
      </c>
      <c r="B48" s="8">
        <v>13221240</v>
      </c>
      <c r="C48" s="8">
        <v>11774013</v>
      </c>
      <c r="D48" s="8">
        <v>1447227</v>
      </c>
      <c r="E48" s="8">
        <v>11318073</v>
      </c>
      <c r="F48" s="8">
        <v>10953843</v>
      </c>
      <c r="G48" s="8">
        <v>364230</v>
      </c>
      <c r="H48" s="8">
        <v>0</v>
      </c>
      <c r="I48" s="8">
        <v>0</v>
      </c>
      <c r="J48" s="8">
        <v>0</v>
      </c>
      <c r="K48" s="8">
        <v>1903167</v>
      </c>
      <c r="L48" s="8">
        <v>820170</v>
      </c>
      <c r="M48" s="8">
        <v>1082997</v>
      </c>
      <c r="N48" s="8">
        <v>0</v>
      </c>
      <c r="O48" s="8">
        <v>0</v>
      </c>
      <c r="P48" s="8">
        <v>0</v>
      </c>
      <c r="Q48" s="8">
        <v>2110407</v>
      </c>
      <c r="R48" s="8">
        <v>2109248</v>
      </c>
      <c r="S48" s="8">
        <v>577435</v>
      </c>
      <c r="T48" s="8">
        <v>505509</v>
      </c>
      <c r="U48" s="8">
        <v>58.065600000000003</v>
      </c>
      <c r="V48" s="8">
        <v>0</v>
      </c>
    </row>
    <row r="49" spans="1:22" x14ac:dyDescent="0.3">
      <c r="A49" t="s">
        <v>134</v>
      </c>
      <c r="B49" s="8">
        <v>11765466</v>
      </c>
      <c r="C49" s="8">
        <v>10441506</v>
      </c>
      <c r="D49" s="8">
        <v>1323960</v>
      </c>
      <c r="E49" s="8">
        <v>8991911</v>
      </c>
      <c r="F49" s="8">
        <v>8641486</v>
      </c>
      <c r="G49" s="8">
        <v>350425</v>
      </c>
      <c r="H49" s="8">
        <v>0</v>
      </c>
      <c r="I49" s="8">
        <v>0</v>
      </c>
      <c r="J49" s="8">
        <v>0</v>
      </c>
      <c r="K49" s="8">
        <v>2773555</v>
      </c>
      <c r="L49" s="8">
        <v>1800020</v>
      </c>
      <c r="M49" s="8">
        <v>973535</v>
      </c>
      <c r="N49" s="8">
        <v>0</v>
      </c>
      <c r="O49" s="8">
        <v>0</v>
      </c>
      <c r="P49" s="8">
        <v>0</v>
      </c>
      <c r="Q49" s="8">
        <v>2932086</v>
      </c>
      <c r="R49" s="8">
        <v>2932086</v>
      </c>
      <c r="S49" s="8">
        <v>510069</v>
      </c>
      <c r="T49" s="8">
        <v>463423</v>
      </c>
      <c r="U49" s="8">
        <v>14.539899999999999</v>
      </c>
      <c r="V49" s="8">
        <v>0</v>
      </c>
    </row>
    <row r="50" spans="1:22" x14ac:dyDescent="0.3">
      <c r="A50" t="s">
        <v>135</v>
      </c>
      <c r="B50" s="8">
        <v>13033962</v>
      </c>
      <c r="C50" s="8">
        <v>10997268</v>
      </c>
      <c r="D50" s="8">
        <v>2036694</v>
      </c>
      <c r="E50" s="8">
        <v>8906086</v>
      </c>
      <c r="F50" s="8">
        <v>8469302</v>
      </c>
      <c r="G50" s="8">
        <v>436784</v>
      </c>
      <c r="H50" s="8">
        <v>0</v>
      </c>
      <c r="I50" s="8">
        <v>0</v>
      </c>
      <c r="J50" s="8">
        <v>0</v>
      </c>
      <c r="K50" s="8">
        <v>4127876</v>
      </c>
      <c r="L50" s="8">
        <v>2527966</v>
      </c>
      <c r="M50" s="8">
        <v>1599910</v>
      </c>
      <c r="N50" s="8">
        <v>0</v>
      </c>
      <c r="O50" s="8">
        <v>0</v>
      </c>
      <c r="P50" s="8">
        <v>0</v>
      </c>
      <c r="Q50" s="8">
        <v>4349399</v>
      </c>
      <c r="R50" s="8">
        <v>4349387</v>
      </c>
      <c r="S50" s="8">
        <v>822993</v>
      </c>
      <c r="T50" s="8">
        <v>776932</v>
      </c>
      <c r="U50" s="8">
        <v>14.246700000000001</v>
      </c>
      <c r="V50" s="8">
        <v>0</v>
      </c>
    </row>
    <row r="51" spans="1:22" x14ac:dyDescent="0.3">
      <c r="A51" t="s">
        <v>136</v>
      </c>
      <c r="B51" s="8">
        <v>10575478</v>
      </c>
      <c r="C51" s="8">
        <v>9791393</v>
      </c>
      <c r="D51" s="8">
        <v>784085</v>
      </c>
      <c r="E51" s="8">
        <v>9157137</v>
      </c>
      <c r="F51" s="8">
        <v>8932459</v>
      </c>
      <c r="G51" s="8">
        <v>224678</v>
      </c>
      <c r="H51" s="8">
        <v>0</v>
      </c>
      <c r="I51" s="8">
        <v>0</v>
      </c>
      <c r="J51" s="8">
        <v>0</v>
      </c>
      <c r="K51" s="8">
        <v>1418341</v>
      </c>
      <c r="L51" s="8">
        <v>858934</v>
      </c>
      <c r="M51" s="8">
        <v>559407</v>
      </c>
      <c r="N51" s="8">
        <v>0</v>
      </c>
      <c r="O51" s="8">
        <v>0</v>
      </c>
      <c r="P51" s="8">
        <v>0</v>
      </c>
      <c r="Q51" s="8">
        <v>1514714</v>
      </c>
      <c r="R51" s="8">
        <v>1514714</v>
      </c>
      <c r="S51" s="8">
        <v>341239</v>
      </c>
      <c r="T51" s="8">
        <v>218172</v>
      </c>
      <c r="U51" s="8">
        <v>16.742799999999999</v>
      </c>
      <c r="V51" s="8">
        <v>0</v>
      </c>
    </row>
    <row r="52" spans="1:22" x14ac:dyDescent="0.3">
      <c r="A52" t="s">
        <v>137</v>
      </c>
      <c r="B52" s="8">
        <v>8569950</v>
      </c>
      <c r="C52" s="8">
        <v>8217990</v>
      </c>
      <c r="D52" s="8">
        <v>351960</v>
      </c>
      <c r="E52" s="8">
        <v>8038645</v>
      </c>
      <c r="F52" s="8">
        <v>8030470</v>
      </c>
      <c r="G52" s="8">
        <v>8175</v>
      </c>
      <c r="H52" s="8">
        <v>0</v>
      </c>
      <c r="I52" s="8">
        <v>0</v>
      </c>
      <c r="J52" s="8">
        <v>0</v>
      </c>
      <c r="K52" s="8">
        <v>531305</v>
      </c>
      <c r="L52" s="8">
        <v>187520</v>
      </c>
      <c r="M52" s="8">
        <v>343785</v>
      </c>
      <c r="N52" s="8">
        <v>0</v>
      </c>
      <c r="O52" s="8">
        <v>0</v>
      </c>
      <c r="P52" s="8">
        <v>0</v>
      </c>
      <c r="Q52" s="8">
        <v>540869</v>
      </c>
      <c r="R52" s="8">
        <v>540869</v>
      </c>
      <c r="S52" s="8">
        <v>272321</v>
      </c>
      <c r="T52" s="8">
        <v>71471</v>
      </c>
      <c r="U52" s="8">
        <v>14.7515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O3" sqref="O3"/>
    </sheetView>
  </sheetViews>
  <sheetFormatPr defaultRowHeight="14.4" x14ac:dyDescent="0.3"/>
  <cols>
    <col min="22" max="22" width="8.88671875" style="6"/>
  </cols>
  <sheetData>
    <row r="1" spans="1:22" x14ac:dyDescent="0.3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/>
    </row>
    <row r="2" spans="1:22" s="10" customFormat="1" ht="57.6" x14ac:dyDescent="0.3"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  <c r="L2" s="10" t="s">
        <v>53</v>
      </c>
      <c r="M2" s="10" t="s">
        <v>54</v>
      </c>
      <c r="N2" s="10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S2" s="10" t="s">
        <v>60</v>
      </c>
      <c r="T2" s="10" t="s">
        <v>61</v>
      </c>
      <c r="U2" s="10" t="s">
        <v>62</v>
      </c>
      <c r="V2" s="10" t="s">
        <v>178</v>
      </c>
    </row>
    <row r="3" spans="1:22" x14ac:dyDescent="0.3">
      <c r="A3" t="s">
        <v>1</v>
      </c>
      <c r="B3" s="8">
        <v>2198252</v>
      </c>
      <c r="C3" s="8">
        <v>1890408</v>
      </c>
      <c r="D3" s="8">
        <v>307844</v>
      </c>
      <c r="E3" s="8">
        <v>463090</v>
      </c>
      <c r="F3" s="8">
        <v>346526</v>
      </c>
      <c r="G3" s="8">
        <v>116564</v>
      </c>
      <c r="H3" s="8">
        <v>58304</v>
      </c>
      <c r="I3" s="8">
        <v>21550</v>
      </c>
      <c r="J3" s="8">
        <v>36754</v>
      </c>
      <c r="K3" s="8">
        <v>1487240</v>
      </c>
      <c r="L3" s="8">
        <v>1332958</v>
      </c>
      <c r="M3" s="8">
        <v>154282</v>
      </c>
      <c r="N3" s="8">
        <v>189618</v>
      </c>
      <c r="O3" s="8">
        <v>189374</v>
      </c>
      <c r="P3" s="8">
        <v>244</v>
      </c>
      <c r="Q3" s="8">
        <v>1800966</v>
      </c>
      <c r="R3" s="8">
        <v>1798674</v>
      </c>
      <c r="S3" s="8">
        <v>14290</v>
      </c>
      <c r="T3" s="8">
        <v>139139</v>
      </c>
      <c r="U3" s="8">
        <v>104.816</v>
      </c>
      <c r="V3" s="8">
        <v>585097</v>
      </c>
    </row>
    <row r="4" spans="1:22" x14ac:dyDescent="0.3">
      <c r="A4" t="s">
        <v>89</v>
      </c>
      <c r="B4" s="8">
        <v>2576384</v>
      </c>
      <c r="C4" s="8">
        <v>2295670</v>
      </c>
      <c r="D4" s="8">
        <v>280714</v>
      </c>
      <c r="E4" s="8">
        <v>422938</v>
      </c>
      <c r="F4" s="8">
        <v>347303</v>
      </c>
      <c r="G4" s="8">
        <v>75635</v>
      </c>
      <c r="H4" s="8">
        <v>88621</v>
      </c>
      <c r="I4" s="8">
        <v>20572</v>
      </c>
      <c r="J4" s="8">
        <v>68049</v>
      </c>
      <c r="K4" s="8">
        <v>1939313</v>
      </c>
      <c r="L4" s="8">
        <v>1802954</v>
      </c>
      <c r="M4" s="8">
        <v>136359</v>
      </c>
      <c r="N4" s="8">
        <v>125512</v>
      </c>
      <c r="O4" s="8">
        <v>124841</v>
      </c>
      <c r="P4" s="8">
        <v>671</v>
      </c>
      <c r="Q4" s="8">
        <v>2081509</v>
      </c>
      <c r="R4" s="8">
        <v>2081261</v>
      </c>
      <c r="S4" s="8">
        <v>20664</v>
      </c>
      <c r="T4" s="8">
        <v>115199</v>
      </c>
      <c r="U4" s="8">
        <v>60.3078</v>
      </c>
      <c r="V4" s="8">
        <v>696714</v>
      </c>
    </row>
    <row r="5" spans="1:22" x14ac:dyDescent="0.3">
      <c r="A5" t="s">
        <v>90</v>
      </c>
      <c r="B5" s="8">
        <v>2446135</v>
      </c>
      <c r="C5" s="8">
        <v>2030637</v>
      </c>
      <c r="D5" s="8">
        <v>415498</v>
      </c>
      <c r="E5" s="8">
        <v>481757</v>
      </c>
      <c r="F5" s="8">
        <v>427339</v>
      </c>
      <c r="G5" s="8">
        <v>54418</v>
      </c>
      <c r="H5" s="8">
        <v>232056</v>
      </c>
      <c r="I5" s="8">
        <v>24686</v>
      </c>
      <c r="J5" s="8">
        <v>207370</v>
      </c>
      <c r="K5" s="8">
        <v>1463003</v>
      </c>
      <c r="L5" s="8">
        <v>1310409</v>
      </c>
      <c r="M5" s="8">
        <v>152594</v>
      </c>
      <c r="N5" s="8">
        <v>269319</v>
      </c>
      <c r="O5" s="8">
        <v>268203</v>
      </c>
      <c r="P5" s="8">
        <v>1116</v>
      </c>
      <c r="Q5" s="8">
        <v>1783097</v>
      </c>
      <c r="R5" s="8">
        <v>1782948</v>
      </c>
      <c r="S5" s="8">
        <v>14275</v>
      </c>
      <c r="T5" s="8">
        <v>138760</v>
      </c>
      <c r="U5" s="8">
        <v>160.79300000000001</v>
      </c>
      <c r="V5" s="8">
        <v>575566</v>
      </c>
    </row>
    <row r="6" spans="1:22" x14ac:dyDescent="0.3">
      <c r="A6" t="s">
        <v>91</v>
      </c>
      <c r="B6" s="8">
        <v>3032907</v>
      </c>
      <c r="C6" s="8">
        <v>2683763</v>
      </c>
      <c r="D6" s="8">
        <v>349144</v>
      </c>
      <c r="E6" s="8">
        <v>663458</v>
      </c>
      <c r="F6" s="8">
        <v>578932</v>
      </c>
      <c r="G6" s="8">
        <v>84526</v>
      </c>
      <c r="H6" s="8">
        <v>117325</v>
      </c>
      <c r="I6" s="8">
        <v>44215</v>
      </c>
      <c r="J6" s="8">
        <v>73110</v>
      </c>
      <c r="K6" s="8">
        <v>2030092</v>
      </c>
      <c r="L6" s="8">
        <v>1839628</v>
      </c>
      <c r="M6" s="8">
        <v>190464</v>
      </c>
      <c r="N6" s="8">
        <v>222032</v>
      </c>
      <c r="O6" s="8">
        <v>220988</v>
      </c>
      <c r="P6" s="8">
        <v>1044</v>
      </c>
      <c r="Q6" s="8">
        <v>2263968</v>
      </c>
      <c r="R6" s="8">
        <v>2263644</v>
      </c>
      <c r="S6" s="8">
        <v>31031</v>
      </c>
      <c r="T6" s="8">
        <v>158211</v>
      </c>
      <c r="U6" s="8">
        <v>86.601900000000001</v>
      </c>
      <c r="V6" s="8">
        <v>826211</v>
      </c>
    </row>
    <row r="7" spans="1:22" x14ac:dyDescent="0.3">
      <c r="A7" t="s">
        <v>92</v>
      </c>
      <c r="B7" s="8">
        <v>3071598</v>
      </c>
      <c r="C7" s="8">
        <v>2644113</v>
      </c>
      <c r="D7" s="8">
        <v>427485</v>
      </c>
      <c r="E7" s="8">
        <v>619964</v>
      </c>
      <c r="F7" s="8">
        <v>516597</v>
      </c>
      <c r="G7" s="8">
        <v>103367</v>
      </c>
      <c r="H7" s="8">
        <v>180570</v>
      </c>
      <c r="I7" s="8">
        <v>30630</v>
      </c>
      <c r="J7" s="8">
        <v>149940</v>
      </c>
      <c r="K7" s="8">
        <v>2018007</v>
      </c>
      <c r="L7" s="8">
        <v>1845398</v>
      </c>
      <c r="M7" s="8">
        <v>172609</v>
      </c>
      <c r="N7" s="8">
        <v>253057</v>
      </c>
      <c r="O7" s="8">
        <v>251488</v>
      </c>
      <c r="P7" s="8">
        <v>1569</v>
      </c>
      <c r="Q7" s="8">
        <v>2282248</v>
      </c>
      <c r="R7" s="8">
        <v>2282079</v>
      </c>
      <c r="S7" s="8">
        <v>19173</v>
      </c>
      <c r="T7" s="8">
        <v>151729</v>
      </c>
      <c r="U7" s="8">
        <v>120.673</v>
      </c>
      <c r="V7" s="8">
        <v>819433</v>
      </c>
    </row>
    <row r="8" spans="1:22" x14ac:dyDescent="0.3">
      <c r="A8" t="s">
        <v>93</v>
      </c>
      <c r="B8" s="8">
        <v>2734460</v>
      </c>
      <c r="C8" s="8">
        <v>2179177</v>
      </c>
      <c r="D8" s="8">
        <v>555283</v>
      </c>
      <c r="E8" s="8">
        <v>491863</v>
      </c>
      <c r="F8" s="8">
        <v>247909</v>
      </c>
      <c r="G8" s="8">
        <v>243954</v>
      </c>
      <c r="H8" s="8">
        <v>42366</v>
      </c>
      <c r="I8" s="8">
        <v>12240</v>
      </c>
      <c r="J8" s="8">
        <v>30126</v>
      </c>
      <c r="K8" s="8">
        <v>2024244</v>
      </c>
      <c r="L8" s="8">
        <v>1743874</v>
      </c>
      <c r="M8" s="8">
        <v>280370</v>
      </c>
      <c r="N8" s="8">
        <v>175987</v>
      </c>
      <c r="O8" s="8">
        <v>175154</v>
      </c>
      <c r="P8" s="8">
        <v>833</v>
      </c>
      <c r="Q8" s="8">
        <v>3050879</v>
      </c>
      <c r="R8" s="8">
        <v>3027575</v>
      </c>
      <c r="S8" s="8">
        <v>13781</v>
      </c>
      <c r="T8" s="8">
        <v>267388</v>
      </c>
      <c r="U8" s="8">
        <v>114.935</v>
      </c>
      <c r="V8" s="8">
        <v>668404</v>
      </c>
    </row>
    <row r="9" spans="1:22" x14ac:dyDescent="0.3">
      <c r="A9" t="s">
        <v>94</v>
      </c>
      <c r="B9" s="8">
        <v>3488834</v>
      </c>
      <c r="C9" s="8">
        <v>3273857</v>
      </c>
      <c r="D9" s="8">
        <v>214977</v>
      </c>
      <c r="E9" s="8">
        <v>641874</v>
      </c>
      <c r="F9" s="8">
        <v>568857</v>
      </c>
      <c r="G9" s="8">
        <v>73017</v>
      </c>
      <c r="H9" s="8">
        <v>89496</v>
      </c>
      <c r="I9" s="8">
        <v>47846</v>
      </c>
      <c r="J9" s="8">
        <v>41650</v>
      </c>
      <c r="K9" s="8">
        <v>2429751</v>
      </c>
      <c r="L9" s="8">
        <v>2329658</v>
      </c>
      <c r="M9" s="8">
        <v>100093</v>
      </c>
      <c r="N9" s="8">
        <v>327713</v>
      </c>
      <c r="O9" s="8">
        <v>327496</v>
      </c>
      <c r="P9" s="8">
        <v>217</v>
      </c>
      <c r="Q9" s="8">
        <v>2810009</v>
      </c>
      <c r="R9" s="8">
        <v>2807162</v>
      </c>
      <c r="S9" s="8">
        <v>9905</v>
      </c>
      <c r="T9" s="8">
        <v>90345</v>
      </c>
      <c r="U9" s="8">
        <v>121.70099999999999</v>
      </c>
      <c r="V9" s="8">
        <v>834756</v>
      </c>
    </row>
    <row r="10" spans="1:22" x14ac:dyDescent="0.3">
      <c r="A10" t="s">
        <v>95</v>
      </c>
      <c r="B10" s="8">
        <v>4017977</v>
      </c>
      <c r="C10" s="8">
        <v>3550001</v>
      </c>
      <c r="D10" s="8">
        <v>467976</v>
      </c>
      <c r="E10" s="8">
        <v>981232</v>
      </c>
      <c r="F10" s="8">
        <v>808104</v>
      </c>
      <c r="G10" s="8">
        <v>173128</v>
      </c>
      <c r="H10" s="8">
        <v>104179</v>
      </c>
      <c r="I10" s="8">
        <v>18353</v>
      </c>
      <c r="J10" s="8">
        <v>85826</v>
      </c>
      <c r="K10" s="8">
        <v>2750570</v>
      </c>
      <c r="L10" s="8">
        <v>2541987</v>
      </c>
      <c r="M10" s="8">
        <v>208583</v>
      </c>
      <c r="N10" s="8">
        <v>181996</v>
      </c>
      <c r="O10" s="8">
        <v>181557</v>
      </c>
      <c r="P10" s="8">
        <v>439</v>
      </c>
      <c r="Q10" s="8">
        <v>3236639</v>
      </c>
      <c r="R10" s="8">
        <v>3234216</v>
      </c>
      <c r="S10" s="8">
        <v>20046</v>
      </c>
      <c r="T10" s="8">
        <v>190581</v>
      </c>
      <c r="U10" s="8">
        <v>76.768699999999995</v>
      </c>
      <c r="V10" s="8">
        <v>1070994</v>
      </c>
    </row>
    <row r="11" spans="1:22" x14ac:dyDescent="0.3">
      <c r="A11" t="s">
        <v>96</v>
      </c>
      <c r="B11" s="8">
        <v>2578993</v>
      </c>
      <c r="C11" s="8">
        <v>2052791</v>
      </c>
      <c r="D11" s="8">
        <v>526202</v>
      </c>
      <c r="E11" s="8">
        <v>341886</v>
      </c>
      <c r="F11" s="8">
        <v>218232</v>
      </c>
      <c r="G11" s="8">
        <v>123654</v>
      </c>
      <c r="H11" s="8">
        <v>80956</v>
      </c>
      <c r="I11" s="8">
        <v>10065</v>
      </c>
      <c r="J11" s="8">
        <v>70891</v>
      </c>
      <c r="K11" s="8">
        <v>1948292</v>
      </c>
      <c r="L11" s="8">
        <v>1617184</v>
      </c>
      <c r="M11" s="8">
        <v>331108</v>
      </c>
      <c r="N11" s="8">
        <v>207859</v>
      </c>
      <c r="O11" s="8">
        <v>207310</v>
      </c>
      <c r="P11" s="8">
        <v>549</v>
      </c>
      <c r="Q11" s="8">
        <v>2634988</v>
      </c>
      <c r="R11" s="8">
        <v>2631446</v>
      </c>
      <c r="S11" s="8">
        <v>26567</v>
      </c>
      <c r="T11" s="8">
        <v>304447</v>
      </c>
      <c r="U11" s="8">
        <v>121.77200000000001</v>
      </c>
      <c r="V11" s="8">
        <v>694005</v>
      </c>
    </row>
    <row r="12" spans="1:22" x14ac:dyDescent="0.3">
      <c r="A12" t="s">
        <v>97</v>
      </c>
      <c r="B12" s="8">
        <v>2882329</v>
      </c>
      <c r="C12" s="8">
        <v>2882006</v>
      </c>
      <c r="D12" s="8">
        <v>323</v>
      </c>
      <c r="E12" s="8">
        <v>79273</v>
      </c>
      <c r="F12" s="8">
        <v>79194</v>
      </c>
      <c r="G12" s="8">
        <v>79</v>
      </c>
      <c r="H12" s="8">
        <v>113</v>
      </c>
      <c r="I12" s="8">
        <v>110</v>
      </c>
      <c r="J12" s="8">
        <v>3</v>
      </c>
      <c r="K12" s="8">
        <v>2802608</v>
      </c>
      <c r="L12" s="8">
        <v>2802367</v>
      </c>
      <c r="M12" s="8">
        <v>241</v>
      </c>
      <c r="N12" s="8">
        <v>335</v>
      </c>
      <c r="O12" s="8">
        <v>335</v>
      </c>
      <c r="P12" s="8">
        <v>0</v>
      </c>
      <c r="Q12" s="8">
        <v>1649816</v>
      </c>
      <c r="R12" s="8">
        <v>1649803</v>
      </c>
      <c r="S12" s="8">
        <v>103</v>
      </c>
      <c r="T12" s="8">
        <v>123</v>
      </c>
      <c r="U12" s="8">
        <v>166.11799999999999</v>
      </c>
      <c r="V12" s="8">
        <v>684887</v>
      </c>
    </row>
    <row r="13" spans="1:22" x14ac:dyDescent="0.3">
      <c r="A13" t="s">
        <v>98</v>
      </c>
      <c r="B13" s="8">
        <v>3892122</v>
      </c>
      <c r="C13" s="8">
        <v>2732171</v>
      </c>
      <c r="D13" s="8">
        <v>1159951</v>
      </c>
      <c r="E13" s="8">
        <v>854799</v>
      </c>
      <c r="F13" s="8">
        <v>518435</v>
      </c>
      <c r="G13" s="8">
        <v>336364</v>
      </c>
      <c r="H13" s="8">
        <v>114594</v>
      </c>
      <c r="I13" s="8">
        <v>39147</v>
      </c>
      <c r="J13" s="8">
        <v>75447</v>
      </c>
      <c r="K13" s="8">
        <v>2638450</v>
      </c>
      <c r="L13" s="8">
        <v>1892129</v>
      </c>
      <c r="M13" s="8">
        <v>746321</v>
      </c>
      <c r="N13" s="8">
        <v>284279</v>
      </c>
      <c r="O13" s="8">
        <v>282460</v>
      </c>
      <c r="P13" s="8">
        <v>1819</v>
      </c>
      <c r="Q13" s="8">
        <v>3266045</v>
      </c>
      <c r="R13" s="8">
        <v>3264046</v>
      </c>
      <c r="S13" s="8">
        <v>49473</v>
      </c>
      <c r="T13" s="8">
        <v>694977</v>
      </c>
      <c r="U13" s="8">
        <v>87.461500000000001</v>
      </c>
      <c r="V13" s="8">
        <v>749511</v>
      </c>
    </row>
    <row r="14" spans="1:22" x14ac:dyDescent="0.3">
      <c r="A14" t="s">
        <v>99</v>
      </c>
      <c r="B14" s="8">
        <v>7862380</v>
      </c>
      <c r="C14" s="8">
        <v>6547062</v>
      </c>
      <c r="D14" s="8">
        <v>1315318</v>
      </c>
      <c r="E14" s="8">
        <v>2395288</v>
      </c>
      <c r="F14" s="8">
        <v>2042286</v>
      </c>
      <c r="G14" s="8">
        <v>353002</v>
      </c>
      <c r="H14" s="8">
        <v>105632</v>
      </c>
      <c r="I14" s="8">
        <v>54943</v>
      </c>
      <c r="J14" s="8">
        <v>50689</v>
      </c>
      <c r="K14" s="8">
        <v>5116440</v>
      </c>
      <c r="L14" s="8">
        <v>4207516</v>
      </c>
      <c r="M14" s="8">
        <v>908924</v>
      </c>
      <c r="N14" s="8">
        <v>245020</v>
      </c>
      <c r="O14" s="8">
        <v>242317</v>
      </c>
      <c r="P14" s="8">
        <v>2703</v>
      </c>
      <c r="Q14" s="8">
        <v>7761650</v>
      </c>
      <c r="R14" s="8">
        <v>7759154</v>
      </c>
      <c r="S14" s="8">
        <v>50924</v>
      </c>
      <c r="T14" s="8">
        <v>857636</v>
      </c>
      <c r="U14" s="8">
        <v>66.219899999999996</v>
      </c>
      <c r="V14" s="8">
        <v>1491022</v>
      </c>
    </row>
    <row r="15" spans="1:22" x14ac:dyDescent="0.3">
      <c r="A15" t="s">
        <v>100</v>
      </c>
      <c r="B15" s="8">
        <v>8278587</v>
      </c>
      <c r="C15" s="8">
        <v>6985959</v>
      </c>
      <c r="D15" s="8">
        <v>1292628</v>
      </c>
      <c r="E15" s="8">
        <v>2620227</v>
      </c>
      <c r="F15" s="8">
        <v>2280589</v>
      </c>
      <c r="G15" s="8">
        <v>339638</v>
      </c>
      <c r="H15" s="8">
        <v>103394</v>
      </c>
      <c r="I15" s="8">
        <v>62019</v>
      </c>
      <c r="J15" s="8">
        <v>41375</v>
      </c>
      <c r="K15" s="8">
        <v>5298084</v>
      </c>
      <c r="L15" s="8">
        <v>4388126</v>
      </c>
      <c r="M15" s="8">
        <v>909958</v>
      </c>
      <c r="N15" s="8">
        <v>256882</v>
      </c>
      <c r="O15" s="8">
        <v>255225</v>
      </c>
      <c r="P15" s="8">
        <v>1657</v>
      </c>
      <c r="Q15" s="8">
        <v>7700778</v>
      </c>
      <c r="R15" s="8">
        <v>7698813</v>
      </c>
      <c r="S15" s="8">
        <v>47861</v>
      </c>
      <c r="T15" s="8">
        <v>861403</v>
      </c>
      <c r="U15" s="8">
        <v>51.218200000000003</v>
      </c>
      <c r="V15" s="8">
        <v>1514969</v>
      </c>
    </row>
    <row r="16" spans="1:22" x14ac:dyDescent="0.3">
      <c r="A16" t="s">
        <v>101</v>
      </c>
      <c r="B16" s="8">
        <v>7330010</v>
      </c>
      <c r="C16" s="8">
        <v>5915170</v>
      </c>
      <c r="D16" s="8">
        <v>1414840</v>
      </c>
      <c r="E16" s="8">
        <v>2161046</v>
      </c>
      <c r="F16" s="8">
        <v>1793434</v>
      </c>
      <c r="G16" s="8">
        <v>367612</v>
      </c>
      <c r="H16" s="8">
        <v>93378</v>
      </c>
      <c r="I16" s="8">
        <v>46434</v>
      </c>
      <c r="J16" s="8">
        <v>46944</v>
      </c>
      <c r="K16" s="8">
        <v>4810186</v>
      </c>
      <c r="L16" s="8">
        <v>3812565</v>
      </c>
      <c r="M16" s="8">
        <v>997621</v>
      </c>
      <c r="N16" s="8">
        <v>265400</v>
      </c>
      <c r="O16" s="8">
        <v>262737</v>
      </c>
      <c r="P16" s="8">
        <v>2663</v>
      </c>
      <c r="Q16" s="8">
        <v>6941851</v>
      </c>
      <c r="R16" s="8">
        <v>6938144</v>
      </c>
      <c r="S16" s="8">
        <v>52746</v>
      </c>
      <c r="T16" s="8">
        <v>945800</v>
      </c>
      <c r="U16" s="8">
        <v>51.249400000000001</v>
      </c>
      <c r="V16" s="8">
        <v>1409702</v>
      </c>
    </row>
    <row r="17" spans="1:22" x14ac:dyDescent="0.3">
      <c r="A17" t="s">
        <v>102</v>
      </c>
      <c r="B17" s="8">
        <v>4317154</v>
      </c>
      <c r="C17" s="8">
        <v>2900990</v>
      </c>
      <c r="D17" s="8">
        <v>1416164</v>
      </c>
      <c r="E17" s="8">
        <v>851261</v>
      </c>
      <c r="F17" s="8">
        <v>483529</v>
      </c>
      <c r="G17" s="8">
        <v>367732</v>
      </c>
      <c r="H17" s="8">
        <v>80236</v>
      </c>
      <c r="I17" s="8">
        <v>32353</v>
      </c>
      <c r="J17" s="8">
        <v>47883</v>
      </c>
      <c r="K17" s="8">
        <v>3117506</v>
      </c>
      <c r="L17" s="8">
        <v>2119692</v>
      </c>
      <c r="M17" s="8">
        <v>997814</v>
      </c>
      <c r="N17" s="8">
        <v>268151</v>
      </c>
      <c r="O17" s="8">
        <v>265416</v>
      </c>
      <c r="P17" s="8">
        <v>2735</v>
      </c>
      <c r="Q17" s="8">
        <v>3882977</v>
      </c>
      <c r="R17" s="8">
        <v>3880641</v>
      </c>
      <c r="S17" s="8">
        <v>57598</v>
      </c>
      <c r="T17" s="8">
        <v>940366</v>
      </c>
      <c r="U17" s="8">
        <v>55.396500000000003</v>
      </c>
      <c r="V17" s="8">
        <v>775513</v>
      </c>
    </row>
    <row r="18" spans="1:22" x14ac:dyDescent="0.3">
      <c r="A18" t="s">
        <v>103</v>
      </c>
      <c r="B18" s="8">
        <v>4801257</v>
      </c>
      <c r="C18" s="8">
        <v>3200468</v>
      </c>
      <c r="D18" s="8">
        <v>1600789</v>
      </c>
      <c r="E18" s="8">
        <v>1000765</v>
      </c>
      <c r="F18" s="8">
        <v>587367</v>
      </c>
      <c r="G18" s="8">
        <v>413398</v>
      </c>
      <c r="H18" s="8">
        <v>80658</v>
      </c>
      <c r="I18" s="8">
        <v>28835</v>
      </c>
      <c r="J18" s="8">
        <v>51823</v>
      </c>
      <c r="K18" s="8">
        <v>3444309</v>
      </c>
      <c r="L18" s="8">
        <v>2311382</v>
      </c>
      <c r="M18" s="8">
        <v>1132927</v>
      </c>
      <c r="N18" s="8">
        <v>275525</v>
      </c>
      <c r="O18" s="8">
        <v>272884</v>
      </c>
      <c r="P18" s="8">
        <v>2641</v>
      </c>
      <c r="Q18" s="8">
        <v>4387515</v>
      </c>
      <c r="R18" s="8">
        <v>4383640</v>
      </c>
      <c r="S18" s="8">
        <v>61692</v>
      </c>
      <c r="T18" s="8">
        <v>1071229</v>
      </c>
      <c r="U18" s="8">
        <v>49.439700000000002</v>
      </c>
      <c r="V18" s="8">
        <v>860091</v>
      </c>
    </row>
    <row r="19" spans="1:22" x14ac:dyDescent="0.3">
      <c r="A19" t="s">
        <v>104</v>
      </c>
      <c r="B19" s="8">
        <v>4847742</v>
      </c>
      <c r="C19" s="8">
        <v>3130958</v>
      </c>
      <c r="D19" s="8">
        <v>1716784</v>
      </c>
      <c r="E19" s="8">
        <v>977471</v>
      </c>
      <c r="F19" s="8">
        <v>538006</v>
      </c>
      <c r="G19" s="8">
        <v>439465</v>
      </c>
      <c r="H19" s="8">
        <v>78918</v>
      </c>
      <c r="I19" s="8">
        <v>26811</v>
      </c>
      <c r="J19" s="8">
        <v>52107</v>
      </c>
      <c r="K19" s="8">
        <v>3515485</v>
      </c>
      <c r="L19" s="8">
        <v>2293309</v>
      </c>
      <c r="M19" s="8">
        <v>1222176</v>
      </c>
      <c r="N19" s="8">
        <v>275868</v>
      </c>
      <c r="O19" s="8">
        <v>272832</v>
      </c>
      <c r="P19" s="8">
        <v>3036</v>
      </c>
      <c r="Q19" s="8">
        <v>4536076</v>
      </c>
      <c r="R19" s="8">
        <v>4532252</v>
      </c>
      <c r="S19" s="8">
        <v>64394</v>
      </c>
      <c r="T19" s="8">
        <v>1157892</v>
      </c>
      <c r="U19" s="8">
        <v>51.808999999999997</v>
      </c>
      <c r="V19" s="8">
        <v>821997</v>
      </c>
    </row>
    <row r="20" spans="1:22" x14ac:dyDescent="0.3">
      <c r="A20" t="s">
        <v>105</v>
      </c>
      <c r="B20" s="8">
        <v>4155193</v>
      </c>
      <c r="C20" s="8">
        <v>4080832</v>
      </c>
      <c r="D20" s="8">
        <v>74361</v>
      </c>
      <c r="E20" s="8">
        <v>124728</v>
      </c>
      <c r="F20" s="8">
        <v>103498</v>
      </c>
      <c r="G20" s="8">
        <v>21230</v>
      </c>
      <c r="H20" s="8">
        <v>32019</v>
      </c>
      <c r="I20" s="8">
        <v>1065</v>
      </c>
      <c r="J20" s="8">
        <v>30954</v>
      </c>
      <c r="K20" s="8">
        <v>3960080</v>
      </c>
      <c r="L20" s="8">
        <v>3937930</v>
      </c>
      <c r="M20" s="8">
        <v>22150</v>
      </c>
      <c r="N20" s="8">
        <v>38366</v>
      </c>
      <c r="O20" s="8">
        <v>38339</v>
      </c>
      <c r="P20" s="8">
        <v>27</v>
      </c>
      <c r="Q20" s="8">
        <v>2786062</v>
      </c>
      <c r="R20" s="8">
        <v>2785916</v>
      </c>
      <c r="S20" s="8">
        <v>2029</v>
      </c>
      <c r="T20" s="8">
        <v>20412</v>
      </c>
      <c r="U20" s="8">
        <v>251.32400000000001</v>
      </c>
      <c r="V20" s="8">
        <v>1046802</v>
      </c>
    </row>
    <row r="21" spans="1:22" x14ac:dyDescent="0.3">
      <c r="A21" t="s">
        <v>106</v>
      </c>
      <c r="B21" s="8">
        <v>3759017</v>
      </c>
      <c r="C21" s="8">
        <v>3758673</v>
      </c>
      <c r="D21" s="8">
        <v>344</v>
      </c>
      <c r="E21" s="8">
        <v>107581</v>
      </c>
      <c r="F21" s="8">
        <v>107497</v>
      </c>
      <c r="G21" s="8">
        <v>84</v>
      </c>
      <c r="H21" s="8">
        <v>95</v>
      </c>
      <c r="I21" s="8">
        <v>93</v>
      </c>
      <c r="J21" s="8">
        <v>2</v>
      </c>
      <c r="K21" s="8">
        <v>3650991</v>
      </c>
      <c r="L21" s="8">
        <v>3650733</v>
      </c>
      <c r="M21" s="8">
        <v>258</v>
      </c>
      <c r="N21" s="8">
        <v>350</v>
      </c>
      <c r="O21" s="8">
        <v>350</v>
      </c>
      <c r="P21" s="8">
        <v>0</v>
      </c>
      <c r="Q21" s="8">
        <v>2217813</v>
      </c>
      <c r="R21" s="8">
        <v>2217801</v>
      </c>
      <c r="S21" s="8">
        <v>125</v>
      </c>
      <c r="T21" s="8">
        <v>164</v>
      </c>
      <c r="U21" s="8">
        <v>138.267</v>
      </c>
      <c r="V21" s="8">
        <v>1023164</v>
      </c>
    </row>
    <row r="22" spans="1:22" x14ac:dyDescent="0.3">
      <c r="A22" t="s">
        <v>107</v>
      </c>
      <c r="B22" s="8">
        <v>6514441</v>
      </c>
      <c r="C22" s="8">
        <v>5535628</v>
      </c>
      <c r="D22" s="8">
        <v>978813</v>
      </c>
      <c r="E22" s="8">
        <v>1169133</v>
      </c>
      <c r="F22" s="8">
        <v>911062</v>
      </c>
      <c r="G22" s="8">
        <v>258071</v>
      </c>
      <c r="H22" s="8">
        <v>220670</v>
      </c>
      <c r="I22" s="8">
        <v>136276</v>
      </c>
      <c r="J22" s="8">
        <v>84394</v>
      </c>
      <c r="K22" s="8">
        <v>4696406</v>
      </c>
      <c r="L22" s="8">
        <v>4063591</v>
      </c>
      <c r="M22" s="8">
        <v>632815</v>
      </c>
      <c r="N22" s="8">
        <v>428232</v>
      </c>
      <c r="O22" s="8">
        <v>424699</v>
      </c>
      <c r="P22" s="8">
        <v>3533</v>
      </c>
      <c r="Q22" s="8">
        <v>6369038</v>
      </c>
      <c r="R22" s="8">
        <v>6364889</v>
      </c>
      <c r="S22" s="8">
        <v>37879</v>
      </c>
      <c r="T22" s="8">
        <v>594466</v>
      </c>
      <c r="U22" s="8">
        <v>38.5471</v>
      </c>
      <c r="V22" s="8">
        <v>1424211</v>
      </c>
    </row>
    <row r="23" spans="1:22" x14ac:dyDescent="0.3">
      <c r="A23" t="s">
        <v>108</v>
      </c>
      <c r="B23" s="8">
        <v>7674571</v>
      </c>
      <c r="C23" s="8">
        <v>5821182</v>
      </c>
      <c r="D23" s="8">
        <v>1853389</v>
      </c>
      <c r="E23" s="8">
        <v>599718</v>
      </c>
      <c r="F23" s="8">
        <v>266823</v>
      </c>
      <c r="G23" s="8">
        <v>332895</v>
      </c>
      <c r="H23" s="8">
        <v>858722</v>
      </c>
      <c r="I23" s="8">
        <v>18259</v>
      </c>
      <c r="J23" s="8">
        <v>840463</v>
      </c>
      <c r="K23" s="8">
        <v>5093258</v>
      </c>
      <c r="L23" s="8">
        <v>4414917</v>
      </c>
      <c r="M23" s="8">
        <v>678341</v>
      </c>
      <c r="N23" s="8">
        <v>1122873</v>
      </c>
      <c r="O23" s="8">
        <v>1121183</v>
      </c>
      <c r="P23" s="8">
        <v>1690</v>
      </c>
      <c r="Q23" s="8">
        <v>5514673</v>
      </c>
      <c r="R23" s="8">
        <v>5505943</v>
      </c>
      <c r="S23" s="8">
        <v>24959</v>
      </c>
      <c r="T23" s="8">
        <v>654035</v>
      </c>
      <c r="U23" s="8">
        <v>208.22200000000001</v>
      </c>
      <c r="V23" s="8">
        <v>1303955</v>
      </c>
    </row>
    <row r="24" spans="1:22" x14ac:dyDescent="0.3">
      <c r="A24" t="s">
        <v>109</v>
      </c>
      <c r="B24" s="8">
        <v>8314655</v>
      </c>
      <c r="C24" s="8">
        <v>6439488</v>
      </c>
      <c r="D24" s="8">
        <v>1875167</v>
      </c>
      <c r="E24" s="8">
        <v>578102</v>
      </c>
      <c r="F24" s="8">
        <v>308749</v>
      </c>
      <c r="G24" s="8">
        <v>269353</v>
      </c>
      <c r="H24" s="8">
        <v>951648</v>
      </c>
      <c r="I24" s="8">
        <v>19315</v>
      </c>
      <c r="J24" s="8">
        <v>932333</v>
      </c>
      <c r="K24" s="8">
        <v>5614937</v>
      </c>
      <c r="L24" s="8">
        <v>4945756</v>
      </c>
      <c r="M24" s="8">
        <v>669181</v>
      </c>
      <c r="N24" s="8">
        <v>1169968</v>
      </c>
      <c r="O24" s="8">
        <v>1165668</v>
      </c>
      <c r="P24" s="8">
        <v>4300</v>
      </c>
      <c r="Q24" s="8">
        <v>5945243</v>
      </c>
      <c r="R24" s="8">
        <v>5935782</v>
      </c>
      <c r="S24" s="8">
        <v>27000</v>
      </c>
      <c r="T24" s="8">
        <v>643083</v>
      </c>
      <c r="U24" s="8">
        <v>212.91499999999999</v>
      </c>
      <c r="V24" s="8">
        <v>1454330</v>
      </c>
    </row>
    <row r="25" spans="1:22" x14ac:dyDescent="0.3">
      <c r="A25" t="s">
        <v>110</v>
      </c>
      <c r="B25" s="8">
        <v>7853410</v>
      </c>
      <c r="C25" s="8">
        <v>5955188</v>
      </c>
      <c r="D25" s="8">
        <v>1898222</v>
      </c>
      <c r="E25" s="8">
        <v>622277</v>
      </c>
      <c r="F25" s="8">
        <v>283553</v>
      </c>
      <c r="G25" s="8">
        <v>338724</v>
      </c>
      <c r="H25" s="8">
        <v>901502</v>
      </c>
      <c r="I25" s="8">
        <v>18711</v>
      </c>
      <c r="J25" s="8">
        <v>882791</v>
      </c>
      <c r="K25" s="8">
        <v>5155006</v>
      </c>
      <c r="L25" s="8">
        <v>4480851</v>
      </c>
      <c r="M25" s="8">
        <v>674155</v>
      </c>
      <c r="N25" s="8">
        <v>1174625</v>
      </c>
      <c r="O25" s="8">
        <v>1172073</v>
      </c>
      <c r="P25" s="8">
        <v>2552</v>
      </c>
      <c r="Q25" s="8">
        <v>5573517</v>
      </c>
      <c r="R25" s="8">
        <v>5567028</v>
      </c>
      <c r="S25" s="8">
        <v>25702</v>
      </c>
      <c r="T25" s="8">
        <v>647052</v>
      </c>
      <c r="U25" s="8">
        <v>221.24700000000001</v>
      </c>
      <c r="V25" s="8">
        <v>1298598</v>
      </c>
    </row>
    <row r="26" spans="1:22" x14ac:dyDescent="0.3">
      <c r="A26" t="s">
        <v>111</v>
      </c>
      <c r="B26" s="8">
        <v>8120135</v>
      </c>
      <c r="C26" s="8">
        <v>6252578</v>
      </c>
      <c r="D26" s="8">
        <v>1867557</v>
      </c>
      <c r="E26" s="8">
        <v>545403</v>
      </c>
      <c r="F26" s="8">
        <v>275493</v>
      </c>
      <c r="G26" s="8">
        <v>269910</v>
      </c>
      <c r="H26" s="8">
        <v>945492</v>
      </c>
      <c r="I26" s="8">
        <v>19508</v>
      </c>
      <c r="J26" s="8">
        <v>925984</v>
      </c>
      <c r="K26" s="8">
        <v>5465676</v>
      </c>
      <c r="L26" s="8">
        <v>4797283</v>
      </c>
      <c r="M26" s="8">
        <v>668393</v>
      </c>
      <c r="N26" s="8">
        <v>1163564</v>
      </c>
      <c r="O26" s="8">
        <v>1160294</v>
      </c>
      <c r="P26" s="8">
        <v>3270</v>
      </c>
      <c r="Q26" s="8">
        <v>5627104</v>
      </c>
      <c r="R26" s="8">
        <v>5619153</v>
      </c>
      <c r="S26" s="8">
        <v>26019</v>
      </c>
      <c r="T26" s="8">
        <v>641387</v>
      </c>
      <c r="U26" s="8">
        <v>213.328</v>
      </c>
      <c r="V26" s="8">
        <v>1393521</v>
      </c>
    </row>
    <row r="27" spans="1:22" x14ac:dyDescent="0.3">
      <c r="A27" t="s">
        <v>112</v>
      </c>
      <c r="B27" s="8">
        <v>8434898</v>
      </c>
      <c r="C27" s="8">
        <v>6561986</v>
      </c>
      <c r="D27" s="8">
        <v>1872912</v>
      </c>
      <c r="E27" s="8">
        <v>545150</v>
      </c>
      <c r="F27" s="8">
        <v>292604</v>
      </c>
      <c r="G27" s="8">
        <v>252546</v>
      </c>
      <c r="H27" s="8">
        <v>975065</v>
      </c>
      <c r="I27" s="8">
        <v>19695</v>
      </c>
      <c r="J27" s="8">
        <v>955370</v>
      </c>
      <c r="K27" s="8">
        <v>5734754</v>
      </c>
      <c r="L27" s="8">
        <v>5072247</v>
      </c>
      <c r="M27" s="8">
        <v>662507</v>
      </c>
      <c r="N27" s="8">
        <v>1179929</v>
      </c>
      <c r="O27" s="8">
        <v>1177440</v>
      </c>
      <c r="P27" s="8">
        <v>2489</v>
      </c>
      <c r="Q27" s="8">
        <v>5864567</v>
      </c>
      <c r="R27" s="8">
        <v>5855150</v>
      </c>
      <c r="S27" s="8">
        <v>25240</v>
      </c>
      <c r="T27" s="8">
        <v>637150</v>
      </c>
      <c r="U27" s="8">
        <v>216.78200000000001</v>
      </c>
      <c r="V27" s="8">
        <v>1502691</v>
      </c>
    </row>
    <row r="28" spans="1:22" x14ac:dyDescent="0.3">
      <c r="A28" t="s">
        <v>113</v>
      </c>
      <c r="B28" s="8">
        <v>8476064</v>
      </c>
      <c r="C28" s="8">
        <v>6600430</v>
      </c>
      <c r="D28" s="8">
        <v>1875634</v>
      </c>
      <c r="E28" s="8">
        <v>550451</v>
      </c>
      <c r="F28" s="8">
        <v>300539</v>
      </c>
      <c r="G28" s="8">
        <v>249912</v>
      </c>
      <c r="H28" s="8">
        <v>979046</v>
      </c>
      <c r="I28" s="8">
        <v>20033</v>
      </c>
      <c r="J28" s="8">
        <v>959013</v>
      </c>
      <c r="K28" s="8">
        <v>5761395</v>
      </c>
      <c r="L28" s="8">
        <v>5097134</v>
      </c>
      <c r="M28" s="8">
        <v>664261</v>
      </c>
      <c r="N28" s="8">
        <v>1185172</v>
      </c>
      <c r="O28" s="8">
        <v>1182724</v>
      </c>
      <c r="P28" s="8">
        <v>2448</v>
      </c>
      <c r="Q28" s="8">
        <v>6036214</v>
      </c>
      <c r="R28" s="8">
        <v>6025018</v>
      </c>
      <c r="S28" s="8">
        <v>23923</v>
      </c>
      <c r="T28" s="8">
        <v>640281</v>
      </c>
      <c r="U28" s="8">
        <v>217.47300000000001</v>
      </c>
      <c r="V28" s="8">
        <v>1518377</v>
      </c>
    </row>
    <row r="29" spans="1:22" x14ac:dyDescent="0.3">
      <c r="A29" t="s">
        <v>114</v>
      </c>
      <c r="B29" s="8">
        <v>7497050</v>
      </c>
      <c r="C29" s="8">
        <v>6337189</v>
      </c>
      <c r="D29" s="8">
        <v>1159861</v>
      </c>
      <c r="E29" s="8">
        <v>1321932</v>
      </c>
      <c r="F29" s="8">
        <v>1017488</v>
      </c>
      <c r="G29" s="8">
        <v>304444</v>
      </c>
      <c r="H29" s="8">
        <v>259659</v>
      </c>
      <c r="I29" s="8">
        <v>144085</v>
      </c>
      <c r="J29" s="8">
        <v>115574</v>
      </c>
      <c r="K29" s="8">
        <v>5416162</v>
      </c>
      <c r="L29" s="8">
        <v>4681367</v>
      </c>
      <c r="M29" s="8">
        <v>734795</v>
      </c>
      <c r="N29" s="8">
        <v>499297</v>
      </c>
      <c r="O29" s="8">
        <v>494249</v>
      </c>
      <c r="P29" s="8">
        <v>5048</v>
      </c>
      <c r="Q29" s="8">
        <v>7544204</v>
      </c>
      <c r="R29" s="8">
        <v>7538746</v>
      </c>
      <c r="S29" s="8">
        <v>48662</v>
      </c>
      <c r="T29" s="8">
        <v>686124</v>
      </c>
      <c r="U29" s="8">
        <v>39.384300000000003</v>
      </c>
      <c r="V29" s="8">
        <v>1638581</v>
      </c>
    </row>
    <row r="30" spans="1:22" x14ac:dyDescent="0.3">
      <c r="A30" t="s">
        <v>115</v>
      </c>
      <c r="B30" s="8">
        <v>7798973</v>
      </c>
      <c r="C30" s="8">
        <v>6622947</v>
      </c>
      <c r="D30" s="8">
        <v>1176026</v>
      </c>
      <c r="E30" s="8">
        <v>1376745</v>
      </c>
      <c r="F30" s="8">
        <v>1072238</v>
      </c>
      <c r="G30" s="8">
        <v>304507</v>
      </c>
      <c r="H30" s="8">
        <v>272644</v>
      </c>
      <c r="I30" s="8">
        <v>163298</v>
      </c>
      <c r="J30" s="8">
        <v>109346</v>
      </c>
      <c r="K30" s="8">
        <v>5629311</v>
      </c>
      <c r="L30" s="8">
        <v>4874159</v>
      </c>
      <c r="M30" s="8">
        <v>755152</v>
      </c>
      <c r="N30" s="8">
        <v>520273</v>
      </c>
      <c r="O30" s="8">
        <v>513252</v>
      </c>
      <c r="P30" s="8">
        <v>7021</v>
      </c>
      <c r="Q30" s="8">
        <v>7480113</v>
      </c>
      <c r="R30" s="8">
        <v>7474178</v>
      </c>
      <c r="S30" s="8">
        <v>46150</v>
      </c>
      <c r="T30" s="8">
        <v>708900</v>
      </c>
      <c r="U30" s="8">
        <v>40.220799999999997</v>
      </c>
      <c r="V30" s="8">
        <v>1675035</v>
      </c>
    </row>
    <row r="31" spans="1:22" x14ac:dyDescent="0.3">
      <c r="A31" t="s">
        <v>116</v>
      </c>
      <c r="B31" s="8">
        <v>7418633</v>
      </c>
      <c r="C31" s="8">
        <v>6249246</v>
      </c>
      <c r="D31" s="8">
        <v>1169387</v>
      </c>
      <c r="E31" s="8">
        <v>1274896</v>
      </c>
      <c r="F31" s="8">
        <v>980143</v>
      </c>
      <c r="G31" s="8">
        <v>294753</v>
      </c>
      <c r="H31" s="8">
        <v>246931</v>
      </c>
      <c r="I31" s="8">
        <v>148189</v>
      </c>
      <c r="J31" s="8">
        <v>98742</v>
      </c>
      <c r="K31" s="8">
        <v>5400057</v>
      </c>
      <c r="L31" s="8">
        <v>4631862</v>
      </c>
      <c r="M31" s="8">
        <v>768195</v>
      </c>
      <c r="N31" s="8">
        <v>496749</v>
      </c>
      <c r="O31" s="8">
        <v>489052</v>
      </c>
      <c r="P31" s="8">
        <v>7697</v>
      </c>
      <c r="Q31" s="8">
        <v>6943974</v>
      </c>
      <c r="R31" s="8">
        <v>6938264</v>
      </c>
      <c r="S31" s="8">
        <v>45624</v>
      </c>
      <c r="T31" s="8">
        <v>722358</v>
      </c>
      <c r="U31" s="8">
        <v>36.916800000000002</v>
      </c>
      <c r="V31" s="8">
        <v>1550544</v>
      </c>
    </row>
    <row r="32" spans="1:22" x14ac:dyDescent="0.3">
      <c r="A32" t="s">
        <v>117</v>
      </c>
      <c r="B32" s="8">
        <v>8343059</v>
      </c>
      <c r="C32" s="8">
        <v>6863247</v>
      </c>
      <c r="D32" s="8">
        <v>1479812</v>
      </c>
      <c r="E32" s="8">
        <v>1451343</v>
      </c>
      <c r="F32" s="8">
        <v>1069292</v>
      </c>
      <c r="G32" s="8">
        <v>382051</v>
      </c>
      <c r="H32" s="8">
        <v>284898</v>
      </c>
      <c r="I32" s="8">
        <v>159537</v>
      </c>
      <c r="J32" s="8">
        <v>125361</v>
      </c>
      <c r="K32" s="8">
        <v>6045607</v>
      </c>
      <c r="L32" s="8">
        <v>5081459</v>
      </c>
      <c r="M32" s="8">
        <v>964148</v>
      </c>
      <c r="N32" s="8">
        <v>561211</v>
      </c>
      <c r="O32" s="8">
        <v>552959</v>
      </c>
      <c r="P32" s="8">
        <v>8252</v>
      </c>
      <c r="Q32" s="8">
        <v>7687186</v>
      </c>
      <c r="R32" s="8">
        <v>7684028</v>
      </c>
      <c r="S32" s="8">
        <v>62960</v>
      </c>
      <c r="T32" s="8">
        <v>900882</v>
      </c>
      <c r="U32" s="8">
        <v>36.969000000000001</v>
      </c>
      <c r="V32" s="8">
        <v>1659004</v>
      </c>
    </row>
    <row r="33" spans="1:22" x14ac:dyDescent="0.3">
      <c r="A33" t="s">
        <v>118</v>
      </c>
      <c r="B33" s="8">
        <v>8501086</v>
      </c>
      <c r="C33" s="8">
        <v>7119623</v>
      </c>
      <c r="D33" s="8">
        <v>1381463</v>
      </c>
      <c r="E33" s="8">
        <v>1479857</v>
      </c>
      <c r="F33" s="8">
        <v>1122780</v>
      </c>
      <c r="G33" s="8">
        <v>357077</v>
      </c>
      <c r="H33" s="8">
        <v>283885</v>
      </c>
      <c r="I33" s="8">
        <v>163006</v>
      </c>
      <c r="J33" s="8">
        <v>120879</v>
      </c>
      <c r="K33" s="8">
        <v>6177997</v>
      </c>
      <c r="L33" s="8">
        <v>5280360</v>
      </c>
      <c r="M33" s="8">
        <v>897637</v>
      </c>
      <c r="N33" s="8">
        <v>559347</v>
      </c>
      <c r="O33" s="8">
        <v>553477</v>
      </c>
      <c r="P33" s="8">
        <v>5870</v>
      </c>
      <c r="Q33" s="8">
        <v>7959722</v>
      </c>
      <c r="R33" s="8">
        <v>7953963</v>
      </c>
      <c r="S33" s="8">
        <v>58253</v>
      </c>
      <c r="T33" s="8">
        <v>839232</v>
      </c>
      <c r="U33" s="8">
        <v>37.000700000000002</v>
      </c>
      <c r="V33" s="8">
        <v>1763089</v>
      </c>
    </row>
    <row r="34" spans="1:22" x14ac:dyDescent="0.3">
      <c r="A34" t="s">
        <v>119</v>
      </c>
      <c r="B34" s="8">
        <v>9229107</v>
      </c>
      <c r="C34" s="8">
        <v>8025989</v>
      </c>
      <c r="D34" s="8">
        <v>1203118</v>
      </c>
      <c r="E34" s="8">
        <v>1497602</v>
      </c>
      <c r="F34" s="8">
        <v>1195108</v>
      </c>
      <c r="G34" s="8">
        <v>302494</v>
      </c>
      <c r="H34" s="8">
        <v>281645</v>
      </c>
      <c r="I34" s="8">
        <v>201168</v>
      </c>
      <c r="J34" s="8">
        <v>80477</v>
      </c>
      <c r="K34" s="8">
        <v>6844750</v>
      </c>
      <c r="L34" s="8">
        <v>6033255</v>
      </c>
      <c r="M34" s="8">
        <v>811495</v>
      </c>
      <c r="N34" s="8">
        <v>605110</v>
      </c>
      <c r="O34" s="8">
        <v>596458</v>
      </c>
      <c r="P34" s="8">
        <v>8652</v>
      </c>
      <c r="Q34" s="8">
        <v>9107072</v>
      </c>
      <c r="R34" s="8">
        <v>9095026</v>
      </c>
      <c r="S34" s="8">
        <v>36634</v>
      </c>
      <c r="T34" s="8">
        <v>774655</v>
      </c>
      <c r="U34" s="8">
        <v>38.448900000000002</v>
      </c>
      <c r="V34" s="8">
        <v>2149815</v>
      </c>
    </row>
    <row r="35" spans="1:22" x14ac:dyDescent="0.3">
      <c r="A35" t="s">
        <v>120</v>
      </c>
      <c r="B35" s="8">
        <v>9221998</v>
      </c>
      <c r="C35" s="8">
        <v>7953576</v>
      </c>
      <c r="D35" s="8">
        <v>1268422</v>
      </c>
      <c r="E35" s="8">
        <v>1517582</v>
      </c>
      <c r="F35" s="8">
        <v>1197383</v>
      </c>
      <c r="G35" s="8">
        <v>320199</v>
      </c>
      <c r="H35" s="8">
        <v>283985</v>
      </c>
      <c r="I35" s="8">
        <v>196850</v>
      </c>
      <c r="J35" s="8">
        <v>87135</v>
      </c>
      <c r="K35" s="8">
        <v>6809828</v>
      </c>
      <c r="L35" s="8">
        <v>5953477</v>
      </c>
      <c r="M35" s="8">
        <v>856351</v>
      </c>
      <c r="N35" s="8">
        <v>610603</v>
      </c>
      <c r="O35" s="8">
        <v>605866</v>
      </c>
      <c r="P35" s="8">
        <v>4737</v>
      </c>
      <c r="Q35" s="8">
        <v>9201830</v>
      </c>
      <c r="R35" s="8">
        <v>9190181</v>
      </c>
      <c r="S35" s="8">
        <v>35975</v>
      </c>
      <c r="T35" s="8">
        <v>820015</v>
      </c>
      <c r="U35" s="8">
        <v>39.001600000000003</v>
      </c>
      <c r="V35" s="8">
        <v>2093789</v>
      </c>
    </row>
    <row r="36" spans="1:22" x14ac:dyDescent="0.3">
      <c r="A36" t="s">
        <v>121</v>
      </c>
      <c r="B36" s="8">
        <v>9309195</v>
      </c>
      <c r="C36" s="8">
        <v>8184927</v>
      </c>
      <c r="D36" s="8">
        <v>1124268</v>
      </c>
      <c r="E36" s="8">
        <v>1554598</v>
      </c>
      <c r="F36" s="8">
        <v>1261688</v>
      </c>
      <c r="G36" s="8">
        <v>292910</v>
      </c>
      <c r="H36" s="8">
        <v>284005</v>
      </c>
      <c r="I36" s="8">
        <v>223089</v>
      </c>
      <c r="J36" s="8">
        <v>60916</v>
      </c>
      <c r="K36" s="8">
        <v>6855056</v>
      </c>
      <c r="L36" s="8">
        <v>6088598</v>
      </c>
      <c r="M36" s="8">
        <v>766458</v>
      </c>
      <c r="N36" s="8">
        <v>615536</v>
      </c>
      <c r="O36" s="8">
        <v>611552</v>
      </c>
      <c r="P36" s="8">
        <v>3984</v>
      </c>
      <c r="Q36" s="8">
        <v>9044450</v>
      </c>
      <c r="R36" s="8">
        <v>9032965</v>
      </c>
      <c r="S36" s="8">
        <v>36064</v>
      </c>
      <c r="T36" s="8">
        <v>730140</v>
      </c>
      <c r="U36" s="8">
        <v>35.023299999999999</v>
      </c>
      <c r="V36" s="8">
        <v>2174066</v>
      </c>
    </row>
    <row r="37" spans="1:22" x14ac:dyDescent="0.3">
      <c r="A37" t="s">
        <v>122</v>
      </c>
      <c r="B37" s="8">
        <v>9185197</v>
      </c>
      <c r="C37" s="8">
        <v>8095143</v>
      </c>
      <c r="D37" s="8">
        <v>1090054</v>
      </c>
      <c r="E37" s="8">
        <v>1515507</v>
      </c>
      <c r="F37" s="8">
        <v>1238274</v>
      </c>
      <c r="G37" s="8">
        <v>277233</v>
      </c>
      <c r="H37" s="8">
        <v>289729</v>
      </c>
      <c r="I37" s="8">
        <v>218765</v>
      </c>
      <c r="J37" s="8">
        <v>70964</v>
      </c>
      <c r="K37" s="8">
        <v>6763157</v>
      </c>
      <c r="L37" s="8">
        <v>6025562</v>
      </c>
      <c r="M37" s="8">
        <v>737595</v>
      </c>
      <c r="N37" s="8">
        <v>616804</v>
      </c>
      <c r="O37" s="8">
        <v>612542</v>
      </c>
      <c r="P37" s="8">
        <v>4262</v>
      </c>
      <c r="Q37" s="8">
        <v>8732396</v>
      </c>
      <c r="R37" s="8">
        <v>8721830</v>
      </c>
      <c r="S37" s="8">
        <v>26222</v>
      </c>
      <c r="T37" s="8">
        <v>710891</v>
      </c>
      <c r="U37" s="8">
        <v>40.4178</v>
      </c>
      <c r="V37" s="8">
        <v>2061879</v>
      </c>
    </row>
    <row r="38" spans="1:22" x14ac:dyDescent="0.3">
      <c r="A38" t="s">
        <v>123</v>
      </c>
      <c r="B38" s="8">
        <v>9552112</v>
      </c>
      <c r="C38" s="8">
        <v>8639938</v>
      </c>
      <c r="D38" s="8">
        <v>912174</v>
      </c>
      <c r="E38" s="8">
        <v>1385992</v>
      </c>
      <c r="F38" s="8">
        <v>1182799</v>
      </c>
      <c r="G38" s="8">
        <v>203193</v>
      </c>
      <c r="H38" s="8">
        <v>292440</v>
      </c>
      <c r="I38" s="8">
        <v>247509</v>
      </c>
      <c r="J38" s="8">
        <v>44931</v>
      </c>
      <c r="K38" s="8">
        <v>7237205</v>
      </c>
      <c r="L38" s="8">
        <v>6583279</v>
      </c>
      <c r="M38" s="8">
        <v>653926</v>
      </c>
      <c r="N38" s="8">
        <v>636475</v>
      </c>
      <c r="O38" s="8">
        <v>626351</v>
      </c>
      <c r="P38" s="8">
        <v>10124</v>
      </c>
      <c r="Q38" s="8">
        <v>9793285</v>
      </c>
      <c r="R38" s="8">
        <v>9773136</v>
      </c>
      <c r="S38" s="8">
        <v>26962</v>
      </c>
      <c r="T38" s="8">
        <v>626852</v>
      </c>
      <c r="U38" s="8">
        <v>33.822600000000001</v>
      </c>
      <c r="V38" s="8">
        <v>2255519</v>
      </c>
    </row>
    <row r="39" spans="1:22" x14ac:dyDescent="0.3">
      <c r="A39" t="s">
        <v>124</v>
      </c>
      <c r="B39" s="8">
        <v>8811177</v>
      </c>
      <c r="C39" s="8">
        <v>8442532</v>
      </c>
      <c r="D39" s="8">
        <v>368645</v>
      </c>
      <c r="E39" s="8">
        <v>882963</v>
      </c>
      <c r="F39" s="8">
        <v>748000</v>
      </c>
      <c r="G39" s="8">
        <v>134963</v>
      </c>
      <c r="H39" s="8">
        <v>148126</v>
      </c>
      <c r="I39" s="8">
        <v>126818</v>
      </c>
      <c r="J39" s="8">
        <v>21308</v>
      </c>
      <c r="K39" s="8">
        <v>7413607</v>
      </c>
      <c r="L39" s="8">
        <v>7203849</v>
      </c>
      <c r="M39" s="8">
        <v>209758</v>
      </c>
      <c r="N39" s="8">
        <v>366481</v>
      </c>
      <c r="O39" s="8">
        <v>363865</v>
      </c>
      <c r="P39" s="8">
        <v>2616</v>
      </c>
      <c r="Q39" s="8">
        <v>9254859</v>
      </c>
      <c r="R39" s="8">
        <v>9225529</v>
      </c>
      <c r="S39" s="8">
        <v>13764</v>
      </c>
      <c r="T39" s="8">
        <v>195707</v>
      </c>
      <c r="U39" s="8">
        <v>48.405099999999997</v>
      </c>
      <c r="V39" s="8">
        <v>2067022</v>
      </c>
    </row>
    <row r="40" spans="1:22" x14ac:dyDescent="0.3">
      <c r="A40" t="s">
        <v>125</v>
      </c>
      <c r="B40" s="8">
        <v>8663595</v>
      </c>
      <c r="C40" s="8">
        <v>8421169</v>
      </c>
      <c r="D40" s="8">
        <v>242426</v>
      </c>
      <c r="E40" s="8">
        <v>841329</v>
      </c>
      <c r="F40" s="8">
        <v>781943</v>
      </c>
      <c r="G40" s="8">
        <v>59386</v>
      </c>
      <c r="H40" s="8">
        <v>141093</v>
      </c>
      <c r="I40" s="8">
        <v>123737</v>
      </c>
      <c r="J40" s="8">
        <v>17356</v>
      </c>
      <c r="K40" s="8">
        <v>7330359</v>
      </c>
      <c r="L40" s="8">
        <v>7168310</v>
      </c>
      <c r="M40" s="8">
        <v>162049</v>
      </c>
      <c r="N40" s="8">
        <v>350814</v>
      </c>
      <c r="O40" s="8">
        <v>347179</v>
      </c>
      <c r="P40" s="8">
        <v>3635</v>
      </c>
      <c r="Q40" s="8">
        <v>8857387</v>
      </c>
      <c r="R40" s="8">
        <v>8825035</v>
      </c>
      <c r="S40" s="8">
        <v>6964</v>
      </c>
      <c r="T40" s="8">
        <v>154475</v>
      </c>
      <c r="U40" s="8">
        <v>37.519799999999996</v>
      </c>
      <c r="V40" s="8">
        <v>2012638</v>
      </c>
    </row>
    <row r="41" spans="1:22" x14ac:dyDescent="0.3">
      <c r="A41" t="s">
        <v>126</v>
      </c>
      <c r="B41" s="8">
        <v>8712450</v>
      </c>
      <c r="C41" s="8">
        <v>8389571</v>
      </c>
      <c r="D41" s="8">
        <v>322879</v>
      </c>
      <c r="E41" s="8">
        <v>882134</v>
      </c>
      <c r="F41" s="8">
        <v>754100</v>
      </c>
      <c r="G41" s="8">
        <v>128034</v>
      </c>
      <c r="H41" s="8">
        <v>150265</v>
      </c>
      <c r="I41" s="8">
        <v>127014</v>
      </c>
      <c r="J41" s="8">
        <v>23251</v>
      </c>
      <c r="K41" s="8">
        <v>7315050</v>
      </c>
      <c r="L41" s="8">
        <v>7145417</v>
      </c>
      <c r="M41" s="8">
        <v>169633</v>
      </c>
      <c r="N41" s="8">
        <v>365001</v>
      </c>
      <c r="O41" s="8">
        <v>363040</v>
      </c>
      <c r="P41" s="8">
        <v>1961</v>
      </c>
      <c r="Q41" s="8">
        <v>9286623</v>
      </c>
      <c r="R41" s="8">
        <v>9264227</v>
      </c>
      <c r="S41" s="8">
        <v>16684</v>
      </c>
      <c r="T41" s="8">
        <v>152523</v>
      </c>
      <c r="U41" s="8">
        <v>146.48099999999999</v>
      </c>
      <c r="V41" s="8">
        <v>1915723</v>
      </c>
    </row>
    <row r="42" spans="1:22" x14ac:dyDescent="0.3">
      <c r="A42" t="s">
        <v>127</v>
      </c>
      <c r="B42" s="8">
        <v>6317466</v>
      </c>
      <c r="C42" s="8">
        <v>6315020</v>
      </c>
      <c r="D42" s="8">
        <v>2446</v>
      </c>
      <c r="E42" s="8">
        <v>124828</v>
      </c>
      <c r="F42" s="8">
        <v>124299</v>
      </c>
      <c r="G42" s="8">
        <v>529</v>
      </c>
      <c r="H42" s="8">
        <v>7193</v>
      </c>
      <c r="I42" s="8">
        <v>7134</v>
      </c>
      <c r="J42" s="8">
        <v>59</v>
      </c>
      <c r="K42" s="8">
        <v>6169839</v>
      </c>
      <c r="L42" s="8">
        <v>6168007</v>
      </c>
      <c r="M42" s="8">
        <v>1832</v>
      </c>
      <c r="N42" s="8">
        <v>15606</v>
      </c>
      <c r="O42" s="8">
        <v>15580</v>
      </c>
      <c r="P42" s="8">
        <v>26</v>
      </c>
      <c r="Q42" s="8">
        <v>5617023</v>
      </c>
      <c r="R42" s="8">
        <v>5616954</v>
      </c>
      <c r="S42" s="8">
        <v>207</v>
      </c>
      <c r="T42" s="8">
        <v>1190</v>
      </c>
      <c r="U42" s="8">
        <v>142.209</v>
      </c>
      <c r="V42" s="8">
        <v>1847702</v>
      </c>
    </row>
    <row r="43" spans="1:22" x14ac:dyDescent="0.3">
      <c r="A43" t="s">
        <v>128</v>
      </c>
      <c r="B43" s="8">
        <v>8950266</v>
      </c>
      <c r="C43" s="8">
        <v>8627149</v>
      </c>
      <c r="D43" s="8">
        <v>323117</v>
      </c>
      <c r="E43" s="8">
        <v>549225</v>
      </c>
      <c r="F43" s="8">
        <v>405827</v>
      </c>
      <c r="G43" s="8">
        <v>143398</v>
      </c>
      <c r="H43" s="8">
        <v>63732</v>
      </c>
      <c r="I43" s="8">
        <v>36130</v>
      </c>
      <c r="J43" s="8">
        <v>27602</v>
      </c>
      <c r="K43" s="8">
        <v>8047851</v>
      </c>
      <c r="L43" s="8">
        <v>7896683</v>
      </c>
      <c r="M43" s="8">
        <v>151168</v>
      </c>
      <c r="N43" s="8">
        <v>289458</v>
      </c>
      <c r="O43" s="8">
        <v>288509</v>
      </c>
      <c r="P43" s="8">
        <v>949</v>
      </c>
      <c r="Q43" s="8">
        <v>8106031</v>
      </c>
      <c r="R43" s="8">
        <v>8095473</v>
      </c>
      <c r="S43" s="8">
        <v>7200</v>
      </c>
      <c r="T43" s="8">
        <v>143771</v>
      </c>
      <c r="U43" s="8">
        <v>44.8157</v>
      </c>
      <c r="V43" s="8">
        <v>2421589</v>
      </c>
    </row>
    <row r="44" spans="1:22" x14ac:dyDescent="0.3">
      <c r="A44" t="s">
        <v>129</v>
      </c>
      <c r="B44" s="8">
        <v>9101992</v>
      </c>
      <c r="C44" s="8">
        <v>8784531</v>
      </c>
      <c r="D44" s="8">
        <v>317461</v>
      </c>
      <c r="E44" s="8">
        <v>577706</v>
      </c>
      <c r="F44" s="8">
        <v>434863</v>
      </c>
      <c r="G44" s="8">
        <v>142843</v>
      </c>
      <c r="H44" s="8">
        <v>64013</v>
      </c>
      <c r="I44" s="8">
        <v>36473</v>
      </c>
      <c r="J44" s="8">
        <v>27540</v>
      </c>
      <c r="K44" s="8">
        <v>8168579</v>
      </c>
      <c r="L44" s="8">
        <v>8022754</v>
      </c>
      <c r="M44" s="8">
        <v>145825</v>
      </c>
      <c r="N44" s="8">
        <v>291694</v>
      </c>
      <c r="O44" s="8">
        <v>290441</v>
      </c>
      <c r="P44" s="8">
        <v>1253</v>
      </c>
      <c r="Q44" s="8">
        <v>8588730</v>
      </c>
      <c r="R44" s="8">
        <v>8576865</v>
      </c>
      <c r="S44" s="8">
        <v>7212</v>
      </c>
      <c r="T44" s="8">
        <v>138571</v>
      </c>
      <c r="U44" s="8">
        <v>44.9619</v>
      </c>
      <c r="V44" s="8">
        <v>2552624</v>
      </c>
    </row>
    <row r="45" spans="1:22" x14ac:dyDescent="0.3">
      <c r="A45" t="s">
        <v>130</v>
      </c>
      <c r="B45" s="8">
        <v>7861912</v>
      </c>
      <c r="C45" s="8">
        <v>7861855</v>
      </c>
      <c r="D45" s="8">
        <v>57</v>
      </c>
      <c r="E45" s="8">
        <v>283360</v>
      </c>
      <c r="F45" s="8">
        <v>283358</v>
      </c>
      <c r="G45" s="8">
        <v>2</v>
      </c>
      <c r="H45" s="8">
        <v>66752</v>
      </c>
      <c r="I45" s="8">
        <v>66752</v>
      </c>
      <c r="J45" s="8">
        <v>0</v>
      </c>
      <c r="K45" s="8">
        <v>7331740</v>
      </c>
      <c r="L45" s="8">
        <v>7331685</v>
      </c>
      <c r="M45" s="8">
        <v>55</v>
      </c>
      <c r="N45" s="8">
        <v>180060</v>
      </c>
      <c r="O45" s="8">
        <v>180060</v>
      </c>
      <c r="P45" s="8">
        <v>0</v>
      </c>
      <c r="Q45" s="8">
        <v>6455087</v>
      </c>
      <c r="R45" s="8">
        <v>6452874</v>
      </c>
      <c r="S45" s="8">
        <v>5</v>
      </c>
      <c r="T45" s="8">
        <v>0</v>
      </c>
      <c r="U45" s="8">
        <v>38.771900000000002</v>
      </c>
      <c r="V45" s="8">
        <v>1987797</v>
      </c>
    </row>
    <row r="46" spans="1:22" x14ac:dyDescent="0.3">
      <c r="A46" t="s">
        <v>131</v>
      </c>
      <c r="B46" s="8">
        <v>3304008</v>
      </c>
      <c r="C46" s="8">
        <v>3032889</v>
      </c>
      <c r="D46" s="8">
        <v>271119</v>
      </c>
      <c r="E46" s="8">
        <v>754899</v>
      </c>
      <c r="F46" s="8">
        <v>667688</v>
      </c>
      <c r="G46" s="8">
        <v>87211</v>
      </c>
      <c r="H46" s="8">
        <v>75052</v>
      </c>
      <c r="I46" s="8">
        <v>36054</v>
      </c>
      <c r="J46" s="8">
        <v>38998</v>
      </c>
      <c r="K46" s="8">
        <v>2220294</v>
      </c>
      <c r="L46" s="8">
        <v>2076011</v>
      </c>
      <c r="M46" s="8">
        <v>144283</v>
      </c>
      <c r="N46" s="8">
        <v>253763</v>
      </c>
      <c r="O46" s="8">
        <v>253136</v>
      </c>
      <c r="P46" s="8">
        <v>627</v>
      </c>
      <c r="Q46" s="8">
        <v>2372390</v>
      </c>
      <c r="R46" s="8">
        <v>2372184</v>
      </c>
      <c r="S46" s="8">
        <v>36041</v>
      </c>
      <c r="T46" s="8">
        <v>108142</v>
      </c>
      <c r="U46" s="8">
        <v>65.863900000000001</v>
      </c>
      <c r="V46" s="8">
        <v>1106212</v>
      </c>
    </row>
    <row r="47" spans="1:22" x14ac:dyDescent="0.3">
      <c r="A47" t="s">
        <v>132</v>
      </c>
      <c r="B47" s="8">
        <v>10562854</v>
      </c>
      <c r="C47" s="8">
        <v>5225578</v>
      </c>
      <c r="D47" s="8">
        <v>5337276</v>
      </c>
      <c r="E47" s="8">
        <v>493268</v>
      </c>
      <c r="F47" s="8">
        <v>278722</v>
      </c>
      <c r="G47" s="8">
        <v>214546</v>
      </c>
      <c r="H47" s="8">
        <v>3599120</v>
      </c>
      <c r="I47" s="8">
        <v>12501</v>
      </c>
      <c r="J47" s="8">
        <v>3586619</v>
      </c>
      <c r="K47" s="8">
        <v>2744944</v>
      </c>
      <c r="L47" s="8">
        <v>1208980</v>
      </c>
      <c r="M47" s="8">
        <v>1535964</v>
      </c>
      <c r="N47" s="8">
        <v>3725522</v>
      </c>
      <c r="O47" s="8">
        <v>3725375</v>
      </c>
      <c r="P47" s="8">
        <v>147</v>
      </c>
      <c r="Q47" s="8">
        <v>3472521</v>
      </c>
      <c r="R47" s="8">
        <v>3472399</v>
      </c>
      <c r="S47" s="8">
        <v>49228</v>
      </c>
      <c r="T47" s="8">
        <v>1486941</v>
      </c>
      <c r="U47" s="8">
        <v>343.755</v>
      </c>
      <c r="V47" s="8">
        <v>356455</v>
      </c>
    </row>
    <row r="48" spans="1:22" x14ac:dyDescent="0.3">
      <c r="A48" t="s">
        <v>133</v>
      </c>
      <c r="B48" s="8">
        <v>12722220</v>
      </c>
      <c r="C48" s="8">
        <v>6626472</v>
      </c>
      <c r="D48" s="8">
        <v>6095748</v>
      </c>
      <c r="E48" s="8">
        <v>506199</v>
      </c>
      <c r="F48" s="8">
        <v>257577</v>
      </c>
      <c r="G48" s="8">
        <v>248622</v>
      </c>
      <c r="H48" s="8">
        <v>5049893</v>
      </c>
      <c r="I48" s="8">
        <v>6514</v>
      </c>
      <c r="J48" s="8">
        <v>5043379</v>
      </c>
      <c r="K48" s="8">
        <v>2008238</v>
      </c>
      <c r="L48" s="8">
        <v>1204836</v>
      </c>
      <c r="M48" s="8">
        <v>803402</v>
      </c>
      <c r="N48" s="8">
        <v>5157890</v>
      </c>
      <c r="O48" s="8">
        <v>5157545</v>
      </c>
      <c r="P48" s="8">
        <v>345</v>
      </c>
      <c r="Q48" s="8">
        <v>2658013</v>
      </c>
      <c r="R48" s="8">
        <v>2657876</v>
      </c>
      <c r="S48" s="8">
        <v>61765</v>
      </c>
      <c r="T48" s="8">
        <v>738496</v>
      </c>
      <c r="U48" s="8">
        <v>479.79399999999998</v>
      </c>
      <c r="V48" s="8">
        <v>370009</v>
      </c>
    </row>
    <row r="49" spans="1:22" x14ac:dyDescent="0.3">
      <c r="A49" t="s">
        <v>134</v>
      </c>
      <c r="B49" s="8">
        <v>2683847</v>
      </c>
      <c r="C49" s="8">
        <v>2558518</v>
      </c>
      <c r="D49" s="8">
        <v>125329</v>
      </c>
      <c r="E49" s="8">
        <v>422149</v>
      </c>
      <c r="F49" s="8">
        <v>384885</v>
      </c>
      <c r="G49" s="8">
        <v>37264</v>
      </c>
      <c r="H49" s="8">
        <v>104125</v>
      </c>
      <c r="I49" s="8">
        <v>70479</v>
      </c>
      <c r="J49" s="8">
        <v>33646</v>
      </c>
      <c r="K49" s="8">
        <v>2018271</v>
      </c>
      <c r="L49" s="8">
        <v>1963911</v>
      </c>
      <c r="M49" s="8">
        <v>54360</v>
      </c>
      <c r="N49" s="8">
        <v>139302</v>
      </c>
      <c r="O49" s="8">
        <v>139243</v>
      </c>
      <c r="P49" s="8">
        <v>59</v>
      </c>
      <c r="Q49" s="8">
        <v>2127436</v>
      </c>
      <c r="R49" s="8">
        <v>2127222</v>
      </c>
      <c r="S49" s="8">
        <v>4903</v>
      </c>
      <c r="T49" s="8">
        <v>49852</v>
      </c>
      <c r="U49" s="8">
        <v>66.873199999999997</v>
      </c>
      <c r="V49" s="8">
        <v>882671</v>
      </c>
    </row>
    <row r="50" spans="1:22" x14ac:dyDescent="0.3">
      <c r="A50" t="s">
        <v>135</v>
      </c>
      <c r="B50" s="8">
        <v>3231599</v>
      </c>
      <c r="C50" s="8">
        <v>3193439</v>
      </c>
      <c r="D50" s="8">
        <v>38160</v>
      </c>
      <c r="E50" s="8">
        <v>423864</v>
      </c>
      <c r="F50" s="8">
        <v>409719</v>
      </c>
      <c r="G50" s="8">
        <v>14145</v>
      </c>
      <c r="H50" s="8">
        <v>42562</v>
      </c>
      <c r="I50" s="8">
        <v>39752</v>
      </c>
      <c r="J50" s="8">
        <v>2810</v>
      </c>
      <c r="K50" s="8">
        <v>2690966</v>
      </c>
      <c r="L50" s="8">
        <v>2669882</v>
      </c>
      <c r="M50" s="8">
        <v>21084</v>
      </c>
      <c r="N50" s="8">
        <v>74207</v>
      </c>
      <c r="O50" s="8">
        <v>74086</v>
      </c>
      <c r="P50" s="8">
        <v>121</v>
      </c>
      <c r="Q50" s="8">
        <v>2466612</v>
      </c>
      <c r="R50" s="8">
        <v>2466512</v>
      </c>
      <c r="S50" s="8">
        <v>2408</v>
      </c>
      <c r="T50" s="8">
        <v>19008</v>
      </c>
      <c r="U50" s="8">
        <v>121.99299999999999</v>
      </c>
      <c r="V50" s="8">
        <v>1057461</v>
      </c>
    </row>
    <row r="51" spans="1:22" x14ac:dyDescent="0.3">
      <c r="A51" t="s">
        <v>136</v>
      </c>
      <c r="B51" s="8">
        <v>1721195</v>
      </c>
      <c r="C51" s="8">
        <v>1550501</v>
      </c>
      <c r="D51" s="8">
        <v>170694</v>
      </c>
      <c r="E51" s="8">
        <v>409962</v>
      </c>
      <c r="F51" s="8">
        <v>325941</v>
      </c>
      <c r="G51" s="8">
        <v>84021</v>
      </c>
      <c r="H51" s="8">
        <v>18262</v>
      </c>
      <c r="I51" s="8">
        <v>12799</v>
      </c>
      <c r="J51" s="8">
        <v>5463</v>
      </c>
      <c r="K51" s="8">
        <v>1214018</v>
      </c>
      <c r="L51" s="8">
        <v>1133186</v>
      </c>
      <c r="M51" s="8">
        <v>80832</v>
      </c>
      <c r="N51" s="8">
        <v>78953</v>
      </c>
      <c r="O51" s="8">
        <v>78575</v>
      </c>
      <c r="P51" s="8">
        <v>378</v>
      </c>
      <c r="Q51" s="8">
        <v>1271723</v>
      </c>
      <c r="R51" s="8">
        <v>1271719</v>
      </c>
      <c r="S51" s="8">
        <v>6519</v>
      </c>
      <c r="T51" s="8">
        <v>74418</v>
      </c>
      <c r="U51" s="8">
        <v>118.154</v>
      </c>
      <c r="V51" s="8">
        <v>457046</v>
      </c>
    </row>
    <row r="52" spans="1:22" x14ac:dyDescent="0.3">
      <c r="A52" t="s">
        <v>137</v>
      </c>
      <c r="B52" s="8">
        <v>734731</v>
      </c>
      <c r="C52" s="8">
        <v>695924</v>
      </c>
      <c r="D52" s="8">
        <v>38807</v>
      </c>
      <c r="E52" s="8">
        <v>61398</v>
      </c>
      <c r="F52" s="8">
        <v>55757</v>
      </c>
      <c r="G52" s="8">
        <v>5641</v>
      </c>
      <c r="H52" s="8">
        <v>33983</v>
      </c>
      <c r="I52" s="8">
        <v>21900</v>
      </c>
      <c r="J52" s="8">
        <v>12083</v>
      </c>
      <c r="K52" s="8">
        <v>596301</v>
      </c>
      <c r="L52" s="8">
        <v>575287</v>
      </c>
      <c r="M52" s="8">
        <v>21014</v>
      </c>
      <c r="N52" s="8">
        <v>43049</v>
      </c>
      <c r="O52" s="8">
        <v>42980</v>
      </c>
      <c r="P52" s="8">
        <v>69</v>
      </c>
      <c r="Q52" s="8">
        <v>550624</v>
      </c>
      <c r="R52" s="8">
        <v>549176</v>
      </c>
      <c r="S52" s="8">
        <v>8903</v>
      </c>
      <c r="T52" s="8">
        <v>12333</v>
      </c>
      <c r="U52" s="8">
        <v>104.27</v>
      </c>
      <c r="V52" s="8">
        <v>197011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6"/>
  </cols>
  <sheetData>
    <row r="1" spans="1:22" x14ac:dyDescent="0.3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6" t="s">
        <v>179</v>
      </c>
    </row>
    <row r="3" spans="1:22" x14ac:dyDescent="0.3">
      <c r="A3" t="s">
        <v>1</v>
      </c>
      <c r="B3" s="8">
        <v>793938</v>
      </c>
      <c r="C3" s="8">
        <v>596115</v>
      </c>
      <c r="D3" s="8">
        <v>197823</v>
      </c>
      <c r="E3" s="8">
        <v>116215</v>
      </c>
      <c r="F3" s="8">
        <v>72422</v>
      </c>
      <c r="G3" s="8">
        <v>43793</v>
      </c>
      <c r="H3" s="8">
        <v>36754</v>
      </c>
      <c r="I3" s="8">
        <v>8592</v>
      </c>
      <c r="J3" s="8">
        <v>28162</v>
      </c>
      <c r="K3" s="8">
        <v>534705</v>
      </c>
      <c r="L3" s="8">
        <v>409563</v>
      </c>
      <c r="M3" s="8">
        <v>125142</v>
      </c>
      <c r="N3" s="8">
        <v>106264</v>
      </c>
      <c r="O3" s="8">
        <v>105538</v>
      </c>
      <c r="P3" s="8">
        <v>726</v>
      </c>
      <c r="Q3" s="8">
        <v>0</v>
      </c>
      <c r="R3" s="8">
        <v>0</v>
      </c>
      <c r="S3" s="8">
        <v>28436</v>
      </c>
      <c r="T3" s="8">
        <v>98697</v>
      </c>
      <c r="U3" s="8">
        <v>184.459</v>
      </c>
      <c r="V3" s="8">
        <v>315884</v>
      </c>
    </row>
    <row r="4" spans="1:22" x14ac:dyDescent="0.3">
      <c r="A4" t="s">
        <v>89</v>
      </c>
      <c r="B4" s="8">
        <v>739665</v>
      </c>
      <c r="C4" s="8">
        <v>673905</v>
      </c>
      <c r="D4" s="8">
        <v>65760</v>
      </c>
      <c r="E4" s="8">
        <v>75625</v>
      </c>
      <c r="F4" s="8">
        <v>69567</v>
      </c>
      <c r="G4" s="8">
        <v>6058</v>
      </c>
      <c r="H4" s="8">
        <v>68049</v>
      </c>
      <c r="I4" s="8">
        <v>38791</v>
      </c>
      <c r="J4" s="8">
        <v>29258</v>
      </c>
      <c r="K4" s="8">
        <v>508466</v>
      </c>
      <c r="L4" s="8">
        <v>478223</v>
      </c>
      <c r="M4" s="8">
        <v>30243</v>
      </c>
      <c r="N4" s="8">
        <v>87525</v>
      </c>
      <c r="O4" s="8">
        <v>87324</v>
      </c>
      <c r="P4" s="8">
        <v>201</v>
      </c>
      <c r="Q4" s="8">
        <v>0</v>
      </c>
      <c r="R4" s="8">
        <v>0</v>
      </c>
      <c r="S4" s="8">
        <v>5775</v>
      </c>
      <c r="T4" s="8">
        <v>23303</v>
      </c>
      <c r="U4" s="8">
        <v>175.15600000000001</v>
      </c>
      <c r="V4" s="8">
        <v>358704</v>
      </c>
    </row>
    <row r="5" spans="1:22" x14ac:dyDescent="0.3">
      <c r="A5" t="s">
        <v>90</v>
      </c>
      <c r="B5" s="8">
        <v>1022572</v>
      </c>
      <c r="C5" s="8">
        <v>729748</v>
      </c>
      <c r="D5" s="8">
        <v>292824</v>
      </c>
      <c r="E5" s="8">
        <v>54329</v>
      </c>
      <c r="F5" s="8">
        <v>39894</v>
      </c>
      <c r="G5" s="8">
        <v>14435</v>
      </c>
      <c r="H5" s="8">
        <v>207362</v>
      </c>
      <c r="I5" s="8">
        <v>34617</v>
      </c>
      <c r="J5" s="8">
        <v>172745</v>
      </c>
      <c r="K5" s="8">
        <v>535640</v>
      </c>
      <c r="L5" s="8">
        <v>430371</v>
      </c>
      <c r="M5" s="8">
        <v>105269</v>
      </c>
      <c r="N5" s="8">
        <v>225241</v>
      </c>
      <c r="O5" s="8">
        <v>224866</v>
      </c>
      <c r="P5" s="8">
        <v>375</v>
      </c>
      <c r="Q5" s="8">
        <v>0</v>
      </c>
      <c r="R5" s="8">
        <v>0</v>
      </c>
      <c r="S5" s="8">
        <v>11023</v>
      </c>
      <c r="T5" s="8">
        <v>95471</v>
      </c>
      <c r="U5" s="8">
        <v>226.43100000000001</v>
      </c>
      <c r="V5" s="8">
        <v>351815</v>
      </c>
    </row>
    <row r="6" spans="1:22" x14ac:dyDescent="0.3">
      <c r="A6" t="s">
        <v>91</v>
      </c>
      <c r="B6" s="8">
        <v>763061</v>
      </c>
      <c r="C6" s="8">
        <v>607892</v>
      </c>
      <c r="D6" s="8">
        <v>155169</v>
      </c>
      <c r="E6" s="8">
        <v>84512</v>
      </c>
      <c r="F6" s="8">
        <v>62979</v>
      </c>
      <c r="G6" s="8">
        <v>21533</v>
      </c>
      <c r="H6" s="8">
        <v>73108</v>
      </c>
      <c r="I6" s="8">
        <v>40677</v>
      </c>
      <c r="J6" s="8">
        <v>32431</v>
      </c>
      <c r="K6" s="8">
        <v>502226</v>
      </c>
      <c r="L6" s="8">
        <v>401315</v>
      </c>
      <c r="M6" s="8">
        <v>100911</v>
      </c>
      <c r="N6" s="8">
        <v>103215</v>
      </c>
      <c r="O6" s="8">
        <v>102921</v>
      </c>
      <c r="P6" s="8">
        <v>294</v>
      </c>
      <c r="Q6" s="8">
        <v>0</v>
      </c>
      <c r="R6" s="8">
        <v>0</v>
      </c>
      <c r="S6" s="8">
        <v>20949</v>
      </c>
      <c r="T6" s="8">
        <v>79598</v>
      </c>
      <c r="U6" s="8">
        <v>182.667</v>
      </c>
      <c r="V6" s="8">
        <v>274029</v>
      </c>
    </row>
    <row r="7" spans="1:22" x14ac:dyDescent="0.3">
      <c r="A7" t="s">
        <v>92</v>
      </c>
      <c r="B7" s="8">
        <v>997538</v>
      </c>
      <c r="C7" s="8">
        <v>687468</v>
      </c>
      <c r="D7" s="8">
        <v>310070</v>
      </c>
      <c r="E7" s="8">
        <v>103351</v>
      </c>
      <c r="F7" s="8">
        <v>59368</v>
      </c>
      <c r="G7" s="8">
        <v>43983</v>
      </c>
      <c r="H7" s="8">
        <v>149937</v>
      </c>
      <c r="I7" s="8">
        <v>20832</v>
      </c>
      <c r="J7" s="8">
        <v>129105</v>
      </c>
      <c r="K7" s="8">
        <v>543133</v>
      </c>
      <c r="L7" s="8">
        <v>407081</v>
      </c>
      <c r="M7" s="8">
        <v>136052</v>
      </c>
      <c r="N7" s="8">
        <v>201117</v>
      </c>
      <c r="O7" s="8">
        <v>200187</v>
      </c>
      <c r="P7" s="8">
        <v>930</v>
      </c>
      <c r="Q7" s="8">
        <v>0</v>
      </c>
      <c r="R7" s="8">
        <v>0</v>
      </c>
      <c r="S7" s="8">
        <v>28756</v>
      </c>
      <c r="T7" s="8">
        <v>102691</v>
      </c>
      <c r="U7" s="8">
        <v>168.66399999999999</v>
      </c>
      <c r="V7" s="8">
        <v>301666</v>
      </c>
    </row>
    <row r="8" spans="1:22" x14ac:dyDescent="0.3">
      <c r="A8" t="s">
        <v>93</v>
      </c>
      <c r="B8" s="8">
        <v>1318539</v>
      </c>
      <c r="C8" s="8">
        <v>925018</v>
      </c>
      <c r="D8" s="8">
        <v>393521</v>
      </c>
      <c r="E8" s="8">
        <v>233572</v>
      </c>
      <c r="F8" s="8">
        <v>136618</v>
      </c>
      <c r="G8" s="8">
        <v>96954</v>
      </c>
      <c r="H8" s="8">
        <v>30124</v>
      </c>
      <c r="I8" s="8">
        <v>5370</v>
      </c>
      <c r="J8" s="8">
        <v>24754</v>
      </c>
      <c r="K8" s="8">
        <v>920517</v>
      </c>
      <c r="L8" s="8">
        <v>649257</v>
      </c>
      <c r="M8" s="8">
        <v>271260</v>
      </c>
      <c r="N8" s="8">
        <v>134326</v>
      </c>
      <c r="O8" s="8">
        <v>133773</v>
      </c>
      <c r="P8" s="8">
        <v>553</v>
      </c>
      <c r="Q8" s="8">
        <v>0</v>
      </c>
      <c r="R8" s="8">
        <v>0</v>
      </c>
      <c r="S8" s="8">
        <v>43475</v>
      </c>
      <c r="T8" s="8">
        <v>231816</v>
      </c>
      <c r="U8" s="8">
        <v>194.56</v>
      </c>
      <c r="V8" s="8">
        <v>511643</v>
      </c>
    </row>
    <row r="9" spans="1:22" x14ac:dyDescent="0.3">
      <c r="A9" t="s">
        <v>94</v>
      </c>
      <c r="B9" s="8">
        <v>911369</v>
      </c>
      <c r="C9" s="8">
        <v>739568</v>
      </c>
      <c r="D9" s="8">
        <v>171801</v>
      </c>
      <c r="E9" s="8">
        <v>72938</v>
      </c>
      <c r="F9" s="8">
        <v>37445</v>
      </c>
      <c r="G9" s="8">
        <v>35493</v>
      </c>
      <c r="H9" s="8">
        <v>41650</v>
      </c>
      <c r="I9" s="8">
        <v>7309</v>
      </c>
      <c r="J9" s="8">
        <v>34341</v>
      </c>
      <c r="K9" s="8">
        <v>722085</v>
      </c>
      <c r="L9" s="8">
        <v>620417</v>
      </c>
      <c r="M9" s="8">
        <v>101668</v>
      </c>
      <c r="N9" s="8">
        <v>74696</v>
      </c>
      <c r="O9" s="8">
        <v>74397</v>
      </c>
      <c r="P9" s="8">
        <v>299</v>
      </c>
      <c r="Q9" s="8">
        <v>0</v>
      </c>
      <c r="R9" s="8">
        <v>0</v>
      </c>
      <c r="S9" s="8">
        <v>18778</v>
      </c>
      <c r="T9" s="8">
        <v>83933</v>
      </c>
      <c r="U9" s="8">
        <v>180.83600000000001</v>
      </c>
      <c r="V9" s="8">
        <v>564703</v>
      </c>
    </row>
    <row r="10" spans="1:22" x14ac:dyDescent="0.3">
      <c r="A10" t="s">
        <v>95</v>
      </c>
      <c r="B10" s="8">
        <v>1332641</v>
      </c>
      <c r="C10" s="8">
        <v>1145863</v>
      </c>
      <c r="D10" s="8">
        <v>186778</v>
      </c>
      <c r="E10" s="8">
        <v>173033</v>
      </c>
      <c r="F10" s="8">
        <v>150665</v>
      </c>
      <c r="G10" s="8">
        <v>22368</v>
      </c>
      <c r="H10" s="8">
        <v>85819</v>
      </c>
      <c r="I10" s="8">
        <v>16790</v>
      </c>
      <c r="J10" s="8">
        <v>69029</v>
      </c>
      <c r="K10" s="8">
        <v>938113</v>
      </c>
      <c r="L10" s="8">
        <v>843082</v>
      </c>
      <c r="M10" s="8">
        <v>95031</v>
      </c>
      <c r="N10" s="8">
        <v>135676</v>
      </c>
      <c r="O10" s="8">
        <v>135326</v>
      </c>
      <c r="P10" s="8">
        <v>350</v>
      </c>
      <c r="Q10" s="8">
        <v>0</v>
      </c>
      <c r="R10" s="8">
        <v>0</v>
      </c>
      <c r="S10" s="8">
        <v>25282</v>
      </c>
      <c r="T10" s="8">
        <v>78577</v>
      </c>
      <c r="U10" s="8">
        <v>168.01300000000001</v>
      </c>
      <c r="V10" s="8">
        <v>686104</v>
      </c>
    </row>
    <row r="11" spans="1:22" x14ac:dyDescent="0.3">
      <c r="A11" t="s">
        <v>96</v>
      </c>
      <c r="B11" s="8">
        <v>1275654</v>
      </c>
      <c r="C11" s="8">
        <v>912470</v>
      </c>
      <c r="D11" s="8">
        <v>363184</v>
      </c>
      <c r="E11" s="8">
        <v>123508</v>
      </c>
      <c r="F11" s="8">
        <v>82770</v>
      </c>
      <c r="G11" s="8">
        <v>40738</v>
      </c>
      <c r="H11" s="8">
        <v>70888</v>
      </c>
      <c r="I11" s="8">
        <v>6749</v>
      </c>
      <c r="J11" s="8">
        <v>64139</v>
      </c>
      <c r="K11" s="8">
        <v>912756</v>
      </c>
      <c r="L11" s="8">
        <v>654727</v>
      </c>
      <c r="M11" s="8">
        <v>258029</v>
      </c>
      <c r="N11" s="8">
        <v>168502</v>
      </c>
      <c r="O11" s="8">
        <v>168224</v>
      </c>
      <c r="P11" s="8">
        <v>278</v>
      </c>
      <c r="Q11" s="8">
        <v>0</v>
      </c>
      <c r="R11" s="8">
        <v>0</v>
      </c>
      <c r="S11" s="8">
        <v>30238</v>
      </c>
      <c r="T11" s="8">
        <v>223818</v>
      </c>
      <c r="U11" s="8">
        <v>221.32</v>
      </c>
      <c r="V11" s="8">
        <v>451959</v>
      </c>
    </row>
    <row r="12" spans="1:22" x14ac:dyDescent="0.3">
      <c r="A12" t="s">
        <v>97</v>
      </c>
      <c r="B12" s="8">
        <v>378525</v>
      </c>
      <c r="C12" s="8">
        <v>377725</v>
      </c>
      <c r="D12" s="8">
        <v>800</v>
      </c>
      <c r="E12" s="8">
        <v>79</v>
      </c>
      <c r="F12" s="8">
        <v>64</v>
      </c>
      <c r="G12" s="8">
        <v>15</v>
      </c>
      <c r="H12" s="8">
        <v>3</v>
      </c>
      <c r="I12" s="8">
        <v>1</v>
      </c>
      <c r="J12" s="8">
        <v>2</v>
      </c>
      <c r="K12" s="8">
        <v>378333</v>
      </c>
      <c r="L12" s="8">
        <v>377551</v>
      </c>
      <c r="M12" s="8">
        <v>782</v>
      </c>
      <c r="N12" s="8">
        <v>110</v>
      </c>
      <c r="O12" s="8">
        <v>109</v>
      </c>
      <c r="P12" s="8">
        <v>1</v>
      </c>
      <c r="Q12" s="8">
        <v>0</v>
      </c>
      <c r="R12" s="8">
        <v>0</v>
      </c>
      <c r="S12" s="8">
        <v>12</v>
      </c>
      <c r="T12" s="8">
        <v>191</v>
      </c>
      <c r="U12" s="8">
        <v>474.767</v>
      </c>
      <c r="V12" s="8">
        <v>377469</v>
      </c>
    </row>
    <row r="13" spans="1:22" x14ac:dyDescent="0.3">
      <c r="A13" t="s">
        <v>98</v>
      </c>
      <c r="B13" s="8">
        <v>2042470</v>
      </c>
      <c r="C13" s="8">
        <v>1547759</v>
      </c>
      <c r="D13" s="8">
        <v>494711</v>
      </c>
      <c r="E13" s="8">
        <v>336142</v>
      </c>
      <c r="F13" s="8">
        <v>237859</v>
      </c>
      <c r="G13" s="8">
        <v>98283</v>
      </c>
      <c r="H13" s="8">
        <v>75442</v>
      </c>
      <c r="I13" s="8">
        <v>30989</v>
      </c>
      <c r="J13" s="8">
        <v>44453</v>
      </c>
      <c r="K13" s="8">
        <v>1459807</v>
      </c>
      <c r="L13" s="8">
        <v>1109249</v>
      </c>
      <c r="M13" s="8">
        <v>350558</v>
      </c>
      <c r="N13" s="8">
        <v>171079</v>
      </c>
      <c r="O13" s="8">
        <v>169662</v>
      </c>
      <c r="P13" s="8">
        <v>1417</v>
      </c>
      <c r="Q13" s="8">
        <v>0</v>
      </c>
      <c r="R13" s="8">
        <v>0</v>
      </c>
      <c r="S13" s="8">
        <v>34325</v>
      </c>
      <c r="T13" s="8">
        <v>307173</v>
      </c>
      <c r="U13" s="8">
        <v>186.41900000000001</v>
      </c>
      <c r="V13" s="8">
        <v>620002</v>
      </c>
    </row>
    <row r="14" spans="1:22" x14ac:dyDescent="0.3">
      <c r="A14" t="s">
        <v>99</v>
      </c>
      <c r="B14" s="8">
        <v>2722746</v>
      </c>
      <c r="C14" s="8">
        <v>2357282</v>
      </c>
      <c r="D14" s="8">
        <v>365464</v>
      </c>
      <c r="E14" s="8">
        <v>352461</v>
      </c>
      <c r="F14" s="8">
        <v>284585</v>
      </c>
      <c r="G14" s="8">
        <v>67876</v>
      </c>
      <c r="H14" s="8">
        <v>50686</v>
      </c>
      <c r="I14" s="8">
        <v>31815</v>
      </c>
      <c r="J14" s="8">
        <v>18871</v>
      </c>
      <c r="K14" s="8">
        <v>2172395</v>
      </c>
      <c r="L14" s="8">
        <v>1894134</v>
      </c>
      <c r="M14" s="8">
        <v>278261</v>
      </c>
      <c r="N14" s="8">
        <v>147204</v>
      </c>
      <c r="O14" s="8">
        <v>146748</v>
      </c>
      <c r="P14" s="8">
        <v>456</v>
      </c>
      <c r="Q14" s="8">
        <v>0</v>
      </c>
      <c r="R14" s="8">
        <v>0</v>
      </c>
      <c r="S14" s="8">
        <v>21403</v>
      </c>
      <c r="T14" s="8">
        <v>256036</v>
      </c>
      <c r="U14" s="8">
        <v>174.71600000000001</v>
      </c>
      <c r="V14" s="8">
        <v>1228794</v>
      </c>
    </row>
    <row r="15" spans="1:22" x14ac:dyDescent="0.3">
      <c r="A15" t="s">
        <v>100</v>
      </c>
      <c r="B15" s="8">
        <v>2653907</v>
      </c>
      <c r="C15" s="8">
        <v>2453309</v>
      </c>
      <c r="D15" s="8">
        <v>200598</v>
      </c>
      <c r="E15" s="8">
        <v>339331</v>
      </c>
      <c r="F15" s="8">
        <v>304921</v>
      </c>
      <c r="G15" s="8">
        <v>34410</v>
      </c>
      <c r="H15" s="8">
        <v>41370</v>
      </c>
      <c r="I15" s="8">
        <v>30977</v>
      </c>
      <c r="J15" s="8">
        <v>10393</v>
      </c>
      <c r="K15" s="8">
        <v>2130019</v>
      </c>
      <c r="L15" s="8">
        <v>1974634</v>
      </c>
      <c r="M15" s="8">
        <v>155385</v>
      </c>
      <c r="N15" s="8">
        <v>143187</v>
      </c>
      <c r="O15" s="8">
        <v>142777</v>
      </c>
      <c r="P15" s="8">
        <v>410</v>
      </c>
      <c r="Q15" s="8">
        <v>0</v>
      </c>
      <c r="R15" s="8">
        <v>0</v>
      </c>
      <c r="S15" s="8">
        <v>13583</v>
      </c>
      <c r="T15" s="8">
        <v>140151</v>
      </c>
      <c r="U15" s="8">
        <v>172.054</v>
      </c>
      <c r="V15" s="8">
        <v>1253049</v>
      </c>
    </row>
    <row r="16" spans="1:22" x14ac:dyDescent="0.3">
      <c r="A16" t="s">
        <v>101</v>
      </c>
      <c r="B16" s="8">
        <v>2788092</v>
      </c>
      <c r="C16" s="8">
        <v>2567899</v>
      </c>
      <c r="D16" s="8">
        <v>220193</v>
      </c>
      <c r="E16" s="8">
        <v>367461</v>
      </c>
      <c r="F16" s="8">
        <v>331996</v>
      </c>
      <c r="G16" s="8">
        <v>35465</v>
      </c>
      <c r="H16" s="8">
        <v>46935</v>
      </c>
      <c r="I16" s="8">
        <v>34673</v>
      </c>
      <c r="J16" s="8">
        <v>12262</v>
      </c>
      <c r="K16" s="8">
        <v>2213991</v>
      </c>
      <c r="L16" s="8">
        <v>2041907</v>
      </c>
      <c r="M16" s="8">
        <v>172084</v>
      </c>
      <c r="N16" s="8">
        <v>159705</v>
      </c>
      <c r="O16" s="8">
        <v>159323</v>
      </c>
      <c r="P16" s="8">
        <v>382</v>
      </c>
      <c r="Q16" s="8">
        <v>0</v>
      </c>
      <c r="R16" s="8">
        <v>0</v>
      </c>
      <c r="S16" s="8">
        <v>13977</v>
      </c>
      <c r="T16" s="8">
        <v>158319</v>
      </c>
      <c r="U16" s="8">
        <v>172.74299999999999</v>
      </c>
      <c r="V16" s="8">
        <v>1253719</v>
      </c>
    </row>
    <row r="17" spans="1:22" x14ac:dyDescent="0.3">
      <c r="A17" t="s">
        <v>102</v>
      </c>
      <c r="B17" s="8">
        <v>2453485</v>
      </c>
      <c r="C17" s="8">
        <v>2187554</v>
      </c>
      <c r="D17" s="8">
        <v>265931</v>
      </c>
      <c r="E17" s="8">
        <v>367560</v>
      </c>
      <c r="F17" s="8">
        <v>323249</v>
      </c>
      <c r="G17" s="8">
        <v>44311</v>
      </c>
      <c r="H17" s="8">
        <v>47876</v>
      </c>
      <c r="I17" s="8">
        <v>31872</v>
      </c>
      <c r="J17" s="8">
        <v>16004</v>
      </c>
      <c r="K17" s="8">
        <v>1876781</v>
      </c>
      <c r="L17" s="8">
        <v>1671638</v>
      </c>
      <c r="M17" s="8">
        <v>205143</v>
      </c>
      <c r="N17" s="8">
        <v>161268</v>
      </c>
      <c r="O17" s="8">
        <v>160795</v>
      </c>
      <c r="P17" s="8">
        <v>473</v>
      </c>
      <c r="Q17" s="8">
        <v>0</v>
      </c>
      <c r="R17" s="8">
        <v>0</v>
      </c>
      <c r="S17" s="8">
        <v>18323</v>
      </c>
      <c r="T17" s="8">
        <v>185728</v>
      </c>
      <c r="U17" s="8">
        <v>175.31700000000001</v>
      </c>
      <c r="V17" s="8">
        <v>913001</v>
      </c>
    </row>
    <row r="18" spans="1:22" x14ac:dyDescent="0.3">
      <c r="A18" t="s">
        <v>103</v>
      </c>
      <c r="B18" s="8">
        <v>2797274</v>
      </c>
      <c r="C18" s="8">
        <v>2568478</v>
      </c>
      <c r="D18" s="8">
        <v>228796</v>
      </c>
      <c r="E18" s="8">
        <v>413219</v>
      </c>
      <c r="F18" s="8">
        <v>376065</v>
      </c>
      <c r="G18" s="8">
        <v>37154</v>
      </c>
      <c r="H18" s="8">
        <v>51817</v>
      </c>
      <c r="I18" s="8">
        <v>40652</v>
      </c>
      <c r="J18" s="8">
        <v>11165</v>
      </c>
      <c r="K18" s="8">
        <v>2155202</v>
      </c>
      <c r="L18" s="8">
        <v>1975083</v>
      </c>
      <c r="M18" s="8">
        <v>180119</v>
      </c>
      <c r="N18" s="8">
        <v>177036</v>
      </c>
      <c r="O18" s="8">
        <v>176678</v>
      </c>
      <c r="P18" s="8">
        <v>358</v>
      </c>
      <c r="Q18" s="8">
        <v>0</v>
      </c>
      <c r="R18" s="8">
        <v>0</v>
      </c>
      <c r="S18" s="8">
        <v>14442</v>
      </c>
      <c r="T18" s="8">
        <v>165469</v>
      </c>
      <c r="U18" s="8">
        <v>169.58</v>
      </c>
      <c r="V18" s="8">
        <v>1072784</v>
      </c>
    </row>
    <row r="19" spans="1:22" x14ac:dyDescent="0.3">
      <c r="A19" t="s">
        <v>104</v>
      </c>
      <c r="B19" s="8">
        <v>2964000</v>
      </c>
      <c r="C19" s="8">
        <v>2689772</v>
      </c>
      <c r="D19" s="8">
        <v>274228</v>
      </c>
      <c r="E19" s="8">
        <v>439246</v>
      </c>
      <c r="F19" s="8">
        <v>393746</v>
      </c>
      <c r="G19" s="8">
        <v>45500</v>
      </c>
      <c r="H19" s="8">
        <v>52091</v>
      </c>
      <c r="I19" s="8">
        <v>39868</v>
      </c>
      <c r="J19" s="8">
        <v>12223</v>
      </c>
      <c r="K19" s="8">
        <v>2287541</v>
      </c>
      <c r="L19" s="8">
        <v>2071469</v>
      </c>
      <c r="M19" s="8">
        <v>216072</v>
      </c>
      <c r="N19" s="8">
        <v>185122</v>
      </c>
      <c r="O19" s="8">
        <v>184689</v>
      </c>
      <c r="P19" s="8">
        <v>433</v>
      </c>
      <c r="Q19" s="8">
        <v>0</v>
      </c>
      <c r="R19" s="8">
        <v>0</v>
      </c>
      <c r="S19" s="8">
        <v>16702</v>
      </c>
      <c r="T19" s="8">
        <v>198375</v>
      </c>
      <c r="U19" s="8">
        <v>174.18600000000001</v>
      </c>
      <c r="V19" s="8">
        <v>1116169</v>
      </c>
    </row>
    <row r="20" spans="1:22" x14ac:dyDescent="0.3">
      <c r="A20" t="s">
        <v>105</v>
      </c>
      <c r="B20" s="8">
        <v>533437</v>
      </c>
      <c r="C20" s="8">
        <v>464478</v>
      </c>
      <c r="D20" s="8">
        <v>68959</v>
      </c>
      <c r="E20" s="8">
        <v>20094</v>
      </c>
      <c r="F20" s="8">
        <v>6228</v>
      </c>
      <c r="G20" s="8">
        <v>13866</v>
      </c>
      <c r="H20" s="8">
        <v>30954</v>
      </c>
      <c r="I20" s="8">
        <v>3982</v>
      </c>
      <c r="J20" s="8">
        <v>26972</v>
      </c>
      <c r="K20" s="8">
        <v>447530</v>
      </c>
      <c r="L20" s="8">
        <v>419526</v>
      </c>
      <c r="M20" s="8">
        <v>28004</v>
      </c>
      <c r="N20" s="8">
        <v>34859</v>
      </c>
      <c r="O20" s="8">
        <v>34742</v>
      </c>
      <c r="P20" s="8">
        <v>117</v>
      </c>
      <c r="Q20" s="8">
        <v>0</v>
      </c>
      <c r="R20" s="8">
        <v>0</v>
      </c>
      <c r="S20" s="8">
        <v>4597</v>
      </c>
      <c r="T20" s="8">
        <v>24684</v>
      </c>
      <c r="U20" s="8">
        <v>303.04300000000001</v>
      </c>
      <c r="V20" s="8">
        <v>411927</v>
      </c>
    </row>
    <row r="21" spans="1:22" x14ac:dyDescent="0.3">
      <c r="A21" t="s">
        <v>106</v>
      </c>
      <c r="B21" s="8">
        <v>318505</v>
      </c>
      <c r="C21" s="8">
        <v>317820</v>
      </c>
      <c r="D21" s="8">
        <v>685</v>
      </c>
      <c r="E21" s="8">
        <v>84</v>
      </c>
      <c r="F21" s="8">
        <v>71</v>
      </c>
      <c r="G21" s="8">
        <v>13</v>
      </c>
      <c r="H21" s="8">
        <v>2</v>
      </c>
      <c r="I21" s="8">
        <v>0</v>
      </c>
      <c r="J21" s="8">
        <v>2</v>
      </c>
      <c r="K21" s="8">
        <v>318317</v>
      </c>
      <c r="L21" s="8">
        <v>317651</v>
      </c>
      <c r="M21" s="8">
        <v>666</v>
      </c>
      <c r="N21" s="8">
        <v>102</v>
      </c>
      <c r="O21" s="8">
        <v>98</v>
      </c>
      <c r="P21" s="8">
        <v>4</v>
      </c>
      <c r="Q21" s="8">
        <v>0</v>
      </c>
      <c r="R21" s="8">
        <v>0</v>
      </c>
      <c r="S21" s="8">
        <v>9</v>
      </c>
      <c r="T21" s="8">
        <v>148</v>
      </c>
      <c r="U21" s="8">
        <v>598.17200000000003</v>
      </c>
      <c r="V21" s="8">
        <v>317553</v>
      </c>
    </row>
    <row r="22" spans="1:22" x14ac:dyDescent="0.3">
      <c r="A22" t="s">
        <v>107</v>
      </c>
      <c r="B22" s="8">
        <v>2295288</v>
      </c>
      <c r="C22" s="8">
        <v>2255685</v>
      </c>
      <c r="D22" s="8">
        <v>39603</v>
      </c>
      <c r="E22" s="8">
        <v>257886</v>
      </c>
      <c r="F22" s="8">
        <v>253027</v>
      </c>
      <c r="G22" s="8">
        <v>4859</v>
      </c>
      <c r="H22" s="8">
        <v>84361</v>
      </c>
      <c r="I22" s="8">
        <v>70976</v>
      </c>
      <c r="J22" s="8">
        <v>13385</v>
      </c>
      <c r="K22" s="8">
        <v>1811739</v>
      </c>
      <c r="L22" s="8">
        <v>1790482</v>
      </c>
      <c r="M22" s="8">
        <v>21257</v>
      </c>
      <c r="N22" s="8">
        <v>141302</v>
      </c>
      <c r="O22" s="8">
        <v>141200</v>
      </c>
      <c r="P22" s="8">
        <v>102</v>
      </c>
      <c r="Q22" s="8">
        <v>0</v>
      </c>
      <c r="R22" s="8">
        <v>0</v>
      </c>
      <c r="S22" s="8">
        <v>2083</v>
      </c>
      <c r="T22" s="8">
        <v>18593</v>
      </c>
      <c r="U22" s="8">
        <v>176.876</v>
      </c>
      <c r="V22" s="8">
        <v>1215045</v>
      </c>
    </row>
    <row r="23" spans="1:22" x14ac:dyDescent="0.3">
      <c r="A23" t="s">
        <v>108</v>
      </c>
      <c r="B23" s="8">
        <v>4204759</v>
      </c>
      <c r="C23" s="8">
        <v>2680993</v>
      </c>
      <c r="D23" s="8">
        <v>1523766</v>
      </c>
      <c r="E23" s="8">
        <v>332811</v>
      </c>
      <c r="F23" s="8">
        <v>173749</v>
      </c>
      <c r="G23" s="8">
        <v>159062</v>
      </c>
      <c r="H23" s="8">
        <v>840457</v>
      </c>
      <c r="I23" s="8">
        <v>123999</v>
      </c>
      <c r="J23" s="8">
        <v>716458</v>
      </c>
      <c r="K23" s="8">
        <v>1970508</v>
      </c>
      <c r="L23" s="8">
        <v>1323905</v>
      </c>
      <c r="M23" s="8">
        <v>646603</v>
      </c>
      <c r="N23" s="8">
        <v>1060983</v>
      </c>
      <c r="O23" s="8">
        <v>1059340</v>
      </c>
      <c r="P23" s="8">
        <v>1643</v>
      </c>
      <c r="Q23" s="8">
        <v>0</v>
      </c>
      <c r="R23" s="8">
        <v>0</v>
      </c>
      <c r="S23" s="8">
        <v>49343</v>
      </c>
      <c r="T23" s="8">
        <v>596651</v>
      </c>
      <c r="U23" s="8">
        <v>267.42200000000003</v>
      </c>
      <c r="V23" s="8">
        <v>1000141</v>
      </c>
    </row>
    <row r="24" spans="1:22" x14ac:dyDescent="0.3">
      <c r="A24" t="s">
        <v>109</v>
      </c>
      <c r="B24" s="8">
        <v>4257524</v>
      </c>
      <c r="C24" s="8">
        <v>2812635</v>
      </c>
      <c r="D24" s="8">
        <v>1444889</v>
      </c>
      <c r="E24" s="8">
        <v>269228</v>
      </c>
      <c r="F24" s="8">
        <v>170457</v>
      </c>
      <c r="G24" s="8">
        <v>98771</v>
      </c>
      <c r="H24" s="8">
        <v>932327</v>
      </c>
      <c r="I24" s="8">
        <v>136121</v>
      </c>
      <c r="J24" s="8">
        <v>796206</v>
      </c>
      <c r="K24" s="8">
        <v>1951707</v>
      </c>
      <c r="L24" s="8">
        <v>1404267</v>
      </c>
      <c r="M24" s="8">
        <v>547440</v>
      </c>
      <c r="N24" s="8">
        <v>1104263</v>
      </c>
      <c r="O24" s="8">
        <v>1101790</v>
      </c>
      <c r="P24" s="8">
        <v>2473</v>
      </c>
      <c r="Q24" s="8">
        <v>0</v>
      </c>
      <c r="R24" s="8">
        <v>0</v>
      </c>
      <c r="S24" s="8">
        <v>31032</v>
      </c>
      <c r="T24" s="8">
        <v>516342</v>
      </c>
      <c r="U24" s="8">
        <v>283.66399999999999</v>
      </c>
      <c r="V24" s="8">
        <v>1052315</v>
      </c>
    </row>
    <row r="25" spans="1:22" x14ac:dyDescent="0.3">
      <c r="A25" t="s">
        <v>110</v>
      </c>
      <c r="B25" s="8">
        <v>4286039</v>
      </c>
      <c r="C25" s="8">
        <v>2696391</v>
      </c>
      <c r="D25" s="8">
        <v>1589648</v>
      </c>
      <c r="E25" s="8">
        <v>338601</v>
      </c>
      <c r="F25" s="8">
        <v>171373</v>
      </c>
      <c r="G25" s="8">
        <v>167228</v>
      </c>
      <c r="H25" s="8">
        <v>882791</v>
      </c>
      <c r="I25" s="8">
        <v>115632</v>
      </c>
      <c r="J25" s="8">
        <v>767159</v>
      </c>
      <c r="K25" s="8">
        <v>1953549</v>
      </c>
      <c r="L25" s="8">
        <v>1300269</v>
      </c>
      <c r="M25" s="8">
        <v>653280</v>
      </c>
      <c r="N25" s="8">
        <v>1111098</v>
      </c>
      <c r="O25" s="8">
        <v>1109117</v>
      </c>
      <c r="P25" s="8">
        <v>1981</v>
      </c>
      <c r="Q25" s="8">
        <v>0</v>
      </c>
      <c r="R25" s="8">
        <v>0</v>
      </c>
      <c r="S25" s="8">
        <v>51451</v>
      </c>
      <c r="T25" s="8">
        <v>601032</v>
      </c>
      <c r="U25" s="8">
        <v>278.05900000000003</v>
      </c>
      <c r="V25" s="8">
        <v>984338</v>
      </c>
    </row>
    <row r="26" spans="1:22" x14ac:dyDescent="0.3">
      <c r="A26" t="s">
        <v>111</v>
      </c>
      <c r="B26" s="8">
        <v>4202373</v>
      </c>
      <c r="C26" s="8">
        <v>2740071</v>
      </c>
      <c r="D26" s="8">
        <v>1462302</v>
      </c>
      <c r="E26" s="8">
        <v>269834</v>
      </c>
      <c r="F26" s="8">
        <v>167243</v>
      </c>
      <c r="G26" s="8">
        <v>102591</v>
      </c>
      <c r="H26" s="8">
        <v>925957</v>
      </c>
      <c r="I26" s="8">
        <v>136616</v>
      </c>
      <c r="J26" s="8">
        <v>789341</v>
      </c>
      <c r="K26" s="8">
        <v>1907063</v>
      </c>
      <c r="L26" s="8">
        <v>1338751</v>
      </c>
      <c r="M26" s="8">
        <v>568312</v>
      </c>
      <c r="N26" s="8">
        <v>1099519</v>
      </c>
      <c r="O26" s="8">
        <v>1097461</v>
      </c>
      <c r="P26" s="8">
        <v>2058</v>
      </c>
      <c r="Q26" s="8">
        <v>0</v>
      </c>
      <c r="R26" s="8">
        <v>0</v>
      </c>
      <c r="S26" s="8">
        <v>32592</v>
      </c>
      <c r="T26" s="8">
        <v>535982</v>
      </c>
      <c r="U26" s="8">
        <v>281</v>
      </c>
      <c r="V26" s="8">
        <v>998855</v>
      </c>
    </row>
    <row r="27" spans="1:22" x14ac:dyDescent="0.3">
      <c r="A27" t="s">
        <v>112</v>
      </c>
      <c r="B27" s="8">
        <v>4278967</v>
      </c>
      <c r="C27" s="8">
        <v>2876370</v>
      </c>
      <c r="D27" s="8">
        <v>1402597</v>
      </c>
      <c r="E27" s="8">
        <v>252482</v>
      </c>
      <c r="F27" s="8">
        <v>175919</v>
      </c>
      <c r="G27" s="8">
        <v>76563</v>
      </c>
      <c r="H27" s="8">
        <v>955361</v>
      </c>
      <c r="I27" s="8">
        <v>145906</v>
      </c>
      <c r="J27" s="8">
        <v>809455</v>
      </c>
      <c r="K27" s="8">
        <v>1956159</v>
      </c>
      <c r="L27" s="8">
        <v>1441741</v>
      </c>
      <c r="M27" s="8">
        <v>514418</v>
      </c>
      <c r="N27" s="8">
        <v>1114965</v>
      </c>
      <c r="O27" s="8">
        <v>1112804</v>
      </c>
      <c r="P27" s="8">
        <v>2161</v>
      </c>
      <c r="Q27" s="8">
        <v>0</v>
      </c>
      <c r="R27" s="8">
        <v>0</v>
      </c>
      <c r="S27" s="8">
        <v>30104</v>
      </c>
      <c r="T27" s="8">
        <v>482968</v>
      </c>
      <c r="U27" s="8">
        <v>294.04399999999998</v>
      </c>
      <c r="V27" s="8">
        <v>1087082</v>
      </c>
    </row>
    <row r="28" spans="1:22" x14ac:dyDescent="0.3">
      <c r="A28" t="s">
        <v>113</v>
      </c>
      <c r="B28" s="8">
        <v>4308291</v>
      </c>
      <c r="C28" s="8">
        <v>2907700</v>
      </c>
      <c r="D28" s="8">
        <v>1400591</v>
      </c>
      <c r="E28" s="8">
        <v>249813</v>
      </c>
      <c r="F28" s="8">
        <v>175490</v>
      </c>
      <c r="G28" s="8">
        <v>74323</v>
      </c>
      <c r="H28" s="8">
        <v>958967</v>
      </c>
      <c r="I28" s="8">
        <v>139913</v>
      </c>
      <c r="J28" s="8">
        <v>819054</v>
      </c>
      <c r="K28" s="8">
        <v>1981337</v>
      </c>
      <c r="L28" s="8">
        <v>1476004</v>
      </c>
      <c r="M28" s="8">
        <v>505333</v>
      </c>
      <c r="N28" s="8">
        <v>1118174</v>
      </c>
      <c r="O28" s="8">
        <v>1116293</v>
      </c>
      <c r="P28" s="8">
        <v>1881</v>
      </c>
      <c r="Q28" s="8">
        <v>0</v>
      </c>
      <c r="R28" s="8">
        <v>0</v>
      </c>
      <c r="S28" s="8">
        <v>29467</v>
      </c>
      <c r="T28" s="8">
        <v>475986</v>
      </c>
      <c r="U28" s="8">
        <v>296.351</v>
      </c>
      <c r="V28" s="8">
        <v>1112866</v>
      </c>
    </row>
    <row r="29" spans="1:22" x14ac:dyDescent="0.3">
      <c r="A29" t="s">
        <v>114</v>
      </c>
      <c r="B29" s="8">
        <v>2731119</v>
      </c>
      <c r="C29" s="8">
        <v>2679130</v>
      </c>
      <c r="D29" s="8">
        <v>51989</v>
      </c>
      <c r="E29" s="8">
        <v>304153</v>
      </c>
      <c r="F29" s="8">
        <v>297369</v>
      </c>
      <c r="G29" s="8">
        <v>6784</v>
      </c>
      <c r="H29" s="8">
        <v>115554</v>
      </c>
      <c r="I29" s="8">
        <v>97762</v>
      </c>
      <c r="J29" s="8">
        <v>17792</v>
      </c>
      <c r="K29" s="8">
        <v>2122320</v>
      </c>
      <c r="L29" s="8">
        <v>2095038</v>
      </c>
      <c r="M29" s="8">
        <v>27282</v>
      </c>
      <c r="N29" s="8">
        <v>189092</v>
      </c>
      <c r="O29" s="8">
        <v>188961</v>
      </c>
      <c r="P29" s="8">
        <v>131</v>
      </c>
      <c r="Q29" s="8">
        <v>0</v>
      </c>
      <c r="R29" s="8">
        <v>0</v>
      </c>
      <c r="S29" s="8">
        <v>2714</v>
      </c>
      <c r="T29" s="8">
        <v>24100</v>
      </c>
      <c r="U29" s="8">
        <v>184.52600000000001</v>
      </c>
      <c r="V29" s="8">
        <v>1431284</v>
      </c>
    </row>
    <row r="30" spans="1:22" x14ac:dyDescent="0.3">
      <c r="A30" t="s">
        <v>115</v>
      </c>
      <c r="B30" s="8">
        <v>2827264</v>
      </c>
      <c r="C30" s="8">
        <v>2770545</v>
      </c>
      <c r="D30" s="8">
        <v>56719</v>
      </c>
      <c r="E30" s="8">
        <v>304149</v>
      </c>
      <c r="F30" s="8">
        <v>297715</v>
      </c>
      <c r="G30" s="8">
        <v>6434</v>
      </c>
      <c r="H30" s="8">
        <v>109318</v>
      </c>
      <c r="I30" s="8">
        <v>87234</v>
      </c>
      <c r="J30" s="8">
        <v>22084</v>
      </c>
      <c r="K30" s="8">
        <v>2228277</v>
      </c>
      <c r="L30" s="8">
        <v>2200259</v>
      </c>
      <c r="M30" s="8">
        <v>28018</v>
      </c>
      <c r="N30" s="8">
        <v>185520</v>
      </c>
      <c r="O30" s="8">
        <v>185337</v>
      </c>
      <c r="P30" s="8">
        <v>183</v>
      </c>
      <c r="Q30" s="8">
        <v>0</v>
      </c>
      <c r="R30" s="8">
        <v>0</v>
      </c>
      <c r="S30" s="8">
        <v>2468</v>
      </c>
      <c r="T30" s="8">
        <v>25507</v>
      </c>
      <c r="U30" s="8">
        <v>192.96799999999999</v>
      </c>
      <c r="V30" s="8">
        <v>1518513</v>
      </c>
    </row>
    <row r="31" spans="1:22" x14ac:dyDescent="0.3">
      <c r="A31" t="s">
        <v>116</v>
      </c>
      <c r="B31" s="8">
        <v>2636484</v>
      </c>
      <c r="C31" s="8">
        <v>2604724</v>
      </c>
      <c r="D31" s="8">
        <v>31760</v>
      </c>
      <c r="E31" s="8">
        <v>294524</v>
      </c>
      <c r="F31" s="8">
        <v>290801</v>
      </c>
      <c r="G31" s="8">
        <v>3723</v>
      </c>
      <c r="H31" s="8">
        <v>98704</v>
      </c>
      <c r="I31" s="8">
        <v>87982</v>
      </c>
      <c r="J31" s="8">
        <v>10722</v>
      </c>
      <c r="K31" s="8">
        <v>2065827</v>
      </c>
      <c r="L31" s="8">
        <v>2048645</v>
      </c>
      <c r="M31" s="8">
        <v>17182</v>
      </c>
      <c r="N31" s="8">
        <v>177429</v>
      </c>
      <c r="O31" s="8">
        <v>177296</v>
      </c>
      <c r="P31" s="8">
        <v>133</v>
      </c>
      <c r="Q31" s="8">
        <v>0</v>
      </c>
      <c r="R31" s="8">
        <v>0</v>
      </c>
      <c r="S31" s="8">
        <v>1269</v>
      </c>
      <c r="T31" s="8">
        <v>14642</v>
      </c>
      <c r="U31" s="8">
        <v>177.685</v>
      </c>
      <c r="V31" s="8">
        <v>1341277</v>
      </c>
    </row>
    <row r="32" spans="1:22" x14ac:dyDescent="0.3">
      <c r="A32" t="s">
        <v>117</v>
      </c>
      <c r="B32" s="8">
        <v>3150602</v>
      </c>
      <c r="C32" s="8">
        <v>3115260</v>
      </c>
      <c r="D32" s="8">
        <v>35342</v>
      </c>
      <c r="E32" s="8">
        <v>381839</v>
      </c>
      <c r="F32" s="8">
        <v>377787</v>
      </c>
      <c r="G32" s="8">
        <v>4052</v>
      </c>
      <c r="H32" s="8">
        <v>125334</v>
      </c>
      <c r="I32" s="8">
        <v>110861</v>
      </c>
      <c r="J32" s="8">
        <v>14473</v>
      </c>
      <c r="K32" s="8">
        <v>2414025</v>
      </c>
      <c r="L32" s="8">
        <v>2397320</v>
      </c>
      <c r="M32" s="8">
        <v>16705</v>
      </c>
      <c r="N32" s="8">
        <v>229404</v>
      </c>
      <c r="O32" s="8">
        <v>229292</v>
      </c>
      <c r="P32" s="8">
        <v>112</v>
      </c>
      <c r="Q32" s="8">
        <v>0</v>
      </c>
      <c r="R32" s="8">
        <v>0</v>
      </c>
      <c r="S32" s="8">
        <v>1172</v>
      </c>
      <c r="T32" s="8">
        <v>16409</v>
      </c>
      <c r="U32" s="8">
        <v>185.10900000000001</v>
      </c>
      <c r="V32" s="8">
        <v>1502196</v>
      </c>
    </row>
    <row r="33" spans="1:22" x14ac:dyDescent="0.3">
      <c r="A33" t="s">
        <v>118</v>
      </c>
      <c r="B33" s="8">
        <v>3099263</v>
      </c>
      <c r="C33" s="8">
        <v>3064199</v>
      </c>
      <c r="D33" s="8">
        <v>35064</v>
      </c>
      <c r="E33" s="8">
        <v>356766</v>
      </c>
      <c r="F33" s="8">
        <v>352814</v>
      </c>
      <c r="G33" s="8">
        <v>3952</v>
      </c>
      <c r="H33" s="8">
        <v>120866</v>
      </c>
      <c r="I33" s="8">
        <v>107028</v>
      </c>
      <c r="J33" s="8">
        <v>13838</v>
      </c>
      <c r="K33" s="8">
        <v>2418056</v>
      </c>
      <c r="L33" s="8">
        <v>2400894</v>
      </c>
      <c r="M33" s="8">
        <v>17162</v>
      </c>
      <c r="N33" s="8">
        <v>203576</v>
      </c>
      <c r="O33" s="8">
        <v>203464</v>
      </c>
      <c r="P33" s="8">
        <v>112</v>
      </c>
      <c r="Q33" s="8">
        <v>0</v>
      </c>
      <c r="R33" s="8">
        <v>0</v>
      </c>
      <c r="S33" s="8">
        <v>1446</v>
      </c>
      <c r="T33" s="8">
        <v>15328</v>
      </c>
      <c r="U33" s="8">
        <v>180.85400000000001</v>
      </c>
      <c r="V33" s="8">
        <v>1570182</v>
      </c>
    </row>
    <row r="34" spans="1:22" x14ac:dyDescent="0.3">
      <c r="A34" t="s">
        <v>119</v>
      </c>
      <c r="B34" s="8">
        <v>3183097</v>
      </c>
      <c r="C34" s="8">
        <v>3103976</v>
      </c>
      <c r="D34" s="8">
        <v>79121</v>
      </c>
      <c r="E34" s="8">
        <v>302298</v>
      </c>
      <c r="F34" s="8">
        <v>285224</v>
      </c>
      <c r="G34" s="8">
        <v>17074</v>
      </c>
      <c r="H34" s="8">
        <v>80474</v>
      </c>
      <c r="I34" s="8">
        <v>78484</v>
      </c>
      <c r="J34" s="8">
        <v>1990</v>
      </c>
      <c r="K34" s="8">
        <v>2645837</v>
      </c>
      <c r="L34" s="8">
        <v>2586212</v>
      </c>
      <c r="M34" s="8">
        <v>59625</v>
      </c>
      <c r="N34" s="8">
        <v>154488</v>
      </c>
      <c r="O34" s="8">
        <v>154056</v>
      </c>
      <c r="P34" s="8">
        <v>432</v>
      </c>
      <c r="Q34" s="8">
        <v>0</v>
      </c>
      <c r="R34" s="8">
        <v>0</v>
      </c>
      <c r="S34" s="8">
        <v>2513</v>
      </c>
      <c r="T34" s="8">
        <v>56334</v>
      </c>
      <c r="U34" s="8">
        <v>158.536</v>
      </c>
      <c r="V34" s="8">
        <v>1854548</v>
      </c>
    </row>
    <row r="35" spans="1:22" x14ac:dyDescent="0.3">
      <c r="A35" t="s">
        <v>120</v>
      </c>
      <c r="B35" s="8">
        <v>3494594</v>
      </c>
      <c r="C35" s="8">
        <v>3406946</v>
      </c>
      <c r="D35" s="8">
        <v>87648</v>
      </c>
      <c r="E35" s="8">
        <v>319780</v>
      </c>
      <c r="F35" s="8">
        <v>301635</v>
      </c>
      <c r="G35" s="8">
        <v>18145</v>
      </c>
      <c r="H35" s="8">
        <v>87121</v>
      </c>
      <c r="I35" s="8">
        <v>83405</v>
      </c>
      <c r="J35" s="8">
        <v>3716</v>
      </c>
      <c r="K35" s="8">
        <v>2916449</v>
      </c>
      <c r="L35" s="8">
        <v>2851089</v>
      </c>
      <c r="M35" s="8">
        <v>65360</v>
      </c>
      <c r="N35" s="8">
        <v>171244</v>
      </c>
      <c r="O35" s="8">
        <v>170817</v>
      </c>
      <c r="P35" s="8">
        <v>427</v>
      </c>
      <c r="Q35" s="8">
        <v>0</v>
      </c>
      <c r="R35" s="8">
        <v>0</v>
      </c>
      <c r="S35" s="8">
        <v>2974</v>
      </c>
      <c r="T35" s="8">
        <v>62232</v>
      </c>
      <c r="U35" s="8">
        <v>161.31299999999999</v>
      </c>
      <c r="V35" s="8">
        <v>2081863</v>
      </c>
    </row>
    <row r="36" spans="1:22" x14ac:dyDescent="0.3">
      <c r="A36" t="s">
        <v>121</v>
      </c>
      <c r="B36" s="8">
        <v>3004050</v>
      </c>
      <c r="C36" s="8">
        <v>2980881</v>
      </c>
      <c r="D36" s="8">
        <v>23169</v>
      </c>
      <c r="E36" s="8">
        <v>292662</v>
      </c>
      <c r="F36" s="8">
        <v>289535</v>
      </c>
      <c r="G36" s="8">
        <v>3127</v>
      </c>
      <c r="H36" s="8">
        <v>60867</v>
      </c>
      <c r="I36" s="8">
        <v>59091</v>
      </c>
      <c r="J36" s="8">
        <v>1776</v>
      </c>
      <c r="K36" s="8">
        <v>2513140</v>
      </c>
      <c r="L36" s="8">
        <v>2494955</v>
      </c>
      <c r="M36" s="8">
        <v>18185</v>
      </c>
      <c r="N36" s="8">
        <v>137381</v>
      </c>
      <c r="O36" s="8">
        <v>137300</v>
      </c>
      <c r="P36" s="8">
        <v>81</v>
      </c>
      <c r="Q36" s="8">
        <v>0</v>
      </c>
      <c r="R36" s="8">
        <v>0</v>
      </c>
      <c r="S36" s="8">
        <v>1001</v>
      </c>
      <c r="T36" s="8">
        <v>15993</v>
      </c>
      <c r="U36" s="8">
        <v>148.30199999999999</v>
      </c>
      <c r="V36" s="8">
        <v>1783942</v>
      </c>
    </row>
    <row r="37" spans="1:22" x14ac:dyDescent="0.3">
      <c r="A37" t="s">
        <v>122</v>
      </c>
      <c r="B37" s="8">
        <v>2847890</v>
      </c>
      <c r="C37" s="8">
        <v>2766195</v>
      </c>
      <c r="D37" s="8">
        <v>81695</v>
      </c>
      <c r="E37" s="8">
        <v>277170</v>
      </c>
      <c r="F37" s="8">
        <v>257992</v>
      </c>
      <c r="G37" s="8">
        <v>19178</v>
      </c>
      <c r="H37" s="8">
        <v>70961</v>
      </c>
      <c r="I37" s="8">
        <v>66774</v>
      </c>
      <c r="J37" s="8">
        <v>4187</v>
      </c>
      <c r="K37" s="8">
        <v>2368093</v>
      </c>
      <c r="L37" s="8">
        <v>2310289</v>
      </c>
      <c r="M37" s="8">
        <v>57804</v>
      </c>
      <c r="N37" s="8">
        <v>131666</v>
      </c>
      <c r="O37" s="8">
        <v>131140</v>
      </c>
      <c r="P37" s="8">
        <v>526</v>
      </c>
      <c r="Q37" s="8">
        <v>0</v>
      </c>
      <c r="R37" s="8">
        <v>0</v>
      </c>
      <c r="S37" s="8">
        <v>2815</v>
      </c>
      <c r="T37" s="8">
        <v>55569</v>
      </c>
      <c r="U37" s="8">
        <v>159.07900000000001</v>
      </c>
      <c r="V37" s="8">
        <v>1642106</v>
      </c>
    </row>
    <row r="38" spans="1:22" x14ac:dyDescent="0.3">
      <c r="A38" t="s">
        <v>123</v>
      </c>
      <c r="B38" s="8">
        <v>2842968</v>
      </c>
      <c r="C38" s="8">
        <v>2836194</v>
      </c>
      <c r="D38" s="8">
        <v>6774</v>
      </c>
      <c r="E38" s="8">
        <v>203189</v>
      </c>
      <c r="F38" s="8">
        <v>202660</v>
      </c>
      <c r="G38" s="8">
        <v>529</v>
      </c>
      <c r="H38" s="8">
        <v>44931</v>
      </c>
      <c r="I38" s="8">
        <v>44931</v>
      </c>
      <c r="J38" s="8">
        <v>0</v>
      </c>
      <c r="K38" s="8">
        <v>2480429</v>
      </c>
      <c r="L38" s="8">
        <v>2474204</v>
      </c>
      <c r="M38" s="8">
        <v>6225</v>
      </c>
      <c r="N38" s="8">
        <v>114419</v>
      </c>
      <c r="O38" s="8">
        <v>114399</v>
      </c>
      <c r="P38" s="8">
        <v>20</v>
      </c>
      <c r="Q38" s="8">
        <v>0</v>
      </c>
      <c r="R38" s="8">
        <v>0</v>
      </c>
      <c r="S38" s="8">
        <v>401</v>
      </c>
      <c r="T38" s="8">
        <v>2709</v>
      </c>
      <c r="U38" s="8">
        <v>147.898</v>
      </c>
      <c r="V38" s="8">
        <v>1855194</v>
      </c>
    </row>
    <row r="39" spans="1:22" x14ac:dyDescent="0.3">
      <c r="A39" t="s">
        <v>124</v>
      </c>
      <c r="B39" s="8">
        <v>2581343</v>
      </c>
      <c r="C39" s="8">
        <v>2505843</v>
      </c>
      <c r="D39" s="8">
        <v>75500</v>
      </c>
      <c r="E39" s="8">
        <v>134896</v>
      </c>
      <c r="F39" s="8">
        <v>119556</v>
      </c>
      <c r="G39" s="8">
        <v>15340</v>
      </c>
      <c r="H39" s="8">
        <v>21303</v>
      </c>
      <c r="I39" s="8">
        <v>18596</v>
      </c>
      <c r="J39" s="8">
        <v>2707</v>
      </c>
      <c r="K39" s="8">
        <v>2315344</v>
      </c>
      <c r="L39" s="8">
        <v>2258231</v>
      </c>
      <c r="M39" s="8">
        <v>57113</v>
      </c>
      <c r="N39" s="8">
        <v>109800</v>
      </c>
      <c r="O39" s="8">
        <v>109460</v>
      </c>
      <c r="P39" s="8">
        <v>340</v>
      </c>
      <c r="Q39" s="8">
        <v>0</v>
      </c>
      <c r="R39" s="8">
        <v>0</v>
      </c>
      <c r="S39" s="8">
        <v>8816</v>
      </c>
      <c r="T39" s="8">
        <v>46491</v>
      </c>
      <c r="U39" s="8">
        <v>175.386</v>
      </c>
      <c r="V39" s="8">
        <v>2075345</v>
      </c>
    </row>
    <row r="40" spans="1:22" x14ac:dyDescent="0.3">
      <c r="A40" t="s">
        <v>125</v>
      </c>
      <c r="B40" s="8">
        <v>2438155</v>
      </c>
      <c r="C40" s="8">
        <v>2421052</v>
      </c>
      <c r="D40" s="8">
        <v>17103</v>
      </c>
      <c r="E40" s="8">
        <v>59259</v>
      </c>
      <c r="F40" s="8">
        <v>56108</v>
      </c>
      <c r="G40" s="8">
        <v>3151</v>
      </c>
      <c r="H40" s="8">
        <v>17354</v>
      </c>
      <c r="I40" s="8">
        <v>17058</v>
      </c>
      <c r="J40" s="8">
        <v>296</v>
      </c>
      <c r="K40" s="8">
        <v>2306103</v>
      </c>
      <c r="L40" s="8">
        <v>2292519</v>
      </c>
      <c r="M40" s="8">
        <v>13584</v>
      </c>
      <c r="N40" s="8">
        <v>55439</v>
      </c>
      <c r="O40" s="8">
        <v>55367</v>
      </c>
      <c r="P40" s="8">
        <v>72</v>
      </c>
      <c r="Q40" s="8">
        <v>0</v>
      </c>
      <c r="R40" s="8">
        <v>0</v>
      </c>
      <c r="S40" s="8">
        <v>3446</v>
      </c>
      <c r="T40" s="8">
        <v>7124</v>
      </c>
      <c r="U40" s="8">
        <v>163.38800000000001</v>
      </c>
      <c r="V40" s="8">
        <v>2144059</v>
      </c>
    </row>
    <row r="41" spans="1:22" x14ac:dyDescent="0.3">
      <c r="A41" t="s">
        <v>126</v>
      </c>
      <c r="B41" s="8">
        <v>2560471</v>
      </c>
      <c r="C41" s="8">
        <v>2261749</v>
      </c>
      <c r="D41" s="8">
        <v>298722</v>
      </c>
      <c r="E41" s="8">
        <v>127562</v>
      </c>
      <c r="F41" s="8">
        <v>49980</v>
      </c>
      <c r="G41" s="8">
        <v>77582</v>
      </c>
      <c r="H41" s="8">
        <v>23243</v>
      </c>
      <c r="I41" s="8">
        <v>13917</v>
      </c>
      <c r="J41" s="8">
        <v>9326</v>
      </c>
      <c r="K41" s="8">
        <v>2305097</v>
      </c>
      <c r="L41" s="8">
        <v>2094373</v>
      </c>
      <c r="M41" s="8">
        <v>210724</v>
      </c>
      <c r="N41" s="8">
        <v>104569</v>
      </c>
      <c r="O41" s="8">
        <v>103479</v>
      </c>
      <c r="P41" s="8">
        <v>1090</v>
      </c>
      <c r="Q41" s="8">
        <v>0</v>
      </c>
      <c r="R41" s="8">
        <v>0</v>
      </c>
      <c r="S41" s="8">
        <v>39394</v>
      </c>
      <c r="T41" s="8">
        <v>170005</v>
      </c>
      <c r="U41" s="8">
        <v>214.06800000000001</v>
      </c>
      <c r="V41" s="8">
        <v>2014565</v>
      </c>
    </row>
    <row r="42" spans="1:22" x14ac:dyDescent="0.3">
      <c r="A42" t="s">
        <v>127</v>
      </c>
      <c r="B42" s="8">
        <v>663132</v>
      </c>
      <c r="C42" s="8">
        <v>660060</v>
      </c>
      <c r="D42" s="8">
        <v>3072</v>
      </c>
      <c r="E42" s="8">
        <v>527</v>
      </c>
      <c r="F42" s="8">
        <v>169</v>
      </c>
      <c r="G42" s="8">
        <v>358</v>
      </c>
      <c r="H42" s="8">
        <v>59</v>
      </c>
      <c r="I42" s="8">
        <v>28</v>
      </c>
      <c r="J42" s="8">
        <v>31</v>
      </c>
      <c r="K42" s="8">
        <v>661583</v>
      </c>
      <c r="L42" s="8">
        <v>658912</v>
      </c>
      <c r="M42" s="8">
        <v>2671</v>
      </c>
      <c r="N42" s="8">
        <v>963</v>
      </c>
      <c r="O42" s="8">
        <v>951</v>
      </c>
      <c r="P42" s="8">
        <v>12</v>
      </c>
      <c r="Q42" s="8">
        <v>0</v>
      </c>
      <c r="R42" s="8">
        <v>0</v>
      </c>
      <c r="S42" s="8">
        <v>81</v>
      </c>
      <c r="T42" s="8">
        <v>842</v>
      </c>
      <c r="U42" s="8">
        <v>267.06799999999998</v>
      </c>
      <c r="V42" s="8">
        <v>657770</v>
      </c>
    </row>
    <row r="43" spans="1:22" x14ac:dyDescent="0.3">
      <c r="A43" t="s">
        <v>128</v>
      </c>
      <c r="B43" s="8">
        <v>1628488</v>
      </c>
      <c r="C43" s="8">
        <v>1574905</v>
      </c>
      <c r="D43" s="8">
        <v>53583</v>
      </c>
      <c r="E43" s="8">
        <v>143376</v>
      </c>
      <c r="F43" s="8">
        <v>130513</v>
      </c>
      <c r="G43" s="8">
        <v>12863</v>
      </c>
      <c r="H43" s="8">
        <v>27600</v>
      </c>
      <c r="I43" s="8">
        <v>23164</v>
      </c>
      <c r="J43" s="8">
        <v>4436</v>
      </c>
      <c r="K43" s="8">
        <v>1316059</v>
      </c>
      <c r="L43" s="8">
        <v>1280318</v>
      </c>
      <c r="M43" s="8">
        <v>35741</v>
      </c>
      <c r="N43" s="8">
        <v>141453</v>
      </c>
      <c r="O43" s="8">
        <v>140910</v>
      </c>
      <c r="P43" s="8">
        <v>543</v>
      </c>
      <c r="Q43" s="8">
        <v>0</v>
      </c>
      <c r="R43" s="8">
        <v>0</v>
      </c>
      <c r="S43" s="8">
        <v>3981</v>
      </c>
      <c r="T43" s="8">
        <v>31153</v>
      </c>
      <c r="U43" s="8">
        <v>164.16200000000001</v>
      </c>
      <c r="V43" s="8">
        <v>1150469</v>
      </c>
    </row>
    <row r="44" spans="1:22" x14ac:dyDescent="0.3">
      <c r="A44" t="s">
        <v>129</v>
      </c>
      <c r="B44" s="8">
        <v>1734688</v>
      </c>
      <c r="C44" s="8">
        <v>1683757</v>
      </c>
      <c r="D44" s="8">
        <v>50931</v>
      </c>
      <c r="E44" s="8">
        <v>142818</v>
      </c>
      <c r="F44" s="8">
        <v>130300</v>
      </c>
      <c r="G44" s="8">
        <v>12518</v>
      </c>
      <c r="H44" s="8">
        <v>27540</v>
      </c>
      <c r="I44" s="8">
        <v>22582</v>
      </c>
      <c r="J44" s="8">
        <v>4958</v>
      </c>
      <c r="K44" s="8">
        <v>1421217</v>
      </c>
      <c r="L44" s="8">
        <v>1388224</v>
      </c>
      <c r="M44" s="8">
        <v>32993</v>
      </c>
      <c r="N44" s="8">
        <v>143113</v>
      </c>
      <c r="O44" s="8">
        <v>142651</v>
      </c>
      <c r="P44" s="8">
        <v>462</v>
      </c>
      <c r="Q44" s="8">
        <v>0</v>
      </c>
      <c r="R44" s="8">
        <v>0</v>
      </c>
      <c r="S44" s="8">
        <v>3348</v>
      </c>
      <c r="T44" s="8">
        <v>29267</v>
      </c>
      <c r="U44" s="8">
        <v>165.428</v>
      </c>
      <c r="V44" s="8">
        <v>1260962</v>
      </c>
    </row>
    <row r="45" spans="1:22" x14ac:dyDescent="0.3">
      <c r="A45" t="s">
        <v>130</v>
      </c>
      <c r="B45" s="8">
        <v>1094210</v>
      </c>
      <c r="C45" s="8">
        <v>1093803</v>
      </c>
      <c r="D45" s="8">
        <v>407</v>
      </c>
      <c r="E45" s="8">
        <v>2</v>
      </c>
      <c r="F45" s="8">
        <v>2</v>
      </c>
      <c r="G45" s="8">
        <v>0</v>
      </c>
      <c r="H45" s="8">
        <v>0</v>
      </c>
      <c r="I45" s="8">
        <v>0</v>
      </c>
      <c r="J45" s="8">
        <v>0</v>
      </c>
      <c r="K45" s="8">
        <v>1094208</v>
      </c>
      <c r="L45" s="8">
        <v>1093801</v>
      </c>
      <c r="M45" s="8">
        <v>407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2</v>
      </c>
      <c r="T45" s="8">
        <v>0</v>
      </c>
      <c r="U45" s="8">
        <v>169.85300000000001</v>
      </c>
      <c r="V45" s="8">
        <v>1093801</v>
      </c>
    </row>
    <row r="46" spans="1:22" x14ac:dyDescent="0.3">
      <c r="A46" t="s">
        <v>131</v>
      </c>
      <c r="B46" s="8">
        <v>701751</v>
      </c>
      <c r="C46" s="8">
        <v>622665</v>
      </c>
      <c r="D46" s="8">
        <v>79086</v>
      </c>
      <c r="E46" s="8">
        <v>87031</v>
      </c>
      <c r="F46" s="8">
        <v>77977</v>
      </c>
      <c r="G46" s="8">
        <v>9054</v>
      </c>
      <c r="H46" s="8">
        <v>38998</v>
      </c>
      <c r="I46" s="8">
        <v>18321</v>
      </c>
      <c r="J46" s="8">
        <v>20677</v>
      </c>
      <c r="K46" s="8">
        <v>479288</v>
      </c>
      <c r="L46" s="8">
        <v>430865</v>
      </c>
      <c r="M46" s="8">
        <v>48423</v>
      </c>
      <c r="N46" s="8">
        <v>96434</v>
      </c>
      <c r="O46" s="8">
        <v>95502</v>
      </c>
      <c r="P46" s="8">
        <v>932</v>
      </c>
      <c r="Q46" s="8">
        <v>0</v>
      </c>
      <c r="R46" s="8">
        <v>0</v>
      </c>
      <c r="S46" s="8">
        <v>11279</v>
      </c>
      <c r="T46" s="8">
        <v>41584</v>
      </c>
      <c r="U46" s="8">
        <v>186.49199999999999</v>
      </c>
      <c r="V46" s="8">
        <v>313233</v>
      </c>
    </row>
    <row r="47" spans="1:22" x14ac:dyDescent="0.3">
      <c r="A47" t="s">
        <v>132</v>
      </c>
      <c r="B47" s="8">
        <v>10017966</v>
      </c>
      <c r="C47" s="8">
        <v>6144154</v>
      </c>
      <c r="D47" s="8">
        <v>3873812</v>
      </c>
      <c r="E47" s="8">
        <v>214355</v>
      </c>
      <c r="F47" s="8">
        <v>124119</v>
      </c>
      <c r="G47" s="8">
        <v>90236</v>
      </c>
      <c r="H47" s="8">
        <v>3586621</v>
      </c>
      <c r="I47" s="8">
        <v>593645</v>
      </c>
      <c r="J47" s="8">
        <v>2992976</v>
      </c>
      <c r="K47" s="8">
        <v>2550807</v>
      </c>
      <c r="L47" s="8">
        <v>1760206</v>
      </c>
      <c r="M47" s="8">
        <v>790601</v>
      </c>
      <c r="N47" s="8">
        <v>3666184</v>
      </c>
      <c r="O47" s="8">
        <v>3666184</v>
      </c>
      <c r="P47" s="8">
        <v>0</v>
      </c>
      <c r="Q47" s="8">
        <v>0</v>
      </c>
      <c r="R47" s="8">
        <v>0</v>
      </c>
      <c r="S47" s="8">
        <v>147289</v>
      </c>
      <c r="T47" s="8">
        <v>638822</v>
      </c>
      <c r="U47" s="8">
        <v>454.32</v>
      </c>
      <c r="V47" s="8">
        <v>981384</v>
      </c>
    </row>
    <row r="48" spans="1:22" x14ac:dyDescent="0.3">
      <c r="A48" t="s">
        <v>133</v>
      </c>
      <c r="B48" s="8">
        <v>12057144</v>
      </c>
      <c r="C48" s="8">
        <v>7177762</v>
      </c>
      <c r="D48" s="8">
        <v>4879382</v>
      </c>
      <c r="E48" s="8">
        <v>248570</v>
      </c>
      <c r="F48" s="8">
        <v>178573</v>
      </c>
      <c r="G48" s="8">
        <v>69997</v>
      </c>
      <c r="H48" s="8">
        <v>5043378</v>
      </c>
      <c r="I48" s="8">
        <v>528716</v>
      </c>
      <c r="J48" s="8">
        <v>4514662</v>
      </c>
      <c r="K48" s="8">
        <v>1631262</v>
      </c>
      <c r="L48" s="8">
        <v>1336539</v>
      </c>
      <c r="M48" s="8">
        <v>294723</v>
      </c>
      <c r="N48" s="8">
        <v>5133934</v>
      </c>
      <c r="O48" s="8">
        <v>5133934</v>
      </c>
      <c r="P48" s="8">
        <v>0</v>
      </c>
      <c r="Q48" s="8">
        <v>0</v>
      </c>
      <c r="R48" s="8">
        <v>0</v>
      </c>
      <c r="S48" s="8">
        <v>14790</v>
      </c>
      <c r="T48" s="8">
        <v>279917</v>
      </c>
      <c r="U48" s="8">
        <v>570.17499999999995</v>
      </c>
      <c r="V48" s="8">
        <v>820801</v>
      </c>
    </row>
    <row r="49" spans="1:22" x14ac:dyDescent="0.3">
      <c r="A49" t="s">
        <v>134</v>
      </c>
      <c r="B49" s="8">
        <v>324957</v>
      </c>
      <c r="C49" s="8">
        <v>282333</v>
      </c>
      <c r="D49" s="8">
        <v>42624</v>
      </c>
      <c r="E49" s="8">
        <v>37259</v>
      </c>
      <c r="F49" s="8">
        <v>28892</v>
      </c>
      <c r="G49" s="8">
        <v>8367</v>
      </c>
      <c r="H49" s="8">
        <v>33646</v>
      </c>
      <c r="I49" s="8">
        <v>25596</v>
      </c>
      <c r="J49" s="8">
        <v>8050</v>
      </c>
      <c r="K49" s="8">
        <v>209683</v>
      </c>
      <c r="L49" s="8">
        <v>183818</v>
      </c>
      <c r="M49" s="8">
        <v>25865</v>
      </c>
      <c r="N49" s="8">
        <v>44369</v>
      </c>
      <c r="O49" s="8">
        <v>44027</v>
      </c>
      <c r="P49" s="8">
        <v>342</v>
      </c>
      <c r="Q49" s="8">
        <v>0</v>
      </c>
      <c r="R49" s="8">
        <v>0</v>
      </c>
      <c r="S49" s="8">
        <v>1534</v>
      </c>
      <c r="T49" s="8">
        <v>22480</v>
      </c>
      <c r="U49" s="8">
        <v>178.619</v>
      </c>
      <c r="V49" s="8">
        <v>140799</v>
      </c>
    </row>
    <row r="50" spans="1:22" x14ac:dyDescent="0.3">
      <c r="A50" t="s">
        <v>135</v>
      </c>
      <c r="B50" s="8">
        <v>128148</v>
      </c>
      <c r="C50" s="8">
        <v>90132</v>
      </c>
      <c r="D50" s="8">
        <v>38016</v>
      </c>
      <c r="E50" s="8">
        <v>14145</v>
      </c>
      <c r="F50" s="8">
        <v>5791</v>
      </c>
      <c r="G50" s="8">
        <v>8354</v>
      </c>
      <c r="H50" s="8">
        <v>2810</v>
      </c>
      <c r="I50" s="8">
        <v>1195</v>
      </c>
      <c r="J50" s="8">
        <v>1615</v>
      </c>
      <c r="K50" s="8">
        <v>93265</v>
      </c>
      <c r="L50" s="8">
        <v>65801</v>
      </c>
      <c r="M50" s="8">
        <v>27464</v>
      </c>
      <c r="N50" s="8">
        <v>17928</v>
      </c>
      <c r="O50" s="8">
        <v>17345</v>
      </c>
      <c r="P50" s="8">
        <v>583</v>
      </c>
      <c r="Q50" s="8">
        <v>0</v>
      </c>
      <c r="R50" s="8">
        <v>0</v>
      </c>
      <c r="S50" s="8">
        <v>2481</v>
      </c>
      <c r="T50" s="8">
        <v>24516</v>
      </c>
      <c r="U50" s="8">
        <v>185.46</v>
      </c>
      <c r="V50" s="8">
        <v>53455</v>
      </c>
    </row>
    <row r="51" spans="1:22" x14ac:dyDescent="0.3">
      <c r="A51" t="s">
        <v>136</v>
      </c>
      <c r="B51" s="8">
        <v>423965</v>
      </c>
      <c r="C51" s="8">
        <v>276343</v>
      </c>
      <c r="D51" s="8">
        <v>147622</v>
      </c>
      <c r="E51" s="8">
        <v>84020</v>
      </c>
      <c r="F51" s="8">
        <v>34934</v>
      </c>
      <c r="G51" s="8">
        <v>49086</v>
      </c>
      <c r="H51" s="8">
        <v>5463</v>
      </c>
      <c r="I51" s="8">
        <v>2420</v>
      </c>
      <c r="J51" s="8">
        <v>3043</v>
      </c>
      <c r="K51" s="8">
        <v>308927</v>
      </c>
      <c r="L51" s="8">
        <v>213965</v>
      </c>
      <c r="M51" s="8">
        <v>94962</v>
      </c>
      <c r="N51" s="8">
        <v>25555</v>
      </c>
      <c r="O51" s="8">
        <v>25024</v>
      </c>
      <c r="P51" s="8">
        <v>531</v>
      </c>
      <c r="Q51" s="8">
        <v>0</v>
      </c>
      <c r="R51" s="8">
        <v>0</v>
      </c>
      <c r="S51" s="8">
        <v>15271</v>
      </c>
      <c r="T51" s="8">
        <v>79969</v>
      </c>
      <c r="U51" s="8">
        <v>159.95599999999999</v>
      </c>
      <c r="V51" s="8">
        <v>176673</v>
      </c>
    </row>
    <row r="52" spans="1:22" x14ac:dyDescent="0.3">
      <c r="A52" t="s">
        <v>137</v>
      </c>
      <c r="B52" s="8">
        <v>134501</v>
      </c>
      <c r="C52" s="8">
        <v>105195</v>
      </c>
      <c r="D52" s="8">
        <v>29306</v>
      </c>
      <c r="E52" s="8">
        <v>5640</v>
      </c>
      <c r="F52" s="8">
        <v>3516</v>
      </c>
      <c r="G52" s="8">
        <v>2124</v>
      </c>
      <c r="H52" s="8">
        <v>12083</v>
      </c>
      <c r="I52" s="8">
        <v>472</v>
      </c>
      <c r="J52" s="8">
        <v>11611</v>
      </c>
      <c r="K52" s="8">
        <v>103161</v>
      </c>
      <c r="L52" s="8">
        <v>87662</v>
      </c>
      <c r="M52" s="8">
        <v>15499</v>
      </c>
      <c r="N52" s="8">
        <v>13617</v>
      </c>
      <c r="O52" s="8">
        <v>13545</v>
      </c>
      <c r="P52" s="8">
        <v>72</v>
      </c>
      <c r="Q52" s="8">
        <v>0</v>
      </c>
      <c r="R52" s="8">
        <v>0</v>
      </c>
      <c r="S52" s="8">
        <v>1697</v>
      </c>
      <c r="T52" s="8">
        <v>14022</v>
      </c>
      <c r="U52" s="8">
        <v>165.82599999999999</v>
      </c>
      <c r="V52" s="8">
        <v>71951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H1" sqref="H1:M52"/>
    </sheetView>
  </sheetViews>
  <sheetFormatPr defaultRowHeight="14.4" x14ac:dyDescent="0.3"/>
  <cols>
    <col min="8" max="8" width="14.109375" bestFit="1" customWidth="1"/>
    <col min="9" max="9" width="13.5546875" bestFit="1" customWidth="1"/>
    <col min="10" max="10" width="14.33203125" bestFit="1" customWidth="1"/>
    <col min="11" max="11" width="16.109375" bestFit="1" customWidth="1"/>
    <col min="12" max="12" width="14.21875" bestFit="1" customWidth="1"/>
  </cols>
  <sheetData>
    <row r="1" spans="1:13" x14ac:dyDescent="0.3">
      <c r="B1" s="11" t="s">
        <v>2</v>
      </c>
      <c r="C1" s="11"/>
      <c r="D1" s="11"/>
      <c r="E1" s="11"/>
      <c r="F1" s="11"/>
      <c r="G1" s="11"/>
      <c r="H1">
        <v>5.6351400000000003E-3</v>
      </c>
      <c r="I1">
        <v>2.90574E-3</v>
      </c>
      <c r="J1">
        <v>1.95397E-2</v>
      </c>
      <c r="K1">
        <v>0.101677</v>
      </c>
      <c r="L1">
        <v>3.1427600000000001E-3</v>
      </c>
    </row>
    <row r="2" spans="1:13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138</v>
      </c>
      <c r="I2" t="s">
        <v>139</v>
      </c>
      <c r="J2" t="s">
        <v>140</v>
      </c>
      <c r="K2" t="s">
        <v>141</v>
      </c>
      <c r="L2" t="s">
        <v>142</v>
      </c>
      <c r="M2" t="s">
        <v>143</v>
      </c>
    </row>
    <row r="3" spans="1:13" x14ac:dyDescent="0.3">
      <c r="A3" t="s">
        <v>1</v>
      </c>
      <c r="B3" s="8">
        <v>8152431</v>
      </c>
      <c r="C3" s="8">
        <v>38820040</v>
      </c>
      <c r="D3" s="8">
        <v>1680586</v>
      </c>
      <c r="E3" s="8">
        <v>2814904</v>
      </c>
      <c r="F3" s="8">
        <v>4982973</v>
      </c>
      <c r="G3" s="8">
        <v>7847376</v>
      </c>
      <c r="H3">
        <f>$H$1*G3</f>
        <v>44221.06239264</v>
      </c>
      <c r="I3">
        <f>$I$1*B3</f>
        <v>23688.844853940001</v>
      </c>
      <c r="J3">
        <f>$J$1*C3</f>
        <v>758531.93558799999</v>
      </c>
      <c r="K3">
        <f>$K$1*D3</f>
        <v>170876.94272200001</v>
      </c>
      <c r="L3">
        <f>$L$1*F3</f>
        <v>15660.288225480001</v>
      </c>
      <c r="M3">
        <f t="shared" ref="M3" si="0">SUM(H3:L3)</f>
        <v>1012979.0737820599</v>
      </c>
    </row>
    <row r="4" spans="1:13" x14ac:dyDescent="0.3">
      <c r="A4" t="s">
        <v>89</v>
      </c>
      <c r="B4" s="8">
        <v>15514542</v>
      </c>
      <c r="C4" s="8">
        <v>42602922</v>
      </c>
      <c r="D4" s="8">
        <v>2821328</v>
      </c>
      <c r="E4" s="8">
        <v>4595249</v>
      </c>
      <c r="F4" s="8">
        <v>10126299</v>
      </c>
      <c r="G4" s="8">
        <v>15355040</v>
      </c>
      <c r="H4">
        <f t="shared" ref="H4:H52" si="1">$H$1*G4</f>
        <v>86527.800105600007</v>
      </c>
      <c r="I4">
        <f t="shared" ref="I4:I52" si="2">$I$1*B4</f>
        <v>45081.225271080002</v>
      </c>
      <c r="J4">
        <f t="shared" ref="J4:J52" si="3">$J$1*C4</f>
        <v>832448.31500339997</v>
      </c>
      <c r="K4">
        <f t="shared" ref="K4:K52" si="4">$K$1*D4</f>
        <v>286864.16705600003</v>
      </c>
      <c r="L4">
        <f t="shared" ref="L4:L52" si="5">$L$1*F4</f>
        <v>31824.527445240001</v>
      </c>
      <c r="M4">
        <f t="shared" ref="M4:M52" si="6">SUM(H4:L4)</f>
        <v>1282746.0348813201</v>
      </c>
    </row>
    <row r="5" spans="1:13" x14ac:dyDescent="0.3">
      <c r="A5" t="s">
        <v>90</v>
      </c>
      <c r="B5" s="8">
        <v>13325371</v>
      </c>
      <c r="C5" s="8">
        <v>42764716</v>
      </c>
      <c r="D5" s="8">
        <v>2417649</v>
      </c>
      <c r="E5" s="8">
        <v>3417721</v>
      </c>
      <c r="F5" s="8">
        <v>9404265</v>
      </c>
      <c r="G5" s="8">
        <v>13759081</v>
      </c>
      <c r="H5">
        <f t="shared" si="1"/>
        <v>77534.347706340006</v>
      </c>
      <c r="I5">
        <f t="shared" si="2"/>
        <v>38720.063529539999</v>
      </c>
      <c r="J5">
        <f t="shared" si="3"/>
        <v>835609.72122519999</v>
      </c>
      <c r="K5">
        <f t="shared" si="4"/>
        <v>245819.29737300001</v>
      </c>
      <c r="L5">
        <f t="shared" si="5"/>
        <v>29555.347871400001</v>
      </c>
      <c r="M5">
        <f t="shared" si="6"/>
        <v>1227238.7777054799</v>
      </c>
    </row>
    <row r="6" spans="1:13" x14ac:dyDescent="0.3">
      <c r="A6" t="s">
        <v>91</v>
      </c>
      <c r="B6" s="8">
        <v>9913731</v>
      </c>
      <c r="C6" s="8">
        <v>41223616</v>
      </c>
      <c r="D6" s="8">
        <v>1322788</v>
      </c>
      <c r="E6" s="8">
        <v>2392964</v>
      </c>
      <c r="F6" s="8">
        <v>6260403</v>
      </c>
      <c r="G6" s="8">
        <v>10212934</v>
      </c>
      <c r="H6">
        <f t="shared" si="1"/>
        <v>57551.31290076</v>
      </c>
      <c r="I6">
        <f t="shared" si="2"/>
        <v>28806.724715939999</v>
      </c>
      <c r="J6">
        <f t="shared" si="3"/>
        <v>805497.08955519996</v>
      </c>
      <c r="K6">
        <f t="shared" si="4"/>
        <v>134497.11547600001</v>
      </c>
      <c r="L6">
        <f t="shared" si="5"/>
        <v>19674.944132280001</v>
      </c>
      <c r="M6">
        <f t="shared" si="6"/>
        <v>1046027.1867801799</v>
      </c>
    </row>
    <row r="7" spans="1:13" x14ac:dyDescent="0.3">
      <c r="A7" t="s">
        <v>92</v>
      </c>
      <c r="B7" s="8">
        <v>16296290</v>
      </c>
      <c r="C7" s="8">
        <v>42165084</v>
      </c>
      <c r="D7" s="8">
        <v>2617990</v>
      </c>
      <c r="E7" s="8">
        <v>4025124</v>
      </c>
      <c r="F7" s="8">
        <v>11089206</v>
      </c>
      <c r="G7" s="8">
        <v>16758660</v>
      </c>
      <c r="H7">
        <f t="shared" si="1"/>
        <v>94437.395312400011</v>
      </c>
      <c r="I7">
        <f t="shared" si="2"/>
        <v>47352.781704599998</v>
      </c>
      <c r="J7">
        <f t="shared" si="3"/>
        <v>823893.09183479997</v>
      </c>
      <c r="K7">
        <f t="shared" si="4"/>
        <v>266189.36923000001</v>
      </c>
      <c r="L7">
        <f t="shared" si="5"/>
        <v>34850.713048559999</v>
      </c>
      <c r="M7">
        <f t="shared" si="6"/>
        <v>1266723.35113036</v>
      </c>
    </row>
    <row r="8" spans="1:13" x14ac:dyDescent="0.3">
      <c r="A8" t="s">
        <v>93</v>
      </c>
      <c r="B8" s="8">
        <v>10843705</v>
      </c>
      <c r="C8" s="8">
        <v>38508750</v>
      </c>
      <c r="D8" s="8">
        <v>2325904</v>
      </c>
      <c r="E8" s="8">
        <v>4014920</v>
      </c>
      <c r="F8" s="8">
        <v>7088610</v>
      </c>
      <c r="G8" s="8">
        <v>10530262</v>
      </c>
      <c r="H8">
        <f t="shared" si="1"/>
        <v>59339.500606680005</v>
      </c>
      <c r="I8">
        <f t="shared" si="2"/>
        <v>31508.987366699999</v>
      </c>
      <c r="J8">
        <f t="shared" si="3"/>
        <v>752449.42237499997</v>
      </c>
      <c r="K8">
        <f t="shared" si="4"/>
        <v>236490.94100799999</v>
      </c>
      <c r="L8">
        <f t="shared" si="5"/>
        <v>22277.799963600002</v>
      </c>
      <c r="M8">
        <f t="shared" si="6"/>
        <v>1102066.6513199799</v>
      </c>
    </row>
    <row r="9" spans="1:13" x14ac:dyDescent="0.3">
      <c r="A9" t="s">
        <v>94</v>
      </c>
      <c r="B9" s="8">
        <v>9373638</v>
      </c>
      <c r="C9" s="8">
        <v>40576390</v>
      </c>
      <c r="D9" s="8">
        <v>1765671</v>
      </c>
      <c r="E9" s="8">
        <v>3586602</v>
      </c>
      <c r="F9" s="8">
        <v>6796986</v>
      </c>
      <c r="G9" s="8">
        <v>9366861</v>
      </c>
      <c r="H9">
        <f t="shared" si="1"/>
        <v>52783.573095539999</v>
      </c>
      <c r="I9">
        <f t="shared" si="2"/>
        <v>27237.354882119998</v>
      </c>
      <c r="J9">
        <f t="shared" si="3"/>
        <v>792850.48768300004</v>
      </c>
      <c r="K9">
        <f t="shared" si="4"/>
        <v>179528.130267</v>
      </c>
      <c r="L9">
        <f t="shared" si="5"/>
        <v>21361.295721360002</v>
      </c>
      <c r="M9">
        <f t="shared" si="6"/>
        <v>1073760.8416490201</v>
      </c>
    </row>
    <row r="10" spans="1:13" x14ac:dyDescent="0.3">
      <c r="A10" t="s">
        <v>95</v>
      </c>
      <c r="B10" s="8">
        <v>16199012</v>
      </c>
      <c r="C10" s="8">
        <v>41762438</v>
      </c>
      <c r="D10" s="8">
        <v>2705308</v>
      </c>
      <c r="E10" s="8">
        <v>5026059</v>
      </c>
      <c r="F10" s="8">
        <v>10740312</v>
      </c>
      <c r="G10" s="8">
        <v>16561799</v>
      </c>
      <c r="H10">
        <f t="shared" si="1"/>
        <v>93328.056016860006</v>
      </c>
      <c r="I10">
        <f t="shared" si="2"/>
        <v>47070.117128879996</v>
      </c>
      <c r="J10">
        <f t="shared" si="3"/>
        <v>816025.50978860003</v>
      </c>
      <c r="K10">
        <f t="shared" si="4"/>
        <v>275067.601516</v>
      </c>
      <c r="L10">
        <f t="shared" si="5"/>
        <v>33754.222941120002</v>
      </c>
      <c r="M10">
        <f t="shared" si="6"/>
        <v>1265245.50739146</v>
      </c>
    </row>
    <row r="11" spans="1:13" x14ac:dyDescent="0.3">
      <c r="A11" t="s">
        <v>96</v>
      </c>
      <c r="B11" s="8">
        <v>13782306</v>
      </c>
      <c r="C11" s="8">
        <v>36398904</v>
      </c>
      <c r="D11" s="8">
        <v>1645799</v>
      </c>
      <c r="E11" s="8">
        <v>3750210</v>
      </c>
      <c r="F11" s="8">
        <v>7619775</v>
      </c>
      <c r="G11" s="8">
        <v>13487196</v>
      </c>
      <c r="H11">
        <f t="shared" si="1"/>
        <v>76002.23766744</v>
      </c>
      <c r="I11">
        <f t="shared" si="2"/>
        <v>40047.797836439997</v>
      </c>
      <c r="J11">
        <f t="shared" si="3"/>
        <v>711223.66448879999</v>
      </c>
      <c r="K11">
        <f t="shared" si="4"/>
        <v>167339.90492299999</v>
      </c>
      <c r="L11">
        <f t="shared" si="5"/>
        <v>23947.124079000001</v>
      </c>
      <c r="M11">
        <f t="shared" si="6"/>
        <v>1018560.72899468</v>
      </c>
    </row>
    <row r="12" spans="1:13" x14ac:dyDescent="0.3">
      <c r="A12" t="s">
        <v>97</v>
      </c>
      <c r="B12" s="8">
        <v>28516863</v>
      </c>
      <c r="C12" s="8">
        <v>42950214</v>
      </c>
      <c r="D12" s="8">
        <v>9029195</v>
      </c>
      <c r="E12" s="8">
        <v>14397667</v>
      </c>
      <c r="F12" s="8">
        <v>23202177</v>
      </c>
      <c r="G12" s="8">
        <v>26916455</v>
      </c>
      <c r="H12">
        <f t="shared" si="1"/>
        <v>151677.99222869999</v>
      </c>
      <c r="I12">
        <f t="shared" si="2"/>
        <v>82862.589493620006</v>
      </c>
      <c r="J12">
        <f t="shared" si="3"/>
        <v>839234.29649580002</v>
      </c>
      <c r="K12">
        <f t="shared" si="4"/>
        <v>918061.46001500008</v>
      </c>
      <c r="L12">
        <f t="shared" si="5"/>
        <v>72918.873788519995</v>
      </c>
      <c r="M12">
        <f t="shared" si="6"/>
        <v>2064755.21202164</v>
      </c>
    </row>
    <row r="13" spans="1:13" x14ac:dyDescent="0.3">
      <c r="A13" t="s">
        <v>98</v>
      </c>
      <c r="B13" s="8">
        <v>17185890</v>
      </c>
      <c r="C13" s="8">
        <v>40849420</v>
      </c>
      <c r="D13" s="8">
        <v>1760474</v>
      </c>
      <c r="E13" s="8">
        <v>3776289</v>
      </c>
      <c r="F13" s="8">
        <v>9495960</v>
      </c>
      <c r="G13" s="8">
        <v>17687877</v>
      </c>
      <c r="H13">
        <f t="shared" si="1"/>
        <v>99673.663197779999</v>
      </c>
      <c r="I13">
        <f t="shared" si="2"/>
        <v>49937.728008600003</v>
      </c>
      <c r="J13">
        <f t="shared" si="3"/>
        <v>798185.41197400005</v>
      </c>
      <c r="K13">
        <f t="shared" si="4"/>
        <v>178999.71489800001</v>
      </c>
      <c r="L13">
        <f t="shared" si="5"/>
        <v>29843.523249600003</v>
      </c>
      <c r="M13">
        <f t="shared" si="6"/>
        <v>1156640.0413279801</v>
      </c>
    </row>
    <row r="14" spans="1:13" x14ac:dyDescent="0.3">
      <c r="A14" t="s">
        <v>99</v>
      </c>
      <c r="B14" s="8">
        <v>17252946</v>
      </c>
      <c r="C14" s="8">
        <v>45698552</v>
      </c>
      <c r="D14" s="8">
        <v>1964169</v>
      </c>
      <c r="E14" s="8">
        <v>4026089</v>
      </c>
      <c r="F14" s="8">
        <v>9496620</v>
      </c>
      <c r="G14" s="8">
        <v>17764441</v>
      </c>
      <c r="H14">
        <f t="shared" si="1"/>
        <v>100105.11205674001</v>
      </c>
      <c r="I14">
        <f t="shared" si="2"/>
        <v>50132.575310039996</v>
      </c>
      <c r="J14">
        <f t="shared" si="3"/>
        <v>892935.9965144</v>
      </c>
      <c r="K14">
        <f t="shared" si="4"/>
        <v>199710.81141300002</v>
      </c>
      <c r="L14">
        <f t="shared" si="5"/>
        <v>29845.597471200002</v>
      </c>
      <c r="M14">
        <f t="shared" si="6"/>
        <v>1272730.0927653799</v>
      </c>
    </row>
    <row r="15" spans="1:13" x14ac:dyDescent="0.3">
      <c r="A15" t="s">
        <v>100</v>
      </c>
      <c r="B15" s="8">
        <v>20171703</v>
      </c>
      <c r="C15" s="8">
        <v>42469992</v>
      </c>
      <c r="D15" s="8">
        <v>2118326</v>
      </c>
      <c r="E15" s="8">
        <v>4567568</v>
      </c>
      <c r="F15" s="8">
        <v>10854093</v>
      </c>
      <c r="G15" s="8">
        <v>20823468</v>
      </c>
      <c r="H15">
        <f t="shared" si="1"/>
        <v>117343.15746552001</v>
      </c>
      <c r="I15">
        <f t="shared" si="2"/>
        <v>58613.724275219996</v>
      </c>
      <c r="J15">
        <f t="shared" si="3"/>
        <v>829850.90268239996</v>
      </c>
      <c r="K15">
        <f t="shared" si="4"/>
        <v>215385.032702</v>
      </c>
      <c r="L15">
        <f t="shared" si="5"/>
        <v>34111.809316680003</v>
      </c>
      <c r="M15">
        <f t="shared" si="6"/>
        <v>1255304.6264418201</v>
      </c>
    </row>
    <row r="16" spans="1:13" x14ac:dyDescent="0.3">
      <c r="A16" t="s">
        <v>101</v>
      </c>
      <c r="B16" s="8">
        <v>21031013</v>
      </c>
      <c r="C16" s="8">
        <v>41134290</v>
      </c>
      <c r="D16" s="8">
        <v>2613452</v>
      </c>
      <c r="E16" s="8">
        <v>4950895</v>
      </c>
      <c r="F16" s="8">
        <v>11328924</v>
      </c>
      <c r="G16" s="8">
        <v>21665575</v>
      </c>
      <c r="H16">
        <f t="shared" si="1"/>
        <v>122088.54830550001</v>
      </c>
      <c r="I16">
        <f t="shared" si="2"/>
        <v>61110.655714619999</v>
      </c>
      <c r="J16">
        <f t="shared" si="3"/>
        <v>803751.68631300004</v>
      </c>
      <c r="K16">
        <f t="shared" si="4"/>
        <v>265727.959004</v>
      </c>
      <c r="L16">
        <f t="shared" si="5"/>
        <v>35604.089190240004</v>
      </c>
      <c r="M16">
        <f t="shared" si="6"/>
        <v>1288282.9385273601</v>
      </c>
    </row>
    <row r="17" spans="1:13" x14ac:dyDescent="0.3">
      <c r="A17" t="s">
        <v>102</v>
      </c>
      <c r="B17" s="8">
        <v>22492277</v>
      </c>
      <c r="C17" s="8">
        <v>38721278</v>
      </c>
      <c r="D17" s="8">
        <v>2176657</v>
      </c>
      <c r="E17" s="8">
        <v>4998058</v>
      </c>
      <c r="F17" s="8">
        <v>12041376</v>
      </c>
      <c r="G17" s="8">
        <v>23076590</v>
      </c>
      <c r="H17">
        <f t="shared" si="1"/>
        <v>130039.8153726</v>
      </c>
      <c r="I17">
        <f t="shared" si="2"/>
        <v>65356.708969979998</v>
      </c>
      <c r="J17">
        <f t="shared" si="3"/>
        <v>756602.15573660005</v>
      </c>
      <c r="K17">
        <f t="shared" si="4"/>
        <v>221315.95378900002</v>
      </c>
      <c r="L17">
        <f t="shared" si="5"/>
        <v>37843.154837759997</v>
      </c>
      <c r="M17">
        <f t="shared" si="6"/>
        <v>1211157.7887059399</v>
      </c>
    </row>
    <row r="18" spans="1:13" x14ac:dyDescent="0.3">
      <c r="A18" t="s">
        <v>103</v>
      </c>
      <c r="B18" s="8">
        <v>22414230</v>
      </c>
      <c r="C18" s="8">
        <v>38681824</v>
      </c>
      <c r="D18" s="8">
        <v>2467410</v>
      </c>
      <c r="E18" s="8">
        <v>5164157</v>
      </c>
      <c r="F18" s="8">
        <v>11984496</v>
      </c>
      <c r="G18" s="8">
        <v>23091552</v>
      </c>
      <c r="H18">
        <f t="shared" si="1"/>
        <v>130124.12833728001</v>
      </c>
      <c r="I18">
        <f t="shared" si="2"/>
        <v>65129.924680199998</v>
      </c>
      <c r="J18">
        <f t="shared" si="3"/>
        <v>755831.23641280003</v>
      </c>
      <c r="K18">
        <f t="shared" si="4"/>
        <v>250878.84656999999</v>
      </c>
      <c r="L18">
        <f t="shared" si="5"/>
        <v>37664.394648959998</v>
      </c>
      <c r="M18">
        <f t="shared" si="6"/>
        <v>1239628.5306492401</v>
      </c>
    </row>
    <row r="19" spans="1:13" x14ac:dyDescent="0.3">
      <c r="A19" t="s">
        <v>104</v>
      </c>
      <c r="B19" s="8">
        <v>23867840</v>
      </c>
      <c r="C19" s="8">
        <v>38504154</v>
      </c>
      <c r="D19" s="8">
        <v>2385495</v>
      </c>
      <c r="E19" s="8">
        <v>5368797</v>
      </c>
      <c r="F19" s="8">
        <v>12720237</v>
      </c>
      <c r="G19" s="8">
        <v>24500209</v>
      </c>
      <c r="H19">
        <f t="shared" si="1"/>
        <v>138062.10774425999</v>
      </c>
      <c r="I19">
        <f t="shared" si="2"/>
        <v>69353.737401599996</v>
      </c>
      <c r="J19">
        <f t="shared" si="3"/>
        <v>752359.61791380006</v>
      </c>
      <c r="K19">
        <f t="shared" si="4"/>
        <v>242549.97511500001</v>
      </c>
      <c r="L19">
        <f t="shared" si="5"/>
        <v>39976.652034120001</v>
      </c>
      <c r="M19">
        <f t="shared" si="6"/>
        <v>1242302.09020878</v>
      </c>
    </row>
    <row r="20" spans="1:13" x14ac:dyDescent="0.3">
      <c r="A20" t="s">
        <v>105</v>
      </c>
      <c r="B20" s="8">
        <v>32575334</v>
      </c>
      <c r="C20" s="8">
        <v>42759520</v>
      </c>
      <c r="D20" s="8">
        <v>8657700</v>
      </c>
      <c r="E20" s="8">
        <v>15637282</v>
      </c>
      <c r="F20" s="8">
        <v>24235689</v>
      </c>
      <c r="G20" s="8">
        <v>30286565</v>
      </c>
      <c r="H20">
        <f t="shared" si="1"/>
        <v>170669.03389410002</v>
      </c>
      <c r="I20">
        <f t="shared" si="2"/>
        <v>94655.451017159998</v>
      </c>
      <c r="J20">
        <f t="shared" si="3"/>
        <v>835508.19294400001</v>
      </c>
      <c r="K20">
        <f t="shared" si="4"/>
        <v>880288.96290000004</v>
      </c>
      <c r="L20">
        <f t="shared" si="5"/>
        <v>76166.95396164</v>
      </c>
      <c r="M20">
        <f t="shared" si="6"/>
        <v>2057288.5947168998</v>
      </c>
    </row>
    <row r="21" spans="1:13" x14ac:dyDescent="0.3">
      <c r="A21" t="s">
        <v>106</v>
      </c>
      <c r="B21" s="8">
        <v>32436417</v>
      </c>
      <c r="C21" s="8">
        <v>42901624</v>
      </c>
      <c r="D21" s="8">
        <v>8772959</v>
      </c>
      <c r="E21" s="8">
        <v>15742595</v>
      </c>
      <c r="F21" s="8">
        <v>24539271</v>
      </c>
      <c r="G21" s="8">
        <v>30281735</v>
      </c>
      <c r="H21">
        <f t="shared" si="1"/>
        <v>170641.81616790002</v>
      </c>
      <c r="I21">
        <f t="shared" si="2"/>
        <v>94251.794333579994</v>
      </c>
      <c r="J21">
        <f t="shared" si="3"/>
        <v>838284.86247279996</v>
      </c>
      <c r="K21">
        <f t="shared" si="4"/>
        <v>892008.15224299999</v>
      </c>
      <c r="L21">
        <f t="shared" si="5"/>
        <v>77121.039327959996</v>
      </c>
      <c r="M21">
        <f t="shared" si="6"/>
        <v>2072307.6645452399</v>
      </c>
    </row>
    <row r="22" spans="1:13" x14ac:dyDescent="0.3">
      <c r="A22" t="s">
        <v>107</v>
      </c>
      <c r="B22" s="8">
        <v>22009527</v>
      </c>
      <c r="C22" s="8">
        <v>43192838</v>
      </c>
      <c r="D22" s="8">
        <v>2603503</v>
      </c>
      <c r="E22" s="8">
        <v>5949647</v>
      </c>
      <c r="F22" s="8">
        <v>13244136</v>
      </c>
      <c r="G22" s="8">
        <v>22702787</v>
      </c>
      <c r="H22">
        <f t="shared" si="1"/>
        <v>127933.38313518</v>
      </c>
      <c r="I22">
        <f t="shared" si="2"/>
        <v>63953.962984979997</v>
      </c>
      <c r="J22">
        <f t="shared" si="3"/>
        <v>843975.09666859999</v>
      </c>
      <c r="K22">
        <f t="shared" si="4"/>
        <v>264716.37453100004</v>
      </c>
      <c r="L22">
        <f t="shared" si="5"/>
        <v>41623.140855359998</v>
      </c>
      <c r="M22">
        <f t="shared" si="6"/>
        <v>1342201.9581751202</v>
      </c>
    </row>
    <row r="23" spans="1:13" x14ac:dyDescent="0.3">
      <c r="A23" t="s">
        <v>108</v>
      </c>
      <c r="B23" s="8">
        <v>28052320</v>
      </c>
      <c r="C23" s="8">
        <v>42718784</v>
      </c>
      <c r="D23" s="8">
        <v>5845806</v>
      </c>
      <c r="E23" s="8">
        <v>12503154</v>
      </c>
      <c r="F23" s="8">
        <v>18621114</v>
      </c>
      <c r="G23" s="8">
        <v>26084620</v>
      </c>
      <c r="H23">
        <f t="shared" si="1"/>
        <v>146990.48554680002</v>
      </c>
      <c r="I23">
        <f t="shared" si="2"/>
        <v>81512.748316800004</v>
      </c>
      <c r="J23">
        <f t="shared" si="3"/>
        <v>834712.22372480005</v>
      </c>
      <c r="K23">
        <f t="shared" si="4"/>
        <v>594384.01666199998</v>
      </c>
      <c r="L23">
        <f t="shared" si="5"/>
        <v>58521.692234640002</v>
      </c>
      <c r="M23">
        <f t="shared" si="6"/>
        <v>1716121.16648504</v>
      </c>
    </row>
    <row r="24" spans="1:13" x14ac:dyDescent="0.3">
      <c r="A24" t="s">
        <v>109</v>
      </c>
      <c r="B24" s="8">
        <v>28395619</v>
      </c>
      <c r="C24" s="8">
        <v>42653326</v>
      </c>
      <c r="D24" s="8">
        <v>6004774</v>
      </c>
      <c r="E24" s="8">
        <v>12649263</v>
      </c>
      <c r="F24" s="8">
        <v>18607311</v>
      </c>
      <c r="G24" s="8">
        <v>26310454</v>
      </c>
      <c r="H24">
        <f t="shared" si="1"/>
        <v>148263.09175356</v>
      </c>
      <c r="I24">
        <f t="shared" si="2"/>
        <v>82510.285953059996</v>
      </c>
      <c r="J24">
        <f t="shared" si="3"/>
        <v>833433.19404219999</v>
      </c>
      <c r="K24">
        <f t="shared" si="4"/>
        <v>610547.40599800006</v>
      </c>
      <c r="L24">
        <f t="shared" si="5"/>
        <v>58478.312718360001</v>
      </c>
      <c r="M24">
        <f t="shared" si="6"/>
        <v>1733232.2904651801</v>
      </c>
    </row>
    <row r="25" spans="1:13" x14ac:dyDescent="0.3">
      <c r="A25" t="s">
        <v>110</v>
      </c>
      <c r="B25" s="8">
        <v>28920124</v>
      </c>
      <c r="C25" s="8">
        <v>42797914</v>
      </c>
      <c r="D25" s="8">
        <v>5926755</v>
      </c>
      <c r="E25" s="8">
        <v>12743660</v>
      </c>
      <c r="F25" s="8">
        <v>18772779</v>
      </c>
      <c r="G25" s="8">
        <v>26741759</v>
      </c>
      <c r="H25">
        <f t="shared" si="1"/>
        <v>150693.55581126001</v>
      </c>
      <c r="I25">
        <f t="shared" si="2"/>
        <v>84034.361111759994</v>
      </c>
      <c r="J25">
        <f t="shared" si="3"/>
        <v>836258.40018580004</v>
      </c>
      <c r="K25">
        <f t="shared" si="4"/>
        <v>602614.66813500004</v>
      </c>
      <c r="L25">
        <f t="shared" si="5"/>
        <v>58998.338930040001</v>
      </c>
      <c r="M25">
        <f t="shared" si="6"/>
        <v>1732599.32417386</v>
      </c>
    </row>
    <row r="26" spans="1:13" x14ac:dyDescent="0.3">
      <c r="A26" t="s">
        <v>111</v>
      </c>
      <c r="B26" s="8">
        <v>29711853</v>
      </c>
      <c r="C26" s="8">
        <v>43151346</v>
      </c>
      <c r="D26" s="8">
        <v>6217552</v>
      </c>
      <c r="E26" s="8">
        <v>13310892</v>
      </c>
      <c r="F26" s="8">
        <v>19573500</v>
      </c>
      <c r="G26" s="8">
        <v>27531228</v>
      </c>
      <c r="H26">
        <f t="shared" si="1"/>
        <v>155142.32415192001</v>
      </c>
      <c r="I26">
        <f t="shared" si="2"/>
        <v>86334.919736219992</v>
      </c>
      <c r="J26">
        <f t="shared" si="3"/>
        <v>843164.35543620004</v>
      </c>
      <c r="K26">
        <f t="shared" si="4"/>
        <v>632182.03470399999</v>
      </c>
      <c r="L26">
        <f t="shared" si="5"/>
        <v>61514.812859999998</v>
      </c>
      <c r="M26">
        <f t="shared" si="6"/>
        <v>1778338.4468883399</v>
      </c>
    </row>
    <row r="27" spans="1:13" x14ac:dyDescent="0.3">
      <c r="A27" t="s">
        <v>112</v>
      </c>
      <c r="B27" s="8">
        <v>31087488</v>
      </c>
      <c r="C27" s="8">
        <v>43409694</v>
      </c>
      <c r="D27" s="8">
        <v>6500530</v>
      </c>
      <c r="E27" s="8">
        <v>13814069</v>
      </c>
      <c r="F27" s="8">
        <v>20070288</v>
      </c>
      <c r="G27" s="8">
        <v>28639725</v>
      </c>
      <c r="H27">
        <f t="shared" si="1"/>
        <v>161388.8599365</v>
      </c>
      <c r="I27">
        <f t="shared" si="2"/>
        <v>90332.157381119992</v>
      </c>
      <c r="J27">
        <f t="shared" si="3"/>
        <v>848212.39785179996</v>
      </c>
      <c r="K27">
        <f t="shared" si="4"/>
        <v>660954.38881000003</v>
      </c>
      <c r="L27">
        <f t="shared" si="5"/>
        <v>63076.098314880001</v>
      </c>
      <c r="M27">
        <f t="shared" si="6"/>
        <v>1823963.9022943</v>
      </c>
    </row>
    <row r="28" spans="1:13" x14ac:dyDescent="0.3">
      <c r="A28" t="s">
        <v>113</v>
      </c>
      <c r="B28" s="8">
        <v>30668416</v>
      </c>
      <c r="C28" s="8">
        <v>43363414</v>
      </c>
      <c r="D28" s="8">
        <v>6325802</v>
      </c>
      <c r="E28" s="8">
        <v>13586776</v>
      </c>
      <c r="F28" s="8">
        <v>20140419</v>
      </c>
      <c r="G28" s="8">
        <v>28465629</v>
      </c>
      <c r="H28">
        <f t="shared" si="1"/>
        <v>160407.80460306001</v>
      </c>
      <c r="I28">
        <f t="shared" si="2"/>
        <v>89114.443107839994</v>
      </c>
      <c r="J28">
        <f t="shared" si="3"/>
        <v>847308.10053579998</v>
      </c>
      <c r="K28">
        <f t="shared" si="4"/>
        <v>643188.56995400006</v>
      </c>
      <c r="L28">
        <f t="shared" si="5"/>
        <v>63296.503216440004</v>
      </c>
      <c r="M28">
        <f t="shared" si="6"/>
        <v>1803315.4214171402</v>
      </c>
    </row>
    <row r="29" spans="1:13" x14ac:dyDescent="0.3">
      <c r="A29" t="s">
        <v>114</v>
      </c>
      <c r="B29" s="8">
        <v>29265819</v>
      </c>
      <c r="C29" s="8">
        <v>41672980</v>
      </c>
      <c r="D29" s="8">
        <v>3417332</v>
      </c>
      <c r="E29" s="8">
        <v>7857067</v>
      </c>
      <c r="F29" s="8">
        <v>17685801</v>
      </c>
      <c r="G29" s="8">
        <v>30251080</v>
      </c>
      <c r="H29">
        <f t="shared" si="1"/>
        <v>170469.0709512</v>
      </c>
      <c r="I29">
        <f t="shared" si="2"/>
        <v>85038.860901060005</v>
      </c>
      <c r="J29">
        <f t="shared" si="3"/>
        <v>814277.527306</v>
      </c>
      <c r="K29">
        <f t="shared" si="4"/>
        <v>347464.065764</v>
      </c>
      <c r="L29">
        <f t="shared" si="5"/>
        <v>55582.227950760003</v>
      </c>
      <c r="M29">
        <f t="shared" si="6"/>
        <v>1472831.7528730198</v>
      </c>
    </row>
    <row r="30" spans="1:13" x14ac:dyDescent="0.3">
      <c r="A30" t="s">
        <v>115</v>
      </c>
      <c r="B30" s="8">
        <v>29966710</v>
      </c>
      <c r="C30" s="8">
        <v>41475086</v>
      </c>
      <c r="D30" s="8">
        <v>3526170</v>
      </c>
      <c r="E30" s="8">
        <v>8116098</v>
      </c>
      <c r="F30" s="8">
        <v>17977092</v>
      </c>
      <c r="G30" s="8">
        <v>30894835</v>
      </c>
      <c r="H30">
        <f t="shared" si="1"/>
        <v>174096.72050190001</v>
      </c>
      <c r="I30">
        <f t="shared" si="2"/>
        <v>87075.467915400004</v>
      </c>
      <c r="J30">
        <f t="shared" si="3"/>
        <v>810410.73791420006</v>
      </c>
      <c r="K30">
        <f t="shared" si="4"/>
        <v>358530.38709000003</v>
      </c>
      <c r="L30">
        <f t="shared" si="5"/>
        <v>56497.685653920002</v>
      </c>
      <c r="M30">
        <f t="shared" si="6"/>
        <v>1486610.9990754202</v>
      </c>
    </row>
    <row r="31" spans="1:13" x14ac:dyDescent="0.3">
      <c r="A31" t="s">
        <v>116</v>
      </c>
      <c r="B31" s="8">
        <v>31162534</v>
      </c>
      <c r="C31" s="8">
        <v>42103144</v>
      </c>
      <c r="D31" s="8">
        <v>3787035</v>
      </c>
      <c r="E31" s="8">
        <v>8633220</v>
      </c>
      <c r="F31" s="8">
        <v>18940386</v>
      </c>
      <c r="G31" s="8">
        <v>32117002</v>
      </c>
      <c r="H31">
        <f t="shared" si="1"/>
        <v>180983.80265028001</v>
      </c>
      <c r="I31">
        <f t="shared" si="2"/>
        <v>90550.221545160006</v>
      </c>
      <c r="J31">
        <f t="shared" si="3"/>
        <v>822682.80281679996</v>
      </c>
      <c r="K31">
        <f t="shared" si="4"/>
        <v>385054.35769500001</v>
      </c>
      <c r="L31">
        <f t="shared" si="5"/>
        <v>59525.087505360003</v>
      </c>
      <c r="M31">
        <f t="shared" si="6"/>
        <v>1538796.2722125999</v>
      </c>
    </row>
    <row r="32" spans="1:13" x14ac:dyDescent="0.3">
      <c r="A32" t="s">
        <v>117</v>
      </c>
      <c r="B32" s="8">
        <v>32440010</v>
      </c>
      <c r="C32" s="8">
        <v>42116870</v>
      </c>
      <c r="D32" s="8">
        <v>3853304</v>
      </c>
      <c r="E32" s="8">
        <v>8913731</v>
      </c>
      <c r="F32" s="8">
        <v>19535214</v>
      </c>
      <c r="G32" s="8">
        <v>33479806</v>
      </c>
      <c r="H32">
        <f t="shared" si="1"/>
        <v>188663.39398284</v>
      </c>
      <c r="I32">
        <f t="shared" si="2"/>
        <v>94262.234657399997</v>
      </c>
      <c r="J32">
        <f t="shared" si="3"/>
        <v>822951.004739</v>
      </c>
      <c r="K32">
        <f t="shared" si="4"/>
        <v>391792.390808</v>
      </c>
      <c r="L32">
        <f t="shared" si="5"/>
        <v>61394.489150640002</v>
      </c>
      <c r="M32">
        <f t="shared" si="6"/>
        <v>1559063.5133378801</v>
      </c>
    </row>
    <row r="33" spans="1:13" x14ac:dyDescent="0.3">
      <c r="A33" t="s">
        <v>118</v>
      </c>
      <c r="B33" s="8">
        <v>32658135</v>
      </c>
      <c r="C33" s="8">
        <v>42102178</v>
      </c>
      <c r="D33" s="8">
        <v>3892846</v>
      </c>
      <c r="E33" s="8">
        <v>8978550</v>
      </c>
      <c r="F33" s="8">
        <v>19649673</v>
      </c>
      <c r="G33" s="8">
        <v>33686910</v>
      </c>
      <c r="H33">
        <f t="shared" si="1"/>
        <v>189830.45401740001</v>
      </c>
      <c r="I33">
        <f t="shared" si="2"/>
        <v>94896.049194899999</v>
      </c>
      <c r="J33">
        <f t="shared" si="3"/>
        <v>822663.92746659997</v>
      </c>
      <c r="K33">
        <f t="shared" si="4"/>
        <v>395812.90274200001</v>
      </c>
      <c r="L33">
        <f t="shared" si="5"/>
        <v>61754.206317479999</v>
      </c>
      <c r="M33">
        <f t="shared" si="6"/>
        <v>1564957.5397383799</v>
      </c>
    </row>
    <row r="34" spans="1:13" x14ac:dyDescent="0.3">
      <c r="A34" t="s">
        <v>119</v>
      </c>
      <c r="B34" s="8">
        <v>32875727</v>
      </c>
      <c r="C34" s="8">
        <v>42761586</v>
      </c>
      <c r="D34" s="8">
        <v>4449147</v>
      </c>
      <c r="E34" s="8">
        <v>10391243</v>
      </c>
      <c r="F34" s="8">
        <v>20548278</v>
      </c>
      <c r="G34" s="8">
        <v>33348970</v>
      </c>
      <c r="H34">
        <f t="shared" si="1"/>
        <v>187926.1148058</v>
      </c>
      <c r="I34">
        <f t="shared" si="2"/>
        <v>95528.314972980006</v>
      </c>
      <c r="J34">
        <f t="shared" si="3"/>
        <v>835548.56196419999</v>
      </c>
      <c r="K34">
        <f t="shared" si="4"/>
        <v>452375.91951899999</v>
      </c>
      <c r="L34">
        <f t="shared" si="5"/>
        <v>64578.306167280003</v>
      </c>
      <c r="M34">
        <f t="shared" si="6"/>
        <v>1635957.21742926</v>
      </c>
    </row>
    <row r="35" spans="1:13" x14ac:dyDescent="0.3">
      <c r="A35" t="s">
        <v>120</v>
      </c>
      <c r="B35" s="8">
        <v>32902441</v>
      </c>
      <c r="C35" s="8">
        <v>42817840</v>
      </c>
      <c r="D35" s="8">
        <v>4445302</v>
      </c>
      <c r="E35" s="8">
        <v>10391200</v>
      </c>
      <c r="F35" s="8">
        <v>20658141</v>
      </c>
      <c r="G35" s="8">
        <v>33397264</v>
      </c>
      <c r="H35">
        <f t="shared" si="1"/>
        <v>188198.25825696002</v>
      </c>
      <c r="I35">
        <f t="shared" si="2"/>
        <v>95605.938911339996</v>
      </c>
      <c r="J35">
        <f t="shared" si="3"/>
        <v>836647.74824800005</v>
      </c>
      <c r="K35">
        <f t="shared" si="4"/>
        <v>451984.97145400004</v>
      </c>
      <c r="L35">
        <f t="shared" si="5"/>
        <v>64923.579209160001</v>
      </c>
      <c r="M35">
        <f t="shared" si="6"/>
        <v>1637360.4960794603</v>
      </c>
    </row>
    <row r="36" spans="1:13" x14ac:dyDescent="0.3">
      <c r="A36" t="s">
        <v>121</v>
      </c>
      <c r="B36" s="8">
        <v>33254805</v>
      </c>
      <c r="C36" s="8">
        <v>42952648</v>
      </c>
      <c r="D36" s="8">
        <v>4446893</v>
      </c>
      <c r="E36" s="8">
        <v>10348470</v>
      </c>
      <c r="F36" s="8">
        <v>21014787</v>
      </c>
      <c r="G36" s="8">
        <v>33939983</v>
      </c>
      <c r="H36">
        <f t="shared" si="1"/>
        <v>191256.55580262002</v>
      </c>
      <c r="I36">
        <f t="shared" si="2"/>
        <v>96629.817080699999</v>
      </c>
      <c r="J36">
        <f t="shared" si="3"/>
        <v>839281.85612560005</v>
      </c>
      <c r="K36">
        <f t="shared" si="4"/>
        <v>452146.73956100002</v>
      </c>
      <c r="L36">
        <f t="shared" si="5"/>
        <v>66044.431992120008</v>
      </c>
      <c r="M36">
        <f t="shared" si="6"/>
        <v>1645359.40056204</v>
      </c>
    </row>
    <row r="37" spans="1:13" x14ac:dyDescent="0.3">
      <c r="A37" t="s">
        <v>122</v>
      </c>
      <c r="B37" s="8">
        <v>33954470</v>
      </c>
      <c r="C37" s="8">
        <v>42628040</v>
      </c>
      <c r="D37" s="8">
        <v>4590122</v>
      </c>
      <c r="E37" s="8">
        <v>10602246</v>
      </c>
      <c r="F37" s="8">
        <v>21391023</v>
      </c>
      <c r="G37" s="8">
        <v>34557304</v>
      </c>
      <c r="H37">
        <f t="shared" si="1"/>
        <v>194735.24606256001</v>
      </c>
      <c r="I37">
        <f t="shared" si="2"/>
        <v>98662.861657799993</v>
      </c>
      <c r="J37">
        <f t="shared" si="3"/>
        <v>832939.11318800005</v>
      </c>
      <c r="K37">
        <f t="shared" si="4"/>
        <v>466709.83459400001</v>
      </c>
      <c r="L37">
        <f t="shared" si="5"/>
        <v>67226.851443480002</v>
      </c>
      <c r="M37">
        <f t="shared" si="6"/>
        <v>1660273.9069458402</v>
      </c>
    </row>
    <row r="38" spans="1:13" x14ac:dyDescent="0.3">
      <c r="A38" t="s">
        <v>123</v>
      </c>
      <c r="B38" s="8">
        <v>35979545</v>
      </c>
      <c r="C38" s="8">
        <v>42709232</v>
      </c>
      <c r="D38" s="8">
        <v>5070013</v>
      </c>
      <c r="E38" s="8">
        <v>11734170</v>
      </c>
      <c r="F38" s="8">
        <v>22556883</v>
      </c>
      <c r="G38" s="8">
        <v>36274684</v>
      </c>
      <c r="H38">
        <f t="shared" si="1"/>
        <v>204412.92279576001</v>
      </c>
      <c r="I38">
        <f t="shared" si="2"/>
        <v>104547.2030883</v>
      </c>
      <c r="J38">
        <f t="shared" si="3"/>
        <v>834525.5805104</v>
      </c>
      <c r="K38">
        <f t="shared" si="4"/>
        <v>515503.711801</v>
      </c>
      <c r="L38">
        <f t="shared" si="5"/>
        <v>70890.869617079996</v>
      </c>
      <c r="M38">
        <f t="shared" si="6"/>
        <v>1729880.2878125401</v>
      </c>
    </row>
    <row r="39" spans="1:13" x14ac:dyDescent="0.3">
      <c r="A39" t="s">
        <v>124</v>
      </c>
      <c r="B39" s="8">
        <v>36495340</v>
      </c>
      <c r="C39" s="8">
        <v>42876794</v>
      </c>
      <c r="D39" s="8">
        <v>6105775</v>
      </c>
      <c r="E39" s="8">
        <v>14190864</v>
      </c>
      <c r="F39" s="8">
        <v>22804152</v>
      </c>
      <c r="G39" s="8">
        <v>35055700</v>
      </c>
      <c r="H39">
        <f t="shared" si="1"/>
        <v>197543.777298</v>
      </c>
      <c r="I39">
        <f t="shared" si="2"/>
        <v>106045.96925159999</v>
      </c>
      <c r="J39">
        <f t="shared" si="3"/>
        <v>837799.69172180002</v>
      </c>
      <c r="K39">
        <f t="shared" si="4"/>
        <v>620816.88467499998</v>
      </c>
      <c r="L39">
        <f t="shared" si="5"/>
        <v>71667.976739520003</v>
      </c>
      <c r="M39">
        <f t="shared" si="6"/>
        <v>1833874.2996859199</v>
      </c>
    </row>
    <row r="40" spans="1:13" x14ac:dyDescent="0.3">
      <c r="A40" t="s">
        <v>125</v>
      </c>
      <c r="B40" s="8">
        <v>36544401</v>
      </c>
      <c r="C40" s="8">
        <v>42804296</v>
      </c>
      <c r="D40" s="8">
        <v>6078447</v>
      </c>
      <c r="E40" s="8">
        <v>14213620</v>
      </c>
      <c r="F40" s="8">
        <v>22857699</v>
      </c>
      <c r="G40" s="8">
        <v>35158604</v>
      </c>
      <c r="H40">
        <f t="shared" si="1"/>
        <v>198123.65574456</v>
      </c>
      <c r="I40">
        <f t="shared" si="2"/>
        <v>106188.52776174</v>
      </c>
      <c r="J40">
        <f t="shared" si="3"/>
        <v>836383.10255119996</v>
      </c>
      <c r="K40">
        <f t="shared" si="4"/>
        <v>618038.25561900006</v>
      </c>
      <c r="L40">
        <f t="shared" si="5"/>
        <v>71836.262109240008</v>
      </c>
      <c r="M40">
        <f t="shared" si="6"/>
        <v>1830569.8037857399</v>
      </c>
    </row>
    <row r="41" spans="1:13" x14ac:dyDescent="0.3">
      <c r="A41" t="s">
        <v>126</v>
      </c>
      <c r="B41" s="8">
        <v>36779045</v>
      </c>
      <c r="C41" s="8">
        <v>42971452</v>
      </c>
      <c r="D41" s="8">
        <v>6233144</v>
      </c>
      <c r="E41" s="8">
        <v>14547496</v>
      </c>
      <c r="F41" s="8">
        <v>23011671</v>
      </c>
      <c r="G41" s="8">
        <v>35238140</v>
      </c>
      <c r="H41">
        <f t="shared" si="1"/>
        <v>198571.8522396</v>
      </c>
      <c r="I41">
        <f t="shared" si="2"/>
        <v>106870.34221829999</v>
      </c>
      <c r="J41">
        <f t="shared" si="3"/>
        <v>839649.28064440005</v>
      </c>
      <c r="K41">
        <f t="shared" si="4"/>
        <v>633767.38248799997</v>
      </c>
      <c r="L41">
        <f t="shared" si="5"/>
        <v>72320.159151960004</v>
      </c>
      <c r="M41">
        <f t="shared" si="6"/>
        <v>1851179.01674226</v>
      </c>
    </row>
    <row r="42" spans="1:13" x14ac:dyDescent="0.3">
      <c r="A42" t="s">
        <v>127</v>
      </c>
      <c r="B42" s="8">
        <v>38818502</v>
      </c>
      <c r="C42" s="8">
        <v>40469254</v>
      </c>
      <c r="D42" s="8">
        <v>7752684</v>
      </c>
      <c r="E42" s="8">
        <v>16696274</v>
      </c>
      <c r="F42" s="8">
        <v>26339778</v>
      </c>
      <c r="G42" s="8">
        <v>36331030</v>
      </c>
      <c r="H42">
        <f t="shared" si="1"/>
        <v>204730.44039420001</v>
      </c>
      <c r="I42">
        <f t="shared" si="2"/>
        <v>112796.47400148</v>
      </c>
      <c r="J42">
        <f t="shared" si="3"/>
        <v>790757.08238379995</v>
      </c>
      <c r="K42">
        <f t="shared" si="4"/>
        <v>788269.65106800001</v>
      </c>
      <c r="L42">
        <f t="shared" si="5"/>
        <v>82779.600707279998</v>
      </c>
      <c r="M42">
        <f t="shared" si="6"/>
        <v>1979333.2485547601</v>
      </c>
    </row>
    <row r="43" spans="1:13" x14ac:dyDescent="0.3">
      <c r="A43" t="s">
        <v>128</v>
      </c>
      <c r="B43" s="8">
        <v>41814554</v>
      </c>
      <c r="C43" s="8">
        <v>41926484</v>
      </c>
      <c r="D43" s="8">
        <v>8403804</v>
      </c>
      <c r="E43" s="8">
        <v>18334410</v>
      </c>
      <c r="F43" s="8">
        <v>27637296</v>
      </c>
      <c r="G43" s="8">
        <v>39277834</v>
      </c>
      <c r="H43">
        <f t="shared" si="1"/>
        <v>221336.09348676002</v>
      </c>
      <c r="I43">
        <f t="shared" si="2"/>
        <v>121502.22213995999</v>
      </c>
      <c r="J43">
        <f t="shared" si="3"/>
        <v>819230.91941480001</v>
      </c>
      <c r="K43">
        <f t="shared" si="4"/>
        <v>854473.57930800004</v>
      </c>
      <c r="L43">
        <f t="shared" si="5"/>
        <v>86857.388376960007</v>
      </c>
      <c r="M43">
        <f t="shared" si="6"/>
        <v>2103400.2027264801</v>
      </c>
    </row>
    <row r="44" spans="1:13" x14ac:dyDescent="0.3">
      <c r="A44" t="s">
        <v>129</v>
      </c>
      <c r="B44" s="8">
        <v>42230303</v>
      </c>
      <c r="C44" s="8">
        <v>41980016</v>
      </c>
      <c r="D44" s="8">
        <v>8567156</v>
      </c>
      <c r="E44" s="8">
        <v>18717063</v>
      </c>
      <c r="F44" s="8">
        <v>27745200</v>
      </c>
      <c r="G44" s="8">
        <v>39495690</v>
      </c>
      <c r="H44">
        <f t="shared" si="1"/>
        <v>222563.7425466</v>
      </c>
      <c r="I44">
        <f t="shared" si="2"/>
        <v>122710.28063922</v>
      </c>
      <c r="J44">
        <f t="shared" si="3"/>
        <v>820276.91863520001</v>
      </c>
      <c r="K44">
        <f t="shared" si="4"/>
        <v>871082.72061199998</v>
      </c>
      <c r="L44">
        <f t="shared" si="5"/>
        <v>87196.504752000008</v>
      </c>
      <c r="M44">
        <f t="shared" si="6"/>
        <v>2123830.1671850202</v>
      </c>
    </row>
    <row r="45" spans="1:13" x14ac:dyDescent="0.3">
      <c r="A45" t="s">
        <v>130</v>
      </c>
      <c r="B45" s="8">
        <v>41760088</v>
      </c>
      <c r="C45" s="8">
        <v>41650884</v>
      </c>
      <c r="D45" s="8">
        <v>9498183</v>
      </c>
      <c r="E45" s="8">
        <v>19338713</v>
      </c>
      <c r="F45" s="8">
        <v>28005885</v>
      </c>
      <c r="G45" s="8">
        <v>38750376</v>
      </c>
      <c r="H45">
        <f t="shared" si="1"/>
        <v>218363.79381264001</v>
      </c>
      <c r="I45">
        <f t="shared" si="2"/>
        <v>121343.95810511999</v>
      </c>
      <c r="J45">
        <f t="shared" si="3"/>
        <v>813845.77809479996</v>
      </c>
      <c r="K45">
        <f t="shared" si="4"/>
        <v>965746.75289100001</v>
      </c>
      <c r="L45">
        <f t="shared" si="5"/>
        <v>88015.775142600003</v>
      </c>
      <c r="M45">
        <f t="shared" si="6"/>
        <v>2207316.0580461598</v>
      </c>
    </row>
    <row r="46" spans="1:13" x14ac:dyDescent="0.3">
      <c r="A46" t="s">
        <v>131</v>
      </c>
      <c r="B46" s="8">
        <v>11332643</v>
      </c>
      <c r="C46" s="8">
        <v>41604406</v>
      </c>
      <c r="D46" s="8">
        <v>1585478</v>
      </c>
      <c r="E46" s="8">
        <v>2566328</v>
      </c>
      <c r="F46" s="8">
        <v>7143801</v>
      </c>
      <c r="G46" s="8">
        <v>11564980</v>
      </c>
      <c r="H46">
        <f t="shared" si="1"/>
        <v>65170.2813972</v>
      </c>
      <c r="I46">
        <f t="shared" si="2"/>
        <v>32929.714070820002</v>
      </c>
      <c r="J46">
        <f t="shared" si="3"/>
        <v>812937.61191820004</v>
      </c>
      <c r="K46">
        <f t="shared" si="4"/>
        <v>161206.64660599999</v>
      </c>
      <c r="L46">
        <f t="shared" si="5"/>
        <v>22451.252030759999</v>
      </c>
      <c r="M46">
        <f t="shared" si="6"/>
        <v>1094695.50602298</v>
      </c>
    </row>
    <row r="47" spans="1:13" x14ac:dyDescent="0.3">
      <c r="A47" t="s">
        <v>132</v>
      </c>
      <c r="B47" s="8">
        <v>9831333</v>
      </c>
      <c r="C47" s="8">
        <v>47086740</v>
      </c>
      <c r="D47" s="8">
        <v>1584787</v>
      </c>
      <c r="E47" s="8">
        <v>2641291</v>
      </c>
      <c r="F47" s="8">
        <v>5850165</v>
      </c>
      <c r="G47" s="8">
        <v>9748616</v>
      </c>
      <c r="H47">
        <f t="shared" si="1"/>
        <v>54934.815966239999</v>
      </c>
      <c r="I47">
        <f t="shared" si="2"/>
        <v>28567.297551420001</v>
      </c>
      <c r="J47">
        <f t="shared" si="3"/>
        <v>920060.77357800002</v>
      </c>
      <c r="K47">
        <f t="shared" si="4"/>
        <v>161136.38779900002</v>
      </c>
      <c r="L47">
        <f t="shared" si="5"/>
        <v>18385.664555399999</v>
      </c>
      <c r="M47">
        <f t="shared" si="6"/>
        <v>1183084.9394500598</v>
      </c>
    </row>
    <row r="48" spans="1:13" x14ac:dyDescent="0.3">
      <c r="A48" t="s">
        <v>133</v>
      </c>
      <c r="B48" s="8">
        <v>11305389</v>
      </c>
      <c r="C48" s="8">
        <v>43971146</v>
      </c>
      <c r="D48" s="8">
        <v>1861707</v>
      </c>
      <c r="E48" s="8">
        <v>3149624</v>
      </c>
      <c r="F48" s="8">
        <v>6694881</v>
      </c>
      <c r="G48" s="8">
        <v>11200210</v>
      </c>
      <c r="H48">
        <f t="shared" si="1"/>
        <v>63114.751379400004</v>
      </c>
      <c r="I48">
        <f t="shared" si="2"/>
        <v>32850.521032860001</v>
      </c>
      <c r="J48">
        <f t="shared" si="3"/>
        <v>859183.00149619998</v>
      </c>
      <c r="K48">
        <f t="shared" si="4"/>
        <v>189292.78263900001</v>
      </c>
      <c r="L48">
        <f t="shared" si="5"/>
        <v>21040.404211560002</v>
      </c>
      <c r="M48">
        <f t="shared" si="6"/>
        <v>1165481.4607590202</v>
      </c>
    </row>
    <row r="49" spans="1:13" x14ac:dyDescent="0.3">
      <c r="A49" t="s">
        <v>134</v>
      </c>
      <c r="B49" s="8">
        <v>16568612</v>
      </c>
      <c r="C49" s="8">
        <v>40954844</v>
      </c>
      <c r="D49" s="8">
        <v>2359226</v>
      </c>
      <c r="E49" s="8">
        <v>3496165</v>
      </c>
      <c r="F49" s="8">
        <v>8514744</v>
      </c>
      <c r="G49" s="8">
        <v>16364629</v>
      </c>
      <c r="H49">
        <f t="shared" si="1"/>
        <v>92216.975463060007</v>
      </c>
      <c r="I49">
        <f t="shared" si="2"/>
        <v>48144.078632880002</v>
      </c>
      <c r="J49">
        <f t="shared" si="3"/>
        <v>800245.3653068</v>
      </c>
      <c r="K49">
        <f t="shared" si="4"/>
        <v>239879.02200200001</v>
      </c>
      <c r="L49">
        <f t="shared" si="5"/>
        <v>26759.796853440002</v>
      </c>
      <c r="M49">
        <f t="shared" si="6"/>
        <v>1207245.23825818</v>
      </c>
    </row>
    <row r="50" spans="1:13" x14ac:dyDescent="0.3">
      <c r="A50" t="s">
        <v>135</v>
      </c>
      <c r="B50" s="8">
        <v>24490663</v>
      </c>
      <c r="C50" s="8">
        <v>40133708</v>
      </c>
      <c r="D50" s="8">
        <v>3364722</v>
      </c>
      <c r="E50" s="8">
        <v>5283559</v>
      </c>
      <c r="F50" s="8">
        <v>12069555</v>
      </c>
      <c r="G50" s="8">
        <v>23910071</v>
      </c>
      <c r="H50">
        <f t="shared" si="1"/>
        <v>134736.59749494001</v>
      </c>
      <c r="I50">
        <f t="shared" si="2"/>
        <v>71163.499105619994</v>
      </c>
      <c r="J50">
        <f t="shared" si="3"/>
        <v>784200.61420760001</v>
      </c>
      <c r="K50">
        <f t="shared" si="4"/>
        <v>342114.83879400004</v>
      </c>
      <c r="L50">
        <f t="shared" si="5"/>
        <v>37931.7146718</v>
      </c>
      <c r="M50">
        <f t="shared" si="6"/>
        <v>1370147.2642739599</v>
      </c>
    </row>
    <row r="51" spans="1:13" x14ac:dyDescent="0.3">
      <c r="A51" t="s">
        <v>136</v>
      </c>
      <c r="B51" s="8">
        <v>9198157</v>
      </c>
      <c r="C51" s="8">
        <v>40256784</v>
      </c>
      <c r="D51" s="8">
        <v>1681139</v>
      </c>
      <c r="E51" s="8">
        <v>2746097</v>
      </c>
      <c r="F51" s="8">
        <v>6233376</v>
      </c>
      <c r="G51" s="8">
        <v>9203470</v>
      </c>
      <c r="H51">
        <f t="shared" si="1"/>
        <v>51862.841935800003</v>
      </c>
      <c r="I51">
        <f t="shared" si="2"/>
        <v>26727.452721180001</v>
      </c>
      <c r="J51">
        <f t="shared" si="3"/>
        <v>786605.48232479999</v>
      </c>
      <c r="K51">
        <f t="shared" si="4"/>
        <v>170933.17010300001</v>
      </c>
      <c r="L51">
        <f t="shared" si="5"/>
        <v>19590.004757760002</v>
      </c>
      <c r="M51">
        <f t="shared" si="6"/>
        <v>1055718.9518425399</v>
      </c>
    </row>
    <row r="52" spans="1:13" x14ac:dyDescent="0.3">
      <c r="A52" t="s">
        <v>137</v>
      </c>
      <c r="B52" s="8">
        <v>3787915</v>
      </c>
      <c r="C52" s="8">
        <v>34076388</v>
      </c>
      <c r="D52" s="8">
        <v>667070</v>
      </c>
      <c r="E52" s="8">
        <v>1269533</v>
      </c>
      <c r="F52" s="8">
        <v>2144058</v>
      </c>
      <c r="G52" s="8">
        <v>3626205</v>
      </c>
      <c r="H52">
        <f t="shared" si="1"/>
        <v>20434.172843700002</v>
      </c>
      <c r="I52">
        <f t="shared" si="2"/>
        <v>11006.6961321</v>
      </c>
      <c r="J52">
        <f t="shared" si="3"/>
        <v>665842.39860359998</v>
      </c>
      <c r="K52">
        <f t="shared" si="4"/>
        <v>67825.676390000008</v>
      </c>
      <c r="L52">
        <f t="shared" si="5"/>
        <v>6738.2597200800001</v>
      </c>
      <c r="M52">
        <f t="shared" si="6"/>
        <v>771847.20368947997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2" sqref="A2"/>
    </sheetView>
  </sheetViews>
  <sheetFormatPr defaultRowHeight="14.4" x14ac:dyDescent="0.3"/>
  <cols>
    <col min="1" max="1" width="15.88671875" bestFit="1" customWidth="1"/>
  </cols>
  <sheetData>
    <row r="1" spans="1:5" x14ac:dyDescent="0.3">
      <c r="A1" s="1"/>
      <c r="B1" s="1" t="s">
        <v>146</v>
      </c>
      <c r="C1" s="1" t="s">
        <v>147</v>
      </c>
      <c r="D1" s="1" t="s">
        <v>148</v>
      </c>
      <c r="E1" s="1" t="s">
        <v>149</v>
      </c>
    </row>
    <row r="2" spans="1:5" x14ac:dyDescent="0.3">
      <c r="A2" s="3" t="s">
        <v>184</v>
      </c>
      <c r="B2" s="8">
        <f>[1]L1_L2!D20</f>
        <v>7.9845100000000002E-3</v>
      </c>
      <c r="C2" s="8">
        <f>[1]L1_L2!E20</f>
        <v>0.206593</v>
      </c>
      <c r="D2" s="8">
        <f>[1]L1_L2!F20</f>
        <v>0.28170600000000001</v>
      </c>
      <c r="E2" s="8">
        <f>[1]L1_L2!$C$20</f>
        <v>15.273199999999999</v>
      </c>
    </row>
    <row r="3" spans="1:5" x14ac:dyDescent="0.3">
      <c r="A3" s="1" t="s">
        <v>150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151</v>
      </c>
      <c r="C4">
        <f>'[1]FNL-MMA'!B3</f>
        <v>1.47104E-2</v>
      </c>
      <c r="E4">
        <f>'[1]FNL-MMA'!D3</f>
        <v>0.62237200000000004</v>
      </c>
    </row>
    <row r="5" spans="1:5" x14ac:dyDescent="0.3">
      <c r="A5" s="1" t="s">
        <v>152</v>
      </c>
      <c r="C5">
        <f>'[1]FNL-MMA'!B4</f>
        <v>1.95397E-2</v>
      </c>
      <c r="E5">
        <f>'[1]FNL-MMA'!D4</f>
        <v>0.83577999999999997</v>
      </c>
    </row>
    <row r="6" spans="1:5" x14ac:dyDescent="0.3">
      <c r="A6" s="1" t="s">
        <v>153</v>
      </c>
      <c r="C6">
        <f>'[1]FNL-MMA'!B5</f>
        <v>3.4330600000000003E-2</v>
      </c>
      <c r="E6">
        <f>'[1]FNL-MMA'!D5</f>
        <v>4.2900400000000003</v>
      </c>
    </row>
    <row r="7" spans="1:5" x14ac:dyDescent="0.3">
      <c r="A7" s="1" t="s">
        <v>154</v>
      </c>
      <c r="C7">
        <f>'[1]FNL-MMA'!B6</f>
        <v>3.1427600000000001E-3</v>
      </c>
      <c r="E7">
        <f>'[1]FNL-MMA'!D6</f>
        <v>0.53888599999999998</v>
      </c>
    </row>
    <row r="8" spans="1:5" x14ac:dyDescent="0.3">
      <c r="A8" s="1" t="s">
        <v>155</v>
      </c>
      <c r="C8">
        <f>'[1]FNL-MMA'!B7</f>
        <v>5.6351400000000003E-3</v>
      </c>
      <c r="E8">
        <f>'[1]FNL-MMA'!D7</f>
        <v>1.1301099999999999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5" workbookViewId="0">
      <selection activeCell="B58" sqref="B58"/>
    </sheetView>
  </sheetViews>
  <sheetFormatPr defaultRowHeight="14.4" x14ac:dyDescent="0.3"/>
  <sheetData>
    <row r="1" spans="1:5" x14ac:dyDescent="0.3">
      <c r="A1" s="12" t="s">
        <v>156</v>
      </c>
      <c r="B1" s="12"/>
      <c r="C1" s="12"/>
      <c r="D1" s="12"/>
      <c r="E1" s="1">
        <f>1000/50000000</f>
        <v>2.0000000000000002E-5</v>
      </c>
    </row>
    <row r="2" spans="1:5" x14ac:dyDescent="0.3">
      <c r="A2" s="1" t="s">
        <v>157</v>
      </c>
      <c r="B2" s="1" t="s">
        <v>158</v>
      </c>
      <c r="C2" s="1" t="s">
        <v>159</v>
      </c>
      <c r="D2" s="1" t="s">
        <v>160</v>
      </c>
      <c r="E2" s="1"/>
    </row>
    <row r="3" spans="1:5" x14ac:dyDescent="0.3">
      <c r="A3" s="1">
        <f>Sheet3!F3*$E$1</f>
        <v>176.91408000000001</v>
      </c>
      <c r="B3" s="1">
        <f>Sheet3!G3*$E$1</f>
        <v>1.9452400000000001</v>
      </c>
      <c r="C3" s="1">
        <f>Sheet3!L3*$E$1</f>
        <v>13.191420000000001</v>
      </c>
      <c r="D3" s="1">
        <f>Sheet3!M3*$E$1</f>
        <v>9.9730800000000013</v>
      </c>
    </row>
    <row r="4" spans="1:5" x14ac:dyDescent="0.3">
      <c r="A4" s="1">
        <f>Sheet3!F4*$E$1</f>
        <v>184.34610000000001</v>
      </c>
      <c r="B4" s="1">
        <f>Sheet3!G4*$E$1</f>
        <v>6.974120000000001</v>
      </c>
      <c r="C4" s="1">
        <f>Sheet3!L4*$E$1</f>
        <v>30.141160000000003</v>
      </c>
      <c r="D4" s="1">
        <f>Sheet3!M4*$E$1</f>
        <v>21.729400000000002</v>
      </c>
    </row>
    <row r="5" spans="1:5" x14ac:dyDescent="0.3">
      <c r="A5" s="1">
        <f>Sheet3!F5*$E$1</f>
        <v>181.20816000000002</v>
      </c>
      <c r="B5" s="1">
        <f>Sheet3!G5*$E$1</f>
        <v>8.5021000000000004</v>
      </c>
      <c r="C5" s="1">
        <f>Sheet3!L5*$E$1</f>
        <v>20.804840000000002</v>
      </c>
      <c r="D5" s="1">
        <f>Sheet3!M5*$E$1</f>
        <v>13.660680000000001</v>
      </c>
    </row>
    <row r="6" spans="1:5" x14ac:dyDescent="0.3">
      <c r="A6" s="1">
        <f>Sheet3!F6*$E$1</f>
        <v>181.84488000000002</v>
      </c>
      <c r="B6" s="1">
        <f>Sheet3!G6*$E$1</f>
        <v>6.4185600000000003</v>
      </c>
      <c r="C6" s="1">
        <f>Sheet3!L6*$E$1</f>
        <v>13.62452</v>
      </c>
      <c r="D6" s="1">
        <f>Sheet3!M6*$E$1</f>
        <v>16.2485</v>
      </c>
    </row>
    <row r="7" spans="1:5" x14ac:dyDescent="0.3">
      <c r="A7" s="1">
        <f>Sheet3!F7*$E$1</f>
        <v>176.89766</v>
      </c>
      <c r="B7" s="1">
        <f>Sheet3!G7*$E$1</f>
        <v>10.217840000000001</v>
      </c>
      <c r="C7" s="1">
        <f>Sheet3!L7*$E$1</f>
        <v>32.154000000000003</v>
      </c>
      <c r="D7" s="1">
        <f>Sheet3!M7*$E$1</f>
        <v>19.552120000000002</v>
      </c>
    </row>
    <row r="8" spans="1:5" x14ac:dyDescent="0.3">
      <c r="A8" s="1">
        <f>Sheet3!F8*$E$1</f>
        <v>166.09888000000001</v>
      </c>
      <c r="B8" s="1">
        <f>Sheet3!G8*$E$1</f>
        <v>3.4689400000000004</v>
      </c>
      <c r="C8" s="1">
        <f>Sheet3!L8*$E$1</f>
        <v>16.97156</v>
      </c>
      <c r="D8" s="1">
        <f>Sheet3!M8*$E$1</f>
        <v>20.170740000000002</v>
      </c>
    </row>
    <row r="9" spans="1:5" x14ac:dyDescent="0.3">
      <c r="A9" s="1">
        <f>Sheet3!F9*$E$1</f>
        <v>179.26888000000002</v>
      </c>
      <c r="B9" s="1">
        <f>Sheet3!G9*$E$1</f>
        <v>2.9604200000000001</v>
      </c>
      <c r="C9" s="1">
        <f>Sheet3!L9*$E$1</f>
        <v>7.8876800000000005</v>
      </c>
      <c r="D9" s="1">
        <f>Sheet3!M9*$E$1</f>
        <v>20.898500000000002</v>
      </c>
    </row>
    <row r="10" spans="1:5" x14ac:dyDescent="0.3">
      <c r="A10" s="1">
        <f>Sheet3!F10*$E$1</f>
        <v>189.48690000000002</v>
      </c>
      <c r="B10" s="1">
        <f>Sheet3!G10*$E$1</f>
        <v>5.0921400000000006</v>
      </c>
      <c r="C10" s="1">
        <f>Sheet3!L10*$E$1</f>
        <v>12.594560000000001</v>
      </c>
      <c r="D10" s="1">
        <f>Sheet3!M10*$E$1</f>
        <v>18.17942</v>
      </c>
    </row>
    <row r="11" spans="1:5" x14ac:dyDescent="0.3">
      <c r="A11" s="1">
        <f>Sheet3!F11*$E$1</f>
        <v>160.61716000000001</v>
      </c>
      <c r="B11" s="1">
        <f>Sheet3!G11*$E$1</f>
        <v>4.2338000000000005</v>
      </c>
      <c r="C11" s="1">
        <f>Sheet3!L11*$E$1</f>
        <v>18.223480000000002</v>
      </c>
      <c r="D11" s="1">
        <f>Sheet3!M11*$E$1</f>
        <v>19.870180000000001</v>
      </c>
    </row>
    <row r="12" spans="1:5" x14ac:dyDescent="0.3">
      <c r="A12" s="1">
        <f>Sheet3!F12*$E$1</f>
        <v>194.75474000000003</v>
      </c>
      <c r="B12" s="1">
        <f>Sheet3!G12*$E$1</f>
        <v>2.0150200000000003</v>
      </c>
      <c r="C12" s="1">
        <f>Sheet3!L12*$E$1</f>
        <v>61.907080000000008</v>
      </c>
      <c r="D12" s="1">
        <f>Sheet3!M12*$E$1</f>
        <v>42.207920000000001</v>
      </c>
    </row>
    <row r="13" spans="1:5" x14ac:dyDescent="0.3">
      <c r="A13" s="1">
        <f>Sheet3!F13*$E$1</f>
        <v>177.52978000000002</v>
      </c>
      <c r="B13" s="1">
        <f>Sheet3!G13*$E$1</f>
        <v>8.9044000000000008</v>
      </c>
      <c r="C13" s="1">
        <f>Sheet3!L13*$E$1</f>
        <v>17.472200000000001</v>
      </c>
      <c r="D13" s="1">
        <f>Sheet3!M13*$E$1</f>
        <v>26.144600000000001</v>
      </c>
    </row>
    <row r="14" spans="1:5" x14ac:dyDescent="0.3">
      <c r="A14" s="1">
        <f>Sheet3!F14*$E$1</f>
        <v>203.79442000000003</v>
      </c>
      <c r="B14" s="1">
        <f>Sheet3!G14*$E$1</f>
        <v>10.283980000000001</v>
      </c>
      <c r="C14" s="1">
        <f>Sheet3!L14*$E$1</f>
        <v>18.368480000000002</v>
      </c>
      <c r="D14" s="1">
        <f>Sheet3!M14*$E$1</f>
        <v>31.750520000000002</v>
      </c>
    </row>
    <row r="15" spans="1:5" x14ac:dyDescent="0.3">
      <c r="A15" s="1">
        <f>Sheet3!F15*$E$1</f>
        <v>204.45592000000002</v>
      </c>
      <c r="B15" s="1">
        <f>Sheet3!G15*$E$1</f>
        <v>9.7260200000000001</v>
      </c>
      <c r="C15" s="1">
        <f>Sheet3!L15*$E$1</f>
        <v>19.119040000000002</v>
      </c>
      <c r="D15" s="1">
        <f>Sheet3!M15*$E$1</f>
        <v>29.652860000000004</v>
      </c>
    </row>
    <row r="16" spans="1:5" x14ac:dyDescent="0.3">
      <c r="A16" s="1">
        <f>Sheet3!F16*$E$1</f>
        <v>183.68586000000002</v>
      </c>
      <c r="B16" s="1">
        <f>Sheet3!G16*$E$1</f>
        <v>14.982260000000002</v>
      </c>
      <c r="C16" s="1">
        <f>Sheet3!L16*$E$1</f>
        <v>17.773380000000003</v>
      </c>
      <c r="D16" s="1">
        <f>Sheet3!M16*$E$1</f>
        <v>34.707000000000001</v>
      </c>
    </row>
    <row r="17" spans="1:4" x14ac:dyDescent="0.3">
      <c r="A17" s="1">
        <f>Sheet3!F17*$E$1</f>
        <v>166.01902000000001</v>
      </c>
      <c r="B17" s="1">
        <f>Sheet3!G17*$E$1</f>
        <v>10.72996</v>
      </c>
      <c r="C17" s="1">
        <f>Sheet3!L17*$E$1</f>
        <v>23.341720000000002</v>
      </c>
      <c r="D17" s="1">
        <f>Sheet3!M17*$E$1</f>
        <v>35.46846</v>
      </c>
    </row>
    <row r="18" spans="1:4" x14ac:dyDescent="0.3">
      <c r="A18" s="1">
        <f>Sheet3!F18*$E$1</f>
        <v>160.05040000000002</v>
      </c>
      <c r="B18" s="1">
        <f>Sheet3!G18*$E$1</f>
        <v>13.905380000000001</v>
      </c>
      <c r="C18" s="1">
        <f>Sheet3!L18*$E$1</f>
        <v>22.745720000000002</v>
      </c>
      <c r="D18" s="1">
        <f>Sheet3!M18*$E$1</f>
        <v>39.674940000000007</v>
      </c>
    </row>
    <row r="19" spans="1:4" x14ac:dyDescent="0.3">
      <c r="A19" s="1">
        <f>Sheet3!F19*$E$1</f>
        <v>160.16738000000001</v>
      </c>
      <c r="B19" s="1">
        <f>Sheet3!G19*$E$1</f>
        <v>13.636000000000001</v>
      </c>
      <c r="C19" s="1">
        <f>Sheet3!L19*$E$1</f>
        <v>22.340420000000002</v>
      </c>
      <c r="D19" s="1">
        <f>Sheet3!M19*$E$1</f>
        <v>41.362100000000005</v>
      </c>
    </row>
    <row r="20" spans="1:4" x14ac:dyDescent="0.3">
      <c r="A20" s="1">
        <f>Sheet3!F20*$E$1</f>
        <v>191.07966000000002</v>
      </c>
      <c r="B20" s="1">
        <f>Sheet3!G20*$E$1</f>
        <v>2.5486200000000001</v>
      </c>
      <c r="C20" s="1">
        <f>Sheet3!L20*$E$1</f>
        <v>60.056740000000005</v>
      </c>
      <c r="D20" s="1">
        <f>Sheet3!M20*$E$1</f>
        <v>57.888200000000005</v>
      </c>
    </row>
    <row r="21" spans="1:4" x14ac:dyDescent="0.3">
      <c r="A21" s="1">
        <f>Sheet3!F21*$E$1</f>
        <v>192.12714000000003</v>
      </c>
      <c r="B21" s="1">
        <f>Sheet3!G21*$E$1</f>
        <v>2.3403400000000003</v>
      </c>
      <c r="C21" s="1">
        <f>Sheet3!L21*$E$1</f>
        <v>64.771320000000003</v>
      </c>
      <c r="D21" s="1">
        <f>Sheet3!M21*$E$1</f>
        <v>52.367560000000005</v>
      </c>
    </row>
    <row r="22" spans="1:4" x14ac:dyDescent="0.3">
      <c r="A22" s="1">
        <f>Sheet3!F22*$E$1</f>
        <v>178.80458000000002</v>
      </c>
      <c r="B22" s="1">
        <f>Sheet3!G22*$E$1</f>
        <v>15.847460000000002</v>
      </c>
      <c r="C22" s="1">
        <f>Sheet3!L22*$E$1</f>
        <v>22.01294</v>
      </c>
      <c r="D22" s="1">
        <f>Sheet3!M22*$E$1</f>
        <v>54.195800000000006</v>
      </c>
    </row>
    <row r="23" spans="1:4" x14ac:dyDescent="0.3">
      <c r="A23" s="1">
        <f>Sheet3!F23*$E$1</f>
        <v>196.01678000000001</v>
      </c>
      <c r="B23" s="1">
        <f>Sheet3!G23*$E$1</f>
        <v>1.6631600000000002</v>
      </c>
      <c r="C23" s="1">
        <f>Sheet3!L23*$E$1</f>
        <v>33.978000000000002</v>
      </c>
      <c r="D23" s="1">
        <f>Sheet3!M23*$E$1</f>
        <v>60.473160000000007</v>
      </c>
    </row>
    <row r="24" spans="1:4" x14ac:dyDescent="0.3">
      <c r="A24" s="1">
        <f>Sheet3!F24*$E$1</f>
        <v>199.87378000000001</v>
      </c>
      <c r="B24" s="1">
        <f>Sheet3!G24*$E$1</f>
        <v>2.0547400000000002</v>
      </c>
      <c r="C24" s="1">
        <f>Sheet3!L24*$E$1</f>
        <v>36.756800000000005</v>
      </c>
      <c r="D24" s="1">
        <f>Sheet3!M24*$E$1</f>
        <v>68.480240000000009</v>
      </c>
    </row>
    <row r="25" spans="1:4" x14ac:dyDescent="0.3">
      <c r="A25" s="1">
        <f>Sheet3!F25*$E$1</f>
        <v>195.04128000000003</v>
      </c>
      <c r="B25" s="1">
        <f>Sheet3!G25*$E$1</f>
        <v>1.85728</v>
      </c>
      <c r="C25" s="1">
        <f>Sheet3!L25*$E$1</f>
        <v>32.695980000000006</v>
      </c>
      <c r="D25" s="1">
        <f>Sheet3!M25*$E$1</f>
        <v>61.739020000000004</v>
      </c>
    </row>
    <row r="26" spans="1:4" x14ac:dyDescent="0.3">
      <c r="A26" s="1">
        <f>Sheet3!F26*$E$1</f>
        <v>200.41372000000001</v>
      </c>
      <c r="B26" s="1">
        <f>Sheet3!G26*$E$1</f>
        <v>1.4564800000000002</v>
      </c>
      <c r="C26" s="1">
        <f>Sheet3!L26*$E$1</f>
        <v>38.254300000000001</v>
      </c>
      <c r="D26" s="1">
        <f>Sheet3!M26*$E$1</f>
        <v>66.761620000000008</v>
      </c>
    </row>
    <row r="27" spans="1:4" x14ac:dyDescent="0.3">
      <c r="A27" s="1">
        <f>Sheet3!F27*$E$1</f>
        <v>200.88112000000001</v>
      </c>
      <c r="B27" s="1">
        <f>Sheet3!G27*$E$1</f>
        <v>1.8463400000000001</v>
      </c>
      <c r="C27" s="1">
        <f>Sheet3!L27*$E$1</f>
        <v>40.048540000000003</v>
      </c>
      <c r="D27" s="1">
        <f>Sheet3!M27*$E$1</f>
        <v>70.111879999999999</v>
      </c>
    </row>
    <row r="28" spans="1:4" x14ac:dyDescent="0.3">
      <c r="A28" s="1">
        <f>Sheet3!F28*$E$1</f>
        <v>200.18516000000002</v>
      </c>
      <c r="B28" s="1">
        <f>Sheet3!G28*$E$1</f>
        <v>2.0454000000000003</v>
      </c>
      <c r="C28" s="1">
        <f>Sheet3!L28*$E$1</f>
        <v>37.376360000000005</v>
      </c>
      <c r="D28" s="1">
        <f>Sheet3!M28*$E$1</f>
        <v>70.164480000000012</v>
      </c>
    </row>
    <row r="29" spans="1:4" x14ac:dyDescent="0.3">
      <c r="A29" s="1">
        <f>Sheet3!F29*$E$1</f>
        <v>167.97374000000002</v>
      </c>
      <c r="B29" s="1">
        <f>Sheet3!G29*$E$1</f>
        <v>17.610120000000002</v>
      </c>
      <c r="C29" s="1">
        <f>Sheet3!L29*$E$1</f>
        <v>25.753700000000002</v>
      </c>
      <c r="D29" s="1">
        <f>Sheet3!M29*$E$1</f>
        <v>62.772180000000006</v>
      </c>
    </row>
    <row r="30" spans="1:4" x14ac:dyDescent="0.3">
      <c r="A30" s="1">
        <f>Sheet3!F30*$E$1</f>
        <v>165.21474000000001</v>
      </c>
      <c r="B30" s="1">
        <f>Sheet3!G30*$E$1</f>
        <v>18.190300000000001</v>
      </c>
      <c r="C30" s="1">
        <f>Sheet3!L30*$E$1</f>
        <v>26.740200000000002</v>
      </c>
      <c r="D30" s="1">
        <f>Sheet3!M30*$E$1</f>
        <v>65.940260000000009</v>
      </c>
    </row>
    <row r="31" spans="1:4" x14ac:dyDescent="0.3">
      <c r="A31" s="1">
        <f>Sheet3!F31*$E$1</f>
        <v>169.74346000000003</v>
      </c>
      <c r="B31" s="1">
        <f>Sheet3!G31*$E$1</f>
        <v>16.769280000000002</v>
      </c>
      <c r="C31" s="1">
        <f>Sheet3!L31*$E$1</f>
        <v>26.014380000000003</v>
      </c>
      <c r="D31" s="1">
        <f>Sheet3!M31*$E$1</f>
        <v>64.448220000000006</v>
      </c>
    </row>
    <row r="32" spans="1:4" x14ac:dyDescent="0.3">
      <c r="A32" s="1">
        <f>Sheet3!F32*$E$1</f>
        <v>166.96658000000002</v>
      </c>
      <c r="B32" s="1">
        <f>Sheet3!G32*$E$1</f>
        <v>19.088380000000001</v>
      </c>
      <c r="C32" s="1">
        <f>Sheet3!L32*$E$1</f>
        <v>27.816760000000002</v>
      </c>
      <c r="D32" s="1">
        <f>Sheet3!M32*$E$1</f>
        <v>73.010920000000013</v>
      </c>
    </row>
    <row r="33" spans="1:4" x14ac:dyDescent="0.3">
      <c r="A33" s="1">
        <f>Sheet3!F33*$E$1</f>
        <v>165.91904000000002</v>
      </c>
      <c r="B33" s="1">
        <f>Sheet3!G33*$E$1</f>
        <v>20.011020000000002</v>
      </c>
      <c r="C33" s="1">
        <f>Sheet3!L33*$E$1</f>
        <v>26.901820000000001</v>
      </c>
      <c r="D33" s="1">
        <f>Sheet3!M33*$E$1</f>
        <v>74.083400000000012</v>
      </c>
    </row>
    <row r="34" spans="1:4" x14ac:dyDescent="0.3">
      <c r="A34" s="1">
        <f>Sheet3!F34*$E$1</f>
        <v>177.02236000000002</v>
      </c>
      <c r="B34" s="1">
        <f>Sheet3!G34*$E$1</f>
        <v>15.055060000000001</v>
      </c>
      <c r="C34" s="1">
        <f>Sheet3!L34*$E$1</f>
        <v>28.367940000000001</v>
      </c>
      <c r="D34" s="1">
        <f>Sheet3!M34*$E$1</f>
        <v>75.891500000000008</v>
      </c>
    </row>
    <row r="35" spans="1:4" x14ac:dyDescent="0.3">
      <c r="A35" s="1">
        <f>Sheet3!F35*$E$1</f>
        <v>177.23916000000003</v>
      </c>
      <c r="B35" s="1">
        <f>Sheet3!G35*$E$1</f>
        <v>15.085740000000001</v>
      </c>
      <c r="C35" s="1">
        <f>Sheet3!L35*$E$1</f>
        <v>28.210480000000004</v>
      </c>
      <c r="D35" s="1">
        <f>Sheet3!M35*$E$1</f>
        <v>76.16104</v>
      </c>
    </row>
    <row r="36" spans="1:4" x14ac:dyDescent="0.3">
      <c r="A36" s="1">
        <f>Sheet3!F36*$E$1</f>
        <v>176.06810000000002</v>
      </c>
      <c r="B36" s="1">
        <f>Sheet3!G36*$E$1</f>
        <v>16.345040000000001</v>
      </c>
      <c r="C36" s="1">
        <f>Sheet3!L36*$E$1</f>
        <v>28.186460000000004</v>
      </c>
      <c r="D36" s="1">
        <f>Sheet3!M36*$E$1</f>
        <v>75.765820000000005</v>
      </c>
    </row>
    <row r="37" spans="1:4" x14ac:dyDescent="0.3">
      <c r="A37" s="1">
        <f>Sheet3!F37*$E$1</f>
        <v>173.28230000000002</v>
      </c>
      <c r="B37" s="1">
        <f>Sheet3!G37*$E$1</f>
        <v>16.689900000000002</v>
      </c>
      <c r="C37" s="1">
        <f>Sheet3!L37*$E$1</f>
        <v>29.653100000000002</v>
      </c>
      <c r="D37" s="1">
        <f>Sheet3!M37*$E$1</f>
        <v>77.99682</v>
      </c>
    </row>
    <row r="38" spans="1:4" x14ac:dyDescent="0.3">
      <c r="A38" s="1">
        <f>Sheet3!F38*$E$1</f>
        <v>174.73844000000003</v>
      </c>
      <c r="B38" s="1">
        <f>Sheet3!G38*$E$1</f>
        <v>14.852380000000002</v>
      </c>
      <c r="C38" s="1">
        <f>Sheet3!L38*$E$1</f>
        <v>32.277740000000001</v>
      </c>
      <c r="D38" s="1">
        <f>Sheet3!M38*$E$1</f>
        <v>84.459340000000012</v>
      </c>
    </row>
    <row r="39" spans="1:4" x14ac:dyDescent="0.3">
      <c r="A39" s="1">
        <f>Sheet3!F39*$E$1</f>
        <v>188.14756000000003</v>
      </c>
      <c r="B39" s="1">
        <f>Sheet3!G39*$E$1</f>
        <v>5.1629800000000001</v>
      </c>
      <c r="C39" s="1">
        <f>Sheet3!L39*$E$1</f>
        <v>30.676800000000004</v>
      </c>
      <c r="D39" s="1">
        <f>Sheet3!M39*$E$1</f>
        <v>94.536020000000008</v>
      </c>
    </row>
    <row r="40" spans="1:4" x14ac:dyDescent="0.3">
      <c r="A40" s="1">
        <f>Sheet3!F40*$E$1</f>
        <v>187.45664000000002</v>
      </c>
      <c r="B40" s="1">
        <f>Sheet3!G40*$E$1</f>
        <v>5.0549400000000002</v>
      </c>
      <c r="C40" s="1">
        <f>Sheet3!L40*$E$1</f>
        <v>31.346920000000004</v>
      </c>
      <c r="D40" s="1">
        <f>Sheet3!M40*$E$1</f>
        <v>94.180720000000008</v>
      </c>
    </row>
    <row r="41" spans="1:4" x14ac:dyDescent="0.3">
      <c r="A41" s="1">
        <f>Sheet3!F41*$E$1</f>
        <v>188.95234000000002</v>
      </c>
      <c r="B41" s="1">
        <f>Sheet3!G41*$E$1</f>
        <v>4.8788400000000003</v>
      </c>
      <c r="C41" s="1">
        <f>Sheet3!L41*$E$1</f>
        <v>31.154620000000001</v>
      </c>
      <c r="D41" s="1">
        <f>Sheet3!M41*$E$1</f>
        <v>95.142780000000002</v>
      </c>
    </row>
    <row r="42" spans="1:4" x14ac:dyDescent="0.3">
      <c r="A42" s="1">
        <f>Sheet3!F42*$E$1</f>
        <v>176.28538</v>
      </c>
      <c r="B42" s="1">
        <f>Sheet3!G42*$E$1</f>
        <v>2.2862400000000003</v>
      </c>
      <c r="C42" s="1">
        <f>Sheet3!L42*$E$1</f>
        <v>46.441100000000006</v>
      </c>
      <c r="D42" s="1">
        <f>Sheet3!M42*$E$1</f>
        <v>86.666620000000009</v>
      </c>
    </row>
    <row r="43" spans="1:4" x14ac:dyDescent="0.3">
      <c r="A43" s="1">
        <f>Sheet3!F43*$E$1</f>
        <v>187.31536000000003</v>
      </c>
      <c r="B43" s="1">
        <f>Sheet3!G43*$E$1</f>
        <v>1.54634</v>
      </c>
      <c r="C43" s="1">
        <f>Sheet3!L43*$E$1</f>
        <v>38.274060000000006</v>
      </c>
      <c r="D43" s="1">
        <f>Sheet3!M43*$E$1</f>
        <v>105.0913</v>
      </c>
    </row>
    <row r="44" spans="1:4" x14ac:dyDescent="0.3">
      <c r="A44" s="1">
        <f>Sheet3!F44*$E$1</f>
        <v>186.40946000000002</v>
      </c>
      <c r="B44" s="1">
        <f>Sheet3!G44*$E$1</f>
        <v>1.9553800000000001</v>
      </c>
      <c r="C44" s="1">
        <f>Sheet3!L44*$E$1</f>
        <v>40.532860000000007</v>
      </c>
      <c r="D44" s="1">
        <f>Sheet3!M44*$E$1</f>
        <v>105.20212000000001</v>
      </c>
    </row>
    <row r="45" spans="1:4" x14ac:dyDescent="0.3">
      <c r="A45" s="1">
        <f>Sheet3!F45*$E$1</f>
        <v>185.23462000000001</v>
      </c>
      <c r="B45" s="1">
        <f>Sheet3!G45*$E$1</f>
        <v>1.71984</v>
      </c>
      <c r="C45" s="1">
        <f>Sheet3!L45*$E$1</f>
        <v>45.157240000000002</v>
      </c>
      <c r="D45" s="1">
        <f>Sheet3!M45*$E$1</f>
        <v>103.30796000000001</v>
      </c>
    </row>
    <row r="46" spans="1:4" x14ac:dyDescent="0.3">
      <c r="A46" s="1">
        <f>Sheet3!F46*$E$1</f>
        <v>180.10226</v>
      </c>
      <c r="B46" s="1">
        <f>Sheet3!G46*$E$1</f>
        <v>6.5362000000000009</v>
      </c>
      <c r="C46" s="1">
        <f>Sheet3!L46*$E$1</f>
        <v>19.790100000000002</v>
      </c>
      <c r="D46" s="1">
        <f>Sheet3!M46*$E$1</f>
        <v>10.598740000000001</v>
      </c>
    </row>
    <row r="47" spans="1:4" x14ac:dyDescent="0.3">
      <c r="A47" s="1">
        <f>Sheet3!F47*$E$1</f>
        <v>236.42142000000001</v>
      </c>
      <c r="B47" s="1">
        <f>Sheet3!G47*$E$1</f>
        <v>5.8378000000000005</v>
      </c>
      <c r="C47" s="1">
        <f>Sheet3!L47*$E$1</f>
        <v>14.807380000000002</v>
      </c>
      <c r="D47" s="1">
        <f>Sheet3!M47*$E$1</f>
        <v>17.46508</v>
      </c>
    </row>
    <row r="48" spans="1:4" x14ac:dyDescent="0.3">
      <c r="A48" s="1">
        <f>Sheet3!F48*$E$1</f>
        <v>219.07686000000001</v>
      </c>
      <c r="B48" s="1">
        <f>Sheet3!G48*$E$1</f>
        <v>7.2846000000000002</v>
      </c>
      <c r="C48" s="1">
        <f>Sheet3!L48*$E$1</f>
        <v>16.403400000000001</v>
      </c>
      <c r="D48" s="1">
        <f>Sheet3!M48*$E$1</f>
        <v>21.659940000000002</v>
      </c>
    </row>
    <row r="49" spans="1:5" x14ac:dyDescent="0.3">
      <c r="A49" s="1">
        <f>Sheet3!F49*$E$1</f>
        <v>172.82972000000001</v>
      </c>
      <c r="B49" s="1">
        <f>Sheet3!G49*$E$1</f>
        <v>7.0085000000000006</v>
      </c>
      <c r="C49" s="1">
        <f>Sheet3!L49*$E$1</f>
        <v>36.000400000000006</v>
      </c>
      <c r="D49" s="1">
        <f>Sheet3!M49*$E$1</f>
        <v>19.470700000000001</v>
      </c>
    </row>
    <row r="50" spans="1:5" x14ac:dyDescent="0.3">
      <c r="A50" s="1">
        <f>Sheet3!F50*$E$1</f>
        <v>169.38604000000001</v>
      </c>
      <c r="B50" s="1">
        <f>Sheet3!G50*$E$1</f>
        <v>8.7356800000000003</v>
      </c>
      <c r="C50" s="1">
        <f>Sheet3!L50*$E$1</f>
        <v>50.559320000000007</v>
      </c>
      <c r="D50" s="1">
        <f>Sheet3!M50*$E$1</f>
        <v>31.998200000000004</v>
      </c>
    </row>
    <row r="51" spans="1:5" x14ac:dyDescent="0.3">
      <c r="A51" s="1">
        <f>Sheet3!F51*$E$1</f>
        <v>178.64918</v>
      </c>
      <c r="B51" s="1">
        <f>Sheet3!G51*$E$1</f>
        <v>4.4935600000000004</v>
      </c>
      <c r="C51" s="1">
        <f>Sheet3!L51*$E$1</f>
        <v>17.17868</v>
      </c>
      <c r="D51" s="1">
        <f>Sheet3!M51*$E$1</f>
        <v>11.188140000000001</v>
      </c>
    </row>
    <row r="52" spans="1:5" x14ac:dyDescent="0.3">
      <c r="A52" s="1">
        <f>Sheet3!F52*$E$1</f>
        <v>160.60940000000002</v>
      </c>
      <c r="B52" s="1">
        <f>Sheet3!G52*$E$1</f>
        <v>0.16350000000000001</v>
      </c>
      <c r="C52" s="1">
        <f>Sheet3!L52*$E$1</f>
        <v>3.7504000000000004</v>
      </c>
      <c r="D52" s="1">
        <f>Sheet3!M52*$E$1</f>
        <v>6.8757000000000001</v>
      </c>
    </row>
    <row r="53" spans="1:5" x14ac:dyDescent="0.3">
      <c r="A53" s="1">
        <f>AVERAGE(A3:A52)</f>
        <v>182.652152</v>
      </c>
      <c r="B53" s="1">
        <f t="shared" ref="B53:D53" si="0">AVERAGE(B3:B52)</f>
        <v>7.9603524000000014</v>
      </c>
      <c r="C53" s="1">
        <f t="shared" si="0"/>
        <v>28.732161999999988</v>
      </c>
      <c r="D53" s="1">
        <f t="shared" si="0"/>
        <v>50.746929999999999</v>
      </c>
      <c r="E53" t="s">
        <v>161</v>
      </c>
    </row>
    <row r="54" spans="1:5" x14ac:dyDescent="0.3">
      <c r="A54" s="1" t="s">
        <v>176</v>
      </c>
      <c r="B54" s="1">
        <f>SUM(A53:D53)</f>
        <v>270.09159640000001</v>
      </c>
      <c r="C54" s="1"/>
      <c r="D54" s="1"/>
    </row>
    <row r="55" spans="1:5" x14ac:dyDescent="0.3">
      <c r="A55" s="1" t="s">
        <v>162</v>
      </c>
      <c r="B55" s="1">
        <f>linkedrecords!$D$2*(B53+D53)</f>
        <v>16.5381936957744</v>
      </c>
      <c r="C55" s="1"/>
      <c r="D55" s="1"/>
    </row>
    <row r="56" spans="1:5" x14ac:dyDescent="0.3">
      <c r="A56" s="1" t="s">
        <v>163</v>
      </c>
      <c r="B56" s="1">
        <f>linkedrecords!$C$2*A53</f>
        <v>37.734656038136002</v>
      </c>
      <c r="C56" s="1"/>
      <c r="D56" s="1"/>
    </row>
    <row r="57" spans="1:5" x14ac:dyDescent="0.3">
      <c r="A57" s="1" t="s">
        <v>164</v>
      </c>
      <c r="B57" s="1">
        <f>linkedrecords!$B$2*C53</f>
        <v>0.22941223481061992</v>
      </c>
      <c r="C57" s="1"/>
      <c r="D57" s="1"/>
    </row>
    <row r="58" spans="1:5" x14ac:dyDescent="0.3">
      <c r="A58" s="1" t="s">
        <v>165</v>
      </c>
      <c r="B58" s="1">
        <f>SUM(B55:B57)</f>
        <v>54.502261968721022</v>
      </c>
      <c r="C58" s="1"/>
      <c r="D58" s="1"/>
    </row>
    <row r="59" spans="1:5" x14ac:dyDescent="0.3">
      <c r="A59" s="1" t="s">
        <v>166</v>
      </c>
      <c r="B59" s="1">
        <f>Sheet1!B55*linkedrecords!E2*20</f>
        <v>3.5139911105884019</v>
      </c>
      <c r="C59" s="1"/>
      <c r="D59" s="1"/>
    </row>
    <row r="60" spans="1:5" x14ac:dyDescent="0.3">
      <c r="A60" s="1"/>
      <c r="B60" s="1"/>
      <c r="C60" s="1"/>
      <c r="D60" s="1"/>
    </row>
    <row r="61" spans="1:5" x14ac:dyDescent="0.3">
      <c r="A61" s="1"/>
      <c r="B61" s="1"/>
      <c r="C61" s="1"/>
      <c r="D61" s="1"/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pane xSplit="1" ySplit="1" topLeftCell="B36" activePane="bottomRight" state="frozen"/>
      <selection activeCell="A2" sqref="A2"/>
      <selection pane="topRight" activeCell="B2" sqref="B2"/>
      <selection pane="bottomLeft" activeCell="A3" sqref="A3"/>
      <selection pane="bottomRight" activeCell="B58" sqref="B58"/>
    </sheetView>
  </sheetViews>
  <sheetFormatPr defaultRowHeight="14.4" x14ac:dyDescent="0.3"/>
  <sheetData>
    <row r="1" spans="1:11" x14ac:dyDescent="0.3">
      <c r="A1" s="9" t="s">
        <v>156</v>
      </c>
      <c r="B1" s="9"/>
      <c r="C1" s="9"/>
      <c r="D1" s="9"/>
      <c r="E1" s="9"/>
      <c r="F1" s="9"/>
      <c r="G1" s="9"/>
      <c r="H1" s="9"/>
      <c r="I1" s="9"/>
      <c r="J1" s="4"/>
      <c r="K1" s="1">
        <f>1000/50000000</f>
        <v>2.0000000000000002E-5</v>
      </c>
    </row>
    <row r="2" spans="1:11" x14ac:dyDescent="0.3">
      <c r="A2" s="1" t="s">
        <v>157</v>
      </c>
      <c r="B2" s="1" t="s">
        <v>158</v>
      </c>
      <c r="C2" s="1" t="s">
        <v>167</v>
      </c>
      <c r="D2" s="1" t="s">
        <v>168</v>
      </c>
      <c r="E2" s="1" t="s">
        <v>169</v>
      </c>
      <c r="F2" s="1" t="s">
        <v>170</v>
      </c>
      <c r="G2" s="7" t="s">
        <v>180</v>
      </c>
      <c r="H2" s="7" t="s">
        <v>181</v>
      </c>
      <c r="I2" s="7" t="s">
        <v>182</v>
      </c>
      <c r="J2" s="7" t="s">
        <v>183</v>
      </c>
      <c r="K2" s="1"/>
    </row>
    <row r="3" spans="1:11" x14ac:dyDescent="0.3">
      <c r="A3" s="1">
        <f>Sheet4!F3*$K$1</f>
        <v>6.9305200000000005</v>
      </c>
      <c r="B3" s="1">
        <f>Sheet4!G3*$K$1</f>
        <v>2.33128</v>
      </c>
      <c r="C3" s="1">
        <f>Sheet4!I3*$K$1</f>
        <v>0.43100000000000005</v>
      </c>
      <c r="D3" s="1">
        <f>Sheet4!J3*$K$1</f>
        <v>0.73508000000000007</v>
      </c>
      <c r="E3" s="1">
        <f>Sheet4!O3*$K$1</f>
        <v>3.7874800000000004</v>
      </c>
      <c r="F3" s="1">
        <f>Sheet4!P3*$K$1</f>
        <v>4.8800000000000007E-3</v>
      </c>
      <c r="G3" s="7">
        <f>Sheet4!K3*$K$1</f>
        <v>29.744800000000001</v>
      </c>
      <c r="H3" s="7">
        <f>Sheet4!M3*$K$1</f>
        <v>3.0856400000000002</v>
      </c>
      <c r="I3" s="7">
        <f>Sheet4!V3*$K$1</f>
        <v>11.70194</v>
      </c>
      <c r="J3" s="7">
        <f>(Sheet4!L3-Sheet4!V3)*$K$1</f>
        <v>14.957220000000001</v>
      </c>
    </row>
    <row r="4" spans="1:11" x14ac:dyDescent="0.3">
      <c r="A4" s="1">
        <f>Sheet4!F4*$K$1</f>
        <v>6.946060000000001</v>
      </c>
      <c r="B4" s="1">
        <f>Sheet4!G4*$K$1</f>
        <v>1.5127000000000002</v>
      </c>
      <c r="C4" s="1">
        <f>Sheet4!I4*$K$1</f>
        <v>0.41144000000000003</v>
      </c>
      <c r="D4" s="1">
        <f>Sheet4!J4*$K$1</f>
        <v>1.3609800000000001</v>
      </c>
      <c r="E4" s="1">
        <f>Sheet4!O4*$K$1</f>
        <v>2.49682</v>
      </c>
      <c r="F4" s="1">
        <f>Sheet4!P4*$K$1</f>
        <v>1.3420000000000001E-2</v>
      </c>
      <c r="G4" s="7">
        <f>Sheet4!K4*$K$1</f>
        <v>38.786260000000006</v>
      </c>
      <c r="H4" s="7">
        <f>Sheet4!M4*$K$1</f>
        <v>2.7271800000000002</v>
      </c>
      <c r="I4" s="7">
        <f>Sheet4!V4*$K$1</f>
        <v>13.934280000000001</v>
      </c>
      <c r="J4" s="7">
        <f>(Sheet4!L4-Sheet4!V4)*$K$1</f>
        <v>22.1248</v>
      </c>
    </row>
    <row r="5" spans="1:11" x14ac:dyDescent="0.3">
      <c r="A5" s="1">
        <f>Sheet4!F5*$K$1</f>
        <v>8.54678</v>
      </c>
      <c r="B5" s="1">
        <f>Sheet4!G5*$K$1</f>
        <v>1.08836</v>
      </c>
      <c r="C5" s="1">
        <f>Sheet4!I5*$K$1</f>
        <v>0.49372000000000005</v>
      </c>
      <c r="D5" s="1">
        <f>Sheet4!J5*$K$1</f>
        <v>4.1474000000000002</v>
      </c>
      <c r="E5" s="1">
        <f>Sheet4!O5*$K$1</f>
        <v>5.3640600000000003</v>
      </c>
      <c r="F5" s="1">
        <f>Sheet4!P5*$K$1</f>
        <v>2.2320000000000003E-2</v>
      </c>
      <c r="G5" s="7">
        <f>Sheet4!K5*$K$1</f>
        <v>29.260060000000003</v>
      </c>
      <c r="H5" s="7">
        <f>Sheet4!M5*$K$1</f>
        <v>3.0518800000000001</v>
      </c>
      <c r="I5" s="7">
        <f>Sheet4!V5*$K$1</f>
        <v>11.511320000000001</v>
      </c>
      <c r="J5" s="7">
        <f>(Sheet4!L5-Sheet4!V5)*$K$1</f>
        <v>14.696860000000001</v>
      </c>
    </row>
    <row r="6" spans="1:11" x14ac:dyDescent="0.3">
      <c r="A6" s="1">
        <f>Sheet4!F6*$K$1</f>
        <v>11.578640000000002</v>
      </c>
      <c r="B6" s="1">
        <f>Sheet4!G6*$K$1</f>
        <v>1.6905200000000002</v>
      </c>
      <c r="C6" s="1">
        <f>Sheet4!I6*$K$1</f>
        <v>0.88430000000000009</v>
      </c>
      <c r="D6" s="1">
        <f>Sheet4!J6*$K$1</f>
        <v>1.4622000000000002</v>
      </c>
      <c r="E6" s="1">
        <f>Sheet4!O6*$K$1</f>
        <v>4.4197600000000001</v>
      </c>
      <c r="F6" s="1">
        <f>Sheet4!P6*$K$1</f>
        <v>2.0880000000000003E-2</v>
      </c>
      <c r="G6" s="7">
        <f>Sheet4!K6*$K$1</f>
        <v>40.601840000000003</v>
      </c>
      <c r="H6" s="7">
        <f>Sheet4!M6*$K$1</f>
        <v>3.8092800000000002</v>
      </c>
      <c r="I6" s="7">
        <f>Sheet4!V6*$K$1</f>
        <v>16.52422</v>
      </c>
      <c r="J6" s="7">
        <f>(Sheet4!L6-Sheet4!V6)*$K$1</f>
        <v>20.268340000000002</v>
      </c>
    </row>
    <row r="7" spans="1:11" x14ac:dyDescent="0.3">
      <c r="A7" s="1">
        <f>Sheet4!F7*$K$1</f>
        <v>10.331940000000001</v>
      </c>
      <c r="B7" s="1">
        <f>Sheet4!G7*$K$1</f>
        <v>2.0673400000000002</v>
      </c>
      <c r="C7" s="1">
        <f>Sheet4!I7*$K$1</f>
        <v>0.61260000000000003</v>
      </c>
      <c r="D7" s="1">
        <f>Sheet4!J7*$K$1</f>
        <v>2.9988000000000001</v>
      </c>
      <c r="E7" s="1">
        <f>Sheet4!O7*$K$1</f>
        <v>5.0297600000000005</v>
      </c>
      <c r="F7" s="1">
        <f>Sheet4!P7*$K$1</f>
        <v>3.1380000000000005E-2</v>
      </c>
      <c r="G7" s="7">
        <f>Sheet4!K7*$K$1</f>
        <v>40.360140000000001</v>
      </c>
      <c r="H7" s="7">
        <f>Sheet4!M7*$K$1</f>
        <v>3.4521800000000002</v>
      </c>
      <c r="I7" s="7">
        <f>Sheet4!V7*$K$1</f>
        <v>16.388660000000002</v>
      </c>
      <c r="J7" s="7">
        <f>(Sheet4!L7-Sheet4!V7)*$K$1</f>
        <v>20.519300000000001</v>
      </c>
    </row>
    <row r="8" spans="1:11" x14ac:dyDescent="0.3">
      <c r="A8" s="1">
        <f>Sheet4!F8*$K$1</f>
        <v>4.9581800000000005</v>
      </c>
      <c r="B8" s="1">
        <f>Sheet4!G8*$K$1</f>
        <v>4.8790800000000001</v>
      </c>
      <c r="C8" s="1">
        <f>Sheet4!I8*$K$1</f>
        <v>0.24480000000000002</v>
      </c>
      <c r="D8" s="1">
        <f>Sheet4!J8*$K$1</f>
        <v>0.60252000000000006</v>
      </c>
      <c r="E8" s="1">
        <f>Sheet4!O8*$K$1</f>
        <v>3.5030800000000002</v>
      </c>
      <c r="F8" s="1">
        <f>Sheet4!P8*$K$1</f>
        <v>1.6660000000000001E-2</v>
      </c>
      <c r="G8" s="7">
        <f>Sheet4!K8*$K$1</f>
        <v>40.484880000000004</v>
      </c>
      <c r="H8" s="7">
        <f>Sheet4!M8*$K$1</f>
        <v>5.6074000000000002</v>
      </c>
      <c r="I8" s="7">
        <f>Sheet4!V8*$K$1</f>
        <v>13.368080000000001</v>
      </c>
      <c r="J8" s="7">
        <f>(Sheet4!L8-Sheet4!V8)*$K$1</f>
        <v>21.509400000000003</v>
      </c>
    </row>
    <row r="9" spans="1:11" x14ac:dyDescent="0.3">
      <c r="A9" s="1">
        <f>Sheet4!F9*$K$1</f>
        <v>11.377140000000001</v>
      </c>
      <c r="B9" s="1">
        <f>Sheet4!G9*$K$1</f>
        <v>1.4603400000000002</v>
      </c>
      <c r="C9" s="1">
        <f>Sheet4!I9*$K$1</f>
        <v>0.9569200000000001</v>
      </c>
      <c r="D9" s="1">
        <f>Sheet4!J9*$K$1</f>
        <v>0.83300000000000007</v>
      </c>
      <c r="E9" s="1">
        <f>Sheet4!O9*$K$1</f>
        <v>6.5499200000000002</v>
      </c>
      <c r="F9" s="1">
        <f>Sheet4!P9*$K$1</f>
        <v>4.3400000000000001E-3</v>
      </c>
      <c r="G9" s="7">
        <f>Sheet4!K9*$K$1</f>
        <v>48.595020000000005</v>
      </c>
      <c r="H9" s="7">
        <f>Sheet4!M9*$K$1</f>
        <v>2.0018600000000002</v>
      </c>
      <c r="I9" s="7">
        <f>Sheet4!V9*$K$1</f>
        <v>16.695120000000003</v>
      </c>
      <c r="J9" s="7">
        <f>(Sheet4!L9-Sheet4!V9)*$K$1</f>
        <v>29.898040000000002</v>
      </c>
    </row>
    <row r="10" spans="1:11" x14ac:dyDescent="0.3">
      <c r="A10" s="1">
        <f>Sheet4!F10*$K$1</f>
        <v>16.16208</v>
      </c>
      <c r="B10" s="1">
        <f>Sheet4!G10*$K$1</f>
        <v>3.4625600000000003</v>
      </c>
      <c r="C10" s="1">
        <f>Sheet4!I10*$K$1</f>
        <v>0.36706000000000005</v>
      </c>
      <c r="D10" s="1">
        <f>Sheet4!J10*$K$1</f>
        <v>1.71652</v>
      </c>
      <c r="E10" s="1">
        <f>Sheet4!O10*$K$1</f>
        <v>3.6311400000000003</v>
      </c>
      <c r="F10" s="1">
        <f>Sheet4!P10*$K$1</f>
        <v>8.7800000000000013E-3</v>
      </c>
      <c r="G10" s="7">
        <f>Sheet4!K10*$K$1</f>
        <v>55.011400000000002</v>
      </c>
      <c r="H10" s="7">
        <f>Sheet4!M10*$K$1</f>
        <v>4.1716600000000001</v>
      </c>
      <c r="I10" s="7">
        <f>Sheet4!V10*$K$1</f>
        <v>21.419880000000003</v>
      </c>
      <c r="J10" s="7">
        <f>(Sheet4!L10-Sheet4!V10)*$K$1</f>
        <v>29.419860000000003</v>
      </c>
    </row>
    <row r="11" spans="1:11" x14ac:dyDescent="0.3">
      <c r="A11" s="1">
        <f>Sheet4!F11*$K$1</f>
        <v>4.3646400000000005</v>
      </c>
      <c r="B11" s="1">
        <f>Sheet4!G11*$K$1</f>
        <v>2.4730800000000004</v>
      </c>
      <c r="C11" s="1">
        <f>Sheet4!I11*$K$1</f>
        <v>0.20130000000000001</v>
      </c>
      <c r="D11" s="1">
        <f>Sheet4!J11*$K$1</f>
        <v>1.4178200000000001</v>
      </c>
      <c r="E11" s="1">
        <f>Sheet4!O11*$K$1</f>
        <v>4.1462000000000003</v>
      </c>
      <c r="F11" s="1">
        <f>Sheet4!P11*$K$1</f>
        <v>1.098E-2</v>
      </c>
      <c r="G11" s="7">
        <f>Sheet4!K11*$K$1</f>
        <v>38.96584</v>
      </c>
      <c r="H11" s="7">
        <f>Sheet4!M11*$K$1</f>
        <v>6.6221600000000009</v>
      </c>
      <c r="I11" s="7">
        <f>Sheet4!V11*$K$1</f>
        <v>13.880100000000001</v>
      </c>
      <c r="J11" s="7">
        <f>(Sheet4!L11-Sheet4!V11)*$K$1</f>
        <v>18.46358</v>
      </c>
    </row>
    <row r="12" spans="1:11" x14ac:dyDescent="0.3">
      <c r="A12" s="1">
        <f>Sheet4!F12*$K$1</f>
        <v>1.5838800000000002</v>
      </c>
      <c r="B12" s="1">
        <f>Sheet4!G12*$K$1</f>
        <v>1.58E-3</v>
      </c>
      <c r="C12" s="1">
        <f>Sheet4!I12*$K$1</f>
        <v>2.2000000000000001E-3</v>
      </c>
      <c r="D12" s="1">
        <f>Sheet4!J12*$K$1</f>
        <v>6.0000000000000008E-5</v>
      </c>
      <c r="E12" s="1">
        <f>Sheet4!O12*$K$1</f>
        <v>6.7000000000000002E-3</v>
      </c>
      <c r="F12" s="1">
        <f>Sheet4!P12*$K$1</f>
        <v>0</v>
      </c>
      <c r="G12" s="7">
        <f>Sheet4!K12*$K$1</f>
        <v>56.052160000000008</v>
      </c>
      <c r="H12" s="7">
        <f>Sheet4!M12*$K$1</f>
        <v>4.8200000000000005E-3</v>
      </c>
      <c r="I12" s="7">
        <f>Sheet4!V12*$K$1</f>
        <v>13.697740000000001</v>
      </c>
      <c r="J12" s="7">
        <f>(Sheet4!L12-Sheet4!V12)*$K$1</f>
        <v>42.349600000000002</v>
      </c>
    </row>
    <row r="13" spans="1:11" x14ac:dyDescent="0.3">
      <c r="A13" s="1">
        <f>Sheet4!F13*$K$1</f>
        <v>10.3687</v>
      </c>
      <c r="B13" s="1">
        <f>Sheet4!G13*$K$1</f>
        <v>6.7272800000000004</v>
      </c>
      <c r="C13" s="1">
        <f>Sheet4!I13*$K$1</f>
        <v>0.78294000000000008</v>
      </c>
      <c r="D13" s="1">
        <f>Sheet4!J13*$K$1</f>
        <v>1.5089400000000002</v>
      </c>
      <c r="E13" s="1">
        <f>Sheet4!O13*$K$1</f>
        <v>5.6492000000000004</v>
      </c>
      <c r="F13" s="1">
        <f>Sheet4!P13*$K$1</f>
        <v>3.6380000000000003E-2</v>
      </c>
      <c r="G13" s="7">
        <f>Sheet4!K13*$K$1</f>
        <v>52.769000000000005</v>
      </c>
      <c r="H13" s="7">
        <f>Sheet4!M13*$K$1</f>
        <v>14.926420000000002</v>
      </c>
      <c r="I13" s="7">
        <f>Sheet4!V13*$K$1</f>
        <v>14.990220000000001</v>
      </c>
      <c r="J13" s="7">
        <f>(Sheet4!L13-Sheet4!V13)*$K$1</f>
        <v>22.852360000000001</v>
      </c>
    </row>
    <row r="14" spans="1:11" x14ac:dyDescent="0.3">
      <c r="A14" s="1">
        <f>Sheet4!F14*$K$1</f>
        <v>40.84572</v>
      </c>
      <c r="B14" s="1">
        <f>Sheet4!G14*$K$1</f>
        <v>7.0600400000000008</v>
      </c>
      <c r="C14" s="1">
        <f>Sheet4!I14*$K$1</f>
        <v>1.0988600000000002</v>
      </c>
      <c r="D14" s="1">
        <f>Sheet4!J14*$K$1</f>
        <v>1.0137800000000001</v>
      </c>
      <c r="E14" s="1">
        <f>Sheet4!O14*$K$1</f>
        <v>4.8463400000000005</v>
      </c>
      <c r="F14" s="1">
        <f>Sheet4!P14*$K$1</f>
        <v>5.4060000000000004E-2</v>
      </c>
      <c r="G14" s="7">
        <f>Sheet4!K14*$K$1</f>
        <v>102.32880000000002</v>
      </c>
      <c r="H14" s="7">
        <f>Sheet4!M14*$K$1</f>
        <v>18.17848</v>
      </c>
      <c r="I14" s="7">
        <f>Sheet4!V14*$K$1</f>
        <v>29.820440000000001</v>
      </c>
      <c r="J14" s="7">
        <f>(Sheet4!L14-Sheet4!V14)*$K$1</f>
        <v>54.329880000000003</v>
      </c>
    </row>
    <row r="15" spans="1:11" x14ac:dyDescent="0.3">
      <c r="A15" s="1">
        <f>Sheet4!F15*$K$1</f>
        <v>45.611780000000003</v>
      </c>
      <c r="B15" s="1">
        <f>Sheet4!G15*$K$1</f>
        <v>6.7927600000000004</v>
      </c>
      <c r="C15" s="1">
        <f>Sheet4!I15*$K$1</f>
        <v>1.24038</v>
      </c>
      <c r="D15" s="1">
        <f>Sheet4!J15*$K$1</f>
        <v>0.82750000000000001</v>
      </c>
      <c r="E15" s="1">
        <f>Sheet4!O15*$K$1</f>
        <v>5.1045000000000007</v>
      </c>
      <c r="F15" s="1">
        <f>Sheet4!P15*$K$1</f>
        <v>3.3140000000000003E-2</v>
      </c>
      <c r="G15" s="7">
        <f>Sheet4!K15*$K$1</f>
        <v>105.96168000000002</v>
      </c>
      <c r="H15" s="7">
        <f>Sheet4!M15*$K$1</f>
        <v>18.199160000000003</v>
      </c>
      <c r="I15" s="7">
        <f>Sheet4!V15*$K$1</f>
        <v>30.299380000000003</v>
      </c>
      <c r="J15" s="7">
        <f>(Sheet4!L15-Sheet4!V15)*$K$1</f>
        <v>57.463140000000003</v>
      </c>
    </row>
    <row r="16" spans="1:11" x14ac:dyDescent="0.3">
      <c r="A16" s="1">
        <f>Sheet4!F16*$K$1</f>
        <v>35.868680000000005</v>
      </c>
      <c r="B16" s="1">
        <f>Sheet4!G16*$K$1</f>
        <v>7.352240000000001</v>
      </c>
      <c r="C16" s="1">
        <f>Sheet4!I16*$K$1</f>
        <v>0.92868000000000006</v>
      </c>
      <c r="D16" s="1">
        <f>Sheet4!J16*$K$1</f>
        <v>0.93888000000000005</v>
      </c>
      <c r="E16" s="1">
        <f>Sheet4!O16*$K$1</f>
        <v>5.2547400000000009</v>
      </c>
      <c r="F16" s="1">
        <f>Sheet4!P16*$K$1</f>
        <v>5.3260000000000002E-2</v>
      </c>
      <c r="G16" s="7">
        <f>Sheet4!K16*$K$1</f>
        <v>96.203720000000004</v>
      </c>
      <c r="H16" s="7">
        <f>Sheet4!M16*$K$1</f>
        <v>19.95242</v>
      </c>
      <c r="I16" s="7">
        <f>Sheet4!V16*$K$1</f>
        <v>28.194040000000001</v>
      </c>
      <c r="J16" s="7">
        <f>(Sheet4!L16-Sheet4!V16)*$K$1</f>
        <v>48.057260000000007</v>
      </c>
    </row>
    <row r="17" spans="1:10" x14ac:dyDescent="0.3">
      <c r="A17" s="1">
        <f>Sheet4!F17*$K$1</f>
        <v>9.6705800000000011</v>
      </c>
      <c r="B17" s="1">
        <f>Sheet4!G17*$K$1</f>
        <v>7.3546400000000007</v>
      </c>
      <c r="C17" s="1">
        <f>Sheet4!I17*$K$1</f>
        <v>0.64706000000000008</v>
      </c>
      <c r="D17" s="1">
        <f>Sheet4!J17*$K$1</f>
        <v>0.95766000000000007</v>
      </c>
      <c r="E17" s="1">
        <f>Sheet4!O17*$K$1</f>
        <v>5.3083200000000001</v>
      </c>
      <c r="F17" s="1">
        <f>Sheet4!P17*$K$1</f>
        <v>5.4700000000000006E-2</v>
      </c>
      <c r="G17" s="7">
        <f>Sheet4!K17*$K$1</f>
        <v>62.350120000000004</v>
      </c>
      <c r="H17" s="7">
        <f>Sheet4!M17*$K$1</f>
        <v>19.956280000000003</v>
      </c>
      <c r="I17" s="7">
        <f>Sheet4!V17*$K$1</f>
        <v>15.510260000000001</v>
      </c>
      <c r="J17" s="7">
        <f>(Sheet4!L17-Sheet4!V17)*$K$1</f>
        <v>26.883580000000002</v>
      </c>
    </row>
    <row r="18" spans="1:10" x14ac:dyDescent="0.3">
      <c r="A18" s="1">
        <f>Sheet4!F18*$K$1</f>
        <v>11.747340000000001</v>
      </c>
      <c r="B18" s="1">
        <f>Sheet4!G18*$K$1</f>
        <v>8.2679600000000004</v>
      </c>
      <c r="C18" s="1">
        <f>Sheet4!I18*$K$1</f>
        <v>0.5767000000000001</v>
      </c>
      <c r="D18" s="1">
        <f>Sheet4!J18*$K$1</f>
        <v>1.0364600000000002</v>
      </c>
      <c r="E18" s="1">
        <f>Sheet4!O18*$K$1</f>
        <v>5.4576800000000008</v>
      </c>
      <c r="F18" s="1">
        <f>Sheet4!P18*$K$1</f>
        <v>5.2820000000000006E-2</v>
      </c>
      <c r="G18" s="7">
        <f>Sheet4!K18*$K$1</f>
        <v>68.88618000000001</v>
      </c>
      <c r="H18" s="7">
        <f>Sheet4!M18*$K$1</f>
        <v>22.658540000000002</v>
      </c>
      <c r="I18" s="7">
        <f>Sheet4!V18*$K$1</f>
        <v>17.201820000000001</v>
      </c>
      <c r="J18" s="7">
        <f>(Sheet4!L18-Sheet4!V18)*$K$1</f>
        <v>29.025820000000003</v>
      </c>
    </row>
    <row r="19" spans="1:10" x14ac:dyDescent="0.3">
      <c r="A19" s="1">
        <f>Sheet4!F19*$K$1</f>
        <v>10.760120000000001</v>
      </c>
      <c r="B19" s="1">
        <f>Sheet4!G19*$K$1</f>
        <v>8.7893000000000008</v>
      </c>
      <c r="C19" s="1">
        <f>Sheet4!I19*$K$1</f>
        <v>0.53622000000000003</v>
      </c>
      <c r="D19" s="1">
        <f>Sheet4!J19*$K$1</f>
        <v>1.0421400000000001</v>
      </c>
      <c r="E19" s="1">
        <f>Sheet4!O19*$K$1</f>
        <v>5.4566400000000002</v>
      </c>
      <c r="F19" s="1">
        <f>Sheet4!P19*$K$1</f>
        <v>6.0720000000000003E-2</v>
      </c>
      <c r="G19" s="7">
        <f>Sheet4!K19*$K$1</f>
        <v>70.309700000000007</v>
      </c>
      <c r="H19" s="7">
        <f>Sheet4!M19*$K$1</f>
        <v>24.443520000000003</v>
      </c>
      <c r="I19" s="7">
        <f>Sheet4!V19*$K$1</f>
        <v>16.43994</v>
      </c>
      <c r="J19" s="7">
        <f>(Sheet4!L19-Sheet4!V19)*$K$1</f>
        <v>29.426240000000004</v>
      </c>
    </row>
    <row r="20" spans="1:10" x14ac:dyDescent="0.3">
      <c r="A20" s="1">
        <f>Sheet4!F20*$K$1</f>
        <v>2.06996</v>
      </c>
      <c r="B20" s="1">
        <f>Sheet4!G20*$K$1</f>
        <v>0.42460000000000003</v>
      </c>
      <c r="C20" s="1">
        <f>Sheet4!I20*$K$1</f>
        <v>2.1300000000000003E-2</v>
      </c>
      <c r="D20" s="1">
        <f>Sheet4!J20*$K$1</f>
        <v>0.61908000000000007</v>
      </c>
      <c r="E20" s="1">
        <f>Sheet4!O20*$K$1</f>
        <v>0.76678000000000002</v>
      </c>
      <c r="F20" s="1">
        <f>Sheet4!P20*$K$1</f>
        <v>5.4000000000000001E-4</v>
      </c>
      <c r="G20" s="7">
        <f>Sheet4!K20*$K$1</f>
        <v>79.201600000000013</v>
      </c>
      <c r="H20" s="7">
        <f>Sheet4!M20*$K$1</f>
        <v>0.44300000000000006</v>
      </c>
      <c r="I20" s="7">
        <f>Sheet4!V20*$K$1</f>
        <v>20.936040000000002</v>
      </c>
      <c r="J20" s="7">
        <f>(Sheet4!L20-Sheet4!V20)*$K$1</f>
        <v>57.822560000000003</v>
      </c>
    </row>
    <row r="21" spans="1:10" x14ac:dyDescent="0.3">
      <c r="A21" s="1">
        <f>Sheet4!F21*$K$1</f>
        <v>2.14994</v>
      </c>
      <c r="B21" s="1">
        <f>Sheet4!G21*$K$1</f>
        <v>1.6800000000000001E-3</v>
      </c>
      <c r="C21" s="1">
        <f>Sheet4!I21*$K$1</f>
        <v>1.8600000000000001E-3</v>
      </c>
      <c r="D21" s="1">
        <f>Sheet4!J21*$K$1</f>
        <v>4.0000000000000003E-5</v>
      </c>
      <c r="E21" s="1">
        <f>Sheet4!O21*$K$1</f>
        <v>7.0000000000000001E-3</v>
      </c>
      <c r="F21" s="1">
        <f>Sheet4!P21*$K$1</f>
        <v>0</v>
      </c>
      <c r="G21" s="7">
        <f>Sheet4!K21*$K$1</f>
        <v>73.01982000000001</v>
      </c>
      <c r="H21" s="7">
        <f>Sheet4!M21*$K$1</f>
        <v>5.1600000000000005E-3</v>
      </c>
      <c r="I21" s="7">
        <f>Sheet4!V21*$K$1</f>
        <v>20.463280000000001</v>
      </c>
      <c r="J21" s="7">
        <f>(Sheet4!L21-Sheet4!V21)*$K$1</f>
        <v>52.551380000000002</v>
      </c>
    </row>
    <row r="22" spans="1:10" x14ac:dyDescent="0.3">
      <c r="A22" s="1">
        <f>Sheet4!F22*$K$1</f>
        <v>18.221240000000002</v>
      </c>
      <c r="B22" s="1">
        <f>Sheet4!G22*$K$1</f>
        <v>5.1614200000000006</v>
      </c>
      <c r="C22" s="1">
        <f>Sheet4!I22*$K$1</f>
        <v>2.7255200000000004</v>
      </c>
      <c r="D22" s="1">
        <f>Sheet4!J22*$K$1</f>
        <v>1.68788</v>
      </c>
      <c r="E22" s="1">
        <f>Sheet4!O22*$K$1</f>
        <v>8.4939800000000005</v>
      </c>
      <c r="F22" s="1">
        <f>Sheet4!P22*$K$1</f>
        <v>7.0660000000000001E-2</v>
      </c>
      <c r="G22" s="7">
        <f>Sheet4!K22*$K$1</f>
        <v>93.928120000000007</v>
      </c>
      <c r="H22" s="7">
        <f>Sheet4!M22*$K$1</f>
        <v>12.656300000000002</v>
      </c>
      <c r="I22" s="7">
        <f>Sheet4!V22*$K$1</f>
        <v>28.484220000000004</v>
      </c>
      <c r="J22" s="7">
        <f>(Sheet4!L22-Sheet4!V22)*$K$1</f>
        <v>52.787600000000005</v>
      </c>
    </row>
    <row r="23" spans="1:10" x14ac:dyDescent="0.3">
      <c r="A23" s="1">
        <f>Sheet4!F23*$K$1</f>
        <v>5.3364600000000006</v>
      </c>
      <c r="B23" s="1">
        <f>Sheet4!G23*$K$1</f>
        <v>6.6579000000000006</v>
      </c>
      <c r="C23" s="1">
        <f>Sheet4!I23*$K$1</f>
        <v>0.36518</v>
      </c>
      <c r="D23" s="1">
        <f>Sheet4!J23*$K$1</f>
        <v>16.809260000000002</v>
      </c>
      <c r="E23" s="1">
        <f>Sheet4!O23*$K$1</f>
        <v>22.423660000000002</v>
      </c>
      <c r="F23" s="1">
        <f>Sheet4!P23*$K$1</f>
        <v>3.3800000000000004E-2</v>
      </c>
      <c r="G23" s="7">
        <f>Sheet4!K23*$K$1</f>
        <v>101.86516</v>
      </c>
      <c r="H23" s="7">
        <f>Sheet4!M23*$K$1</f>
        <v>13.566820000000002</v>
      </c>
      <c r="I23" s="7">
        <f>Sheet4!V23*$K$1</f>
        <v>26.0791</v>
      </c>
      <c r="J23" s="7">
        <f>(Sheet4!L23-Sheet4!V23)*$K$1</f>
        <v>62.219240000000006</v>
      </c>
    </row>
    <row r="24" spans="1:10" x14ac:dyDescent="0.3">
      <c r="A24" s="1">
        <f>Sheet4!F24*$K$1</f>
        <v>6.1749800000000006</v>
      </c>
      <c r="B24" s="1">
        <f>Sheet4!G24*$K$1</f>
        <v>5.3870600000000008</v>
      </c>
      <c r="C24" s="1">
        <f>Sheet4!I24*$K$1</f>
        <v>0.38630000000000003</v>
      </c>
      <c r="D24" s="1">
        <f>Sheet4!J24*$K$1</f>
        <v>18.646660000000001</v>
      </c>
      <c r="E24" s="1">
        <f>Sheet4!O24*$K$1</f>
        <v>23.313360000000003</v>
      </c>
      <c r="F24" s="1">
        <f>Sheet4!P24*$K$1</f>
        <v>8.6000000000000007E-2</v>
      </c>
      <c r="G24" s="7">
        <f>Sheet4!K24*$K$1</f>
        <v>112.29874000000001</v>
      </c>
      <c r="H24" s="7">
        <f>Sheet4!M24*$K$1</f>
        <v>13.383620000000001</v>
      </c>
      <c r="I24" s="7">
        <f>Sheet4!V24*$K$1</f>
        <v>29.086600000000001</v>
      </c>
      <c r="J24" s="7">
        <f>(Sheet4!L24-Sheet4!V24)*$K$1</f>
        <v>69.828520000000012</v>
      </c>
    </row>
    <row r="25" spans="1:10" x14ac:dyDescent="0.3">
      <c r="A25" s="1">
        <f>Sheet4!F25*$K$1</f>
        <v>5.6710600000000007</v>
      </c>
      <c r="B25" s="1">
        <f>Sheet4!G25*$K$1</f>
        <v>6.7744800000000005</v>
      </c>
      <c r="C25" s="1">
        <f>Sheet4!I25*$K$1</f>
        <v>0.37422000000000005</v>
      </c>
      <c r="D25" s="1">
        <f>Sheet4!J25*$K$1</f>
        <v>17.655820000000002</v>
      </c>
      <c r="E25" s="1">
        <f>Sheet4!O25*$K$1</f>
        <v>23.441460000000003</v>
      </c>
      <c r="F25" s="1">
        <f>Sheet4!P25*$K$1</f>
        <v>5.1040000000000002E-2</v>
      </c>
      <c r="G25" s="7">
        <f>Sheet4!K25*$K$1</f>
        <v>103.10012</v>
      </c>
      <c r="H25" s="7">
        <f>Sheet4!M25*$K$1</f>
        <v>13.4831</v>
      </c>
      <c r="I25" s="7">
        <f>Sheet4!V25*$K$1</f>
        <v>25.971960000000003</v>
      </c>
      <c r="J25" s="7">
        <f>(Sheet4!L25-Sheet4!V25)*$K$1</f>
        <v>63.645060000000008</v>
      </c>
    </row>
    <row r="26" spans="1:10" x14ac:dyDescent="0.3">
      <c r="A26" s="1">
        <f>Sheet4!F26*$K$1</f>
        <v>5.5098600000000006</v>
      </c>
      <c r="B26" s="1">
        <f>Sheet4!G26*$K$1</f>
        <v>5.3982000000000001</v>
      </c>
      <c r="C26" s="1">
        <f>Sheet4!I26*$K$1</f>
        <v>0.39016000000000001</v>
      </c>
      <c r="D26" s="1">
        <f>Sheet4!J26*$K$1</f>
        <v>18.519680000000001</v>
      </c>
      <c r="E26" s="1">
        <f>Sheet4!O26*$K$1</f>
        <v>23.205880000000001</v>
      </c>
      <c r="F26" s="1">
        <f>Sheet4!P26*$K$1</f>
        <v>6.54E-2</v>
      </c>
      <c r="G26" s="7">
        <f>Sheet4!K26*$K$1</f>
        <v>109.31352000000001</v>
      </c>
      <c r="H26" s="7">
        <f>Sheet4!M26*$K$1</f>
        <v>13.36786</v>
      </c>
      <c r="I26" s="7">
        <f>Sheet4!V26*$K$1</f>
        <v>27.870420000000003</v>
      </c>
      <c r="J26" s="7">
        <f>(Sheet4!L26-Sheet4!V26)*$K$1</f>
        <v>68.075240000000008</v>
      </c>
    </row>
    <row r="27" spans="1:10" x14ac:dyDescent="0.3">
      <c r="A27" s="1">
        <f>Sheet4!F27*$K$1</f>
        <v>5.8520800000000008</v>
      </c>
      <c r="B27" s="1">
        <f>Sheet4!G27*$K$1</f>
        <v>5.0509200000000005</v>
      </c>
      <c r="C27" s="1">
        <f>Sheet4!I27*$K$1</f>
        <v>0.39390000000000003</v>
      </c>
      <c r="D27" s="1">
        <f>Sheet4!J27*$K$1</f>
        <v>19.107400000000002</v>
      </c>
      <c r="E27" s="1">
        <f>Sheet4!O27*$K$1</f>
        <v>23.548800000000004</v>
      </c>
      <c r="F27" s="1">
        <f>Sheet4!P27*$K$1</f>
        <v>4.9780000000000005E-2</v>
      </c>
      <c r="G27" s="7">
        <f>Sheet4!K27*$K$1</f>
        <v>114.69508</v>
      </c>
      <c r="H27" s="7">
        <f>Sheet4!M27*$K$1</f>
        <v>13.250140000000002</v>
      </c>
      <c r="I27" s="7">
        <f>Sheet4!V27*$K$1</f>
        <v>30.053820000000002</v>
      </c>
      <c r="J27" s="7">
        <f>(Sheet4!L27-Sheet4!V27)*$K$1</f>
        <v>71.391120000000001</v>
      </c>
    </row>
    <row r="28" spans="1:10" x14ac:dyDescent="0.3">
      <c r="A28" s="1">
        <f>Sheet4!F28*$K$1</f>
        <v>6.0107800000000005</v>
      </c>
      <c r="B28" s="1">
        <f>Sheet4!G28*$K$1</f>
        <v>4.99824</v>
      </c>
      <c r="C28" s="1">
        <f>Sheet4!I28*$K$1</f>
        <v>0.40066000000000002</v>
      </c>
      <c r="D28" s="1">
        <f>Sheet4!J28*$K$1</f>
        <v>19.180260000000001</v>
      </c>
      <c r="E28" s="1">
        <f>Sheet4!O28*$K$1</f>
        <v>23.654480000000003</v>
      </c>
      <c r="F28" s="1">
        <f>Sheet4!P28*$K$1</f>
        <v>4.8960000000000004E-2</v>
      </c>
      <c r="G28" s="7">
        <f>Sheet4!K28*$K$1</f>
        <v>115.22790000000001</v>
      </c>
      <c r="H28" s="7">
        <f>Sheet4!M28*$K$1</f>
        <v>13.285220000000001</v>
      </c>
      <c r="I28" s="7">
        <f>Sheet4!V28*$K$1</f>
        <v>30.367540000000002</v>
      </c>
      <c r="J28" s="7">
        <f>(Sheet4!L28-Sheet4!V28)*$K$1</f>
        <v>71.575140000000005</v>
      </c>
    </row>
    <row r="29" spans="1:10" x14ac:dyDescent="0.3">
      <c r="A29" s="1">
        <f>Sheet4!F29*$K$1</f>
        <v>20.349760000000003</v>
      </c>
      <c r="B29" s="1">
        <f>Sheet4!G29*$K$1</f>
        <v>6.0888800000000005</v>
      </c>
      <c r="C29" s="1">
        <f>Sheet4!I29*$K$1</f>
        <v>2.8817000000000004</v>
      </c>
      <c r="D29" s="1">
        <f>Sheet4!J29*$K$1</f>
        <v>2.31148</v>
      </c>
      <c r="E29" s="1">
        <f>Sheet4!O29*$K$1</f>
        <v>9.8849800000000005</v>
      </c>
      <c r="F29" s="1">
        <f>Sheet4!P29*$K$1</f>
        <v>0.10096000000000001</v>
      </c>
      <c r="G29" s="7">
        <f>Sheet4!K29*$K$1</f>
        <v>108.32324000000001</v>
      </c>
      <c r="H29" s="7">
        <f>Sheet4!M29*$K$1</f>
        <v>14.695900000000002</v>
      </c>
      <c r="I29" s="7">
        <f>Sheet4!V29*$K$1</f>
        <v>32.771620000000006</v>
      </c>
      <c r="J29" s="7">
        <f>(Sheet4!L29-Sheet4!V29)*$K$1</f>
        <v>60.855720000000005</v>
      </c>
    </row>
    <row r="30" spans="1:10" x14ac:dyDescent="0.3">
      <c r="A30" s="1">
        <f>Sheet4!F30*$K$1</f>
        <v>21.444760000000002</v>
      </c>
      <c r="B30" s="1">
        <f>Sheet4!G30*$K$1</f>
        <v>6.0901400000000008</v>
      </c>
      <c r="C30" s="1">
        <f>Sheet4!I30*$K$1</f>
        <v>3.2659600000000002</v>
      </c>
      <c r="D30" s="1">
        <f>Sheet4!J30*$K$1</f>
        <v>2.1869200000000002</v>
      </c>
      <c r="E30" s="1">
        <f>Sheet4!O30*$K$1</f>
        <v>10.265040000000001</v>
      </c>
      <c r="F30" s="1">
        <f>Sheet4!P30*$K$1</f>
        <v>0.14042000000000002</v>
      </c>
      <c r="G30" s="7">
        <f>Sheet4!K30*$K$1</f>
        <v>112.58622000000001</v>
      </c>
      <c r="H30" s="7">
        <f>Sheet4!M30*$K$1</f>
        <v>15.103040000000002</v>
      </c>
      <c r="I30" s="7">
        <f>Sheet4!V30*$K$1</f>
        <v>33.500700000000002</v>
      </c>
      <c r="J30" s="7">
        <f>(Sheet4!L30-Sheet4!V30)*$K$1</f>
        <v>63.982480000000002</v>
      </c>
    </row>
    <row r="31" spans="1:10" x14ac:dyDescent="0.3">
      <c r="A31" s="1">
        <f>Sheet4!F31*$K$1</f>
        <v>19.602860000000003</v>
      </c>
      <c r="B31" s="1">
        <f>Sheet4!G31*$K$1</f>
        <v>5.8950600000000009</v>
      </c>
      <c r="C31" s="1">
        <f>Sheet4!I31*$K$1</f>
        <v>2.9637800000000003</v>
      </c>
      <c r="D31" s="1">
        <f>Sheet4!J31*$K$1</f>
        <v>1.9748400000000002</v>
      </c>
      <c r="E31" s="1">
        <f>Sheet4!O31*$K$1</f>
        <v>9.7810400000000008</v>
      </c>
      <c r="F31" s="1">
        <f>Sheet4!P31*$K$1</f>
        <v>0.15394000000000002</v>
      </c>
      <c r="G31" s="7">
        <f>Sheet4!K31*$K$1</f>
        <v>108.00114000000001</v>
      </c>
      <c r="H31" s="7">
        <f>Sheet4!M31*$K$1</f>
        <v>15.363900000000001</v>
      </c>
      <c r="I31" s="7">
        <f>Sheet4!V31*$K$1</f>
        <v>31.010880000000004</v>
      </c>
      <c r="J31" s="7">
        <f>(Sheet4!L31-Sheet4!V31)*$K$1</f>
        <v>61.626360000000005</v>
      </c>
    </row>
    <row r="32" spans="1:10" x14ac:dyDescent="0.3">
      <c r="A32" s="1">
        <f>Sheet4!F32*$K$1</f>
        <v>21.385840000000002</v>
      </c>
      <c r="B32" s="1">
        <f>Sheet4!G32*$K$1</f>
        <v>7.641020000000001</v>
      </c>
      <c r="C32" s="1">
        <f>Sheet4!I32*$K$1</f>
        <v>3.1907400000000004</v>
      </c>
      <c r="D32" s="1">
        <f>Sheet4!J32*$K$1</f>
        <v>2.5072200000000002</v>
      </c>
      <c r="E32" s="1">
        <f>Sheet4!O32*$K$1</f>
        <v>11.059180000000001</v>
      </c>
      <c r="F32" s="1">
        <f>Sheet4!P32*$K$1</f>
        <v>0.16504000000000002</v>
      </c>
      <c r="G32" s="7">
        <f>Sheet4!K32*$K$1</f>
        <v>120.91214000000001</v>
      </c>
      <c r="H32" s="7">
        <f>Sheet4!M32*$K$1</f>
        <v>19.282960000000003</v>
      </c>
      <c r="I32" s="7">
        <f>Sheet4!V32*$K$1</f>
        <v>33.180080000000004</v>
      </c>
      <c r="J32" s="7">
        <f>(Sheet4!L32-Sheet4!V32)*$K$1</f>
        <v>68.449100000000001</v>
      </c>
    </row>
    <row r="33" spans="1:10" x14ac:dyDescent="0.3">
      <c r="A33" s="1">
        <f>Sheet4!F33*$K$1</f>
        <v>22.4556</v>
      </c>
      <c r="B33" s="1">
        <f>Sheet4!G33*$K$1</f>
        <v>7.1415400000000009</v>
      </c>
      <c r="C33" s="1">
        <f>Sheet4!I33*$K$1</f>
        <v>3.2601200000000001</v>
      </c>
      <c r="D33" s="1">
        <f>Sheet4!J33*$K$1</f>
        <v>2.4175800000000001</v>
      </c>
      <c r="E33" s="1">
        <f>Sheet4!O33*$K$1</f>
        <v>11.069540000000002</v>
      </c>
      <c r="F33" s="1">
        <f>Sheet4!P33*$K$1</f>
        <v>0.1174</v>
      </c>
      <c r="G33" s="7">
        <f>Sheet4!K33*$K$1</f>
        <v>123.55994000000001</v>
      </c>
      <c r="H33" s="7">
        <f>Sheet4!M33*$K$1</f>
        <v>17.952740000000002</v>
      </c>
      <c r="I33" s="7">
        <f>Sheet4!V33*$K$1</f>
        <v>35.261780000000002</v>
      </c>
      <c r="J33" s="7">
        <f>(Sheet4!L33-Sheet4!V33)*$K$1</f>
        <v>70.345420000000004</v>
      </c>
    </row>
    <row r="34" spans="1:10" x14ac:dyDescent="0.3">
      <c r="A34" s="1">
        <f>Sheet4!F34*$K$1</f>
        <v>23.902160000000002</v>
      </c>
      <c r="B34" s="1">
        <f>Sheet4!G34*$K$1</f>
        <v>6.0498800000000008</v>
      </c>
      <c r="C34" s="1">
        <f>Sheet4!I34*$K$1</f>
        <v>4.0233600000000003</v>
      </c>
      <c r="D34" s="1">
        <f>Sheet4!J34*$K$1</f>
        <v>1.6095400000000002</v>
      </c>
      <c r="E34" s="1">
        <f>Sheet4!O34*$K$1</f>
        <v>11.929160000000001</v>
      </c>
      <c r="F34" s="1">
        <f>Sheet4!P34*$K$1</f>
        <v>0.17304000000000003</v>
      </c>
      <c r="G34" s="7">
        <f>Sheet4!K34*$K$1</f>
        <v>136.89500000000001</v>
      </c>
      <c r="H34" s="7">
        <f>Sheet4!M34*$K$1</f>
        <v>16.229900000000001</v>
      </c>
      <c r="I34" s="7">
        <f>Sheet4!V34*$K$1</f>
        <v>42.996300000000005</v>
      </c>
      <c r="J34" s="7">
        <f>(Sheet4!L34-Sheet4!V34)*$K$1</f>
        <v>77.668800000000005</v>
      </c>
    </row>
    <row r="35" spans="1:10" x14ac:dyDescent="0.3">
      <c r="A35" s="1">
        <f>Sheet4!F35*$K$1</f>
        <v>23.947660000000003</v>
      </c>
      <c r="B35" s="1">
        <f>Sheet4!G35*$K$1</f>
        <v>6.4039800000000007</v>
      </c>
      <c r="C35" s="1">
        <f>Sheet4!I35*$K$1</f>
        <v>3.9370000000000003</v>
      </c>
      <c r="D35" s="1">
        <f>Sheet4!J35*$K$1</f>
        <v>1.7427000000000001</v>
      </c>
      <c r="E35" s="1">
        <f>Sheet4!O35*$K$1</f>
        <v>12.117320000000001</v>
      </c>
      <c r="F35" s="1">
        <f>Sheet4!P35*$K$1</f>
        <v>9.4740000000000005E-2</v>
      </c>
      <c r="G35" s="7">
        <f>Sheet4!K35*$K$1</f>
        <v>136.19656000000001</v>
      </c>
      <c r="H35" s="7">
        <f>Sheet4!M35*$K$1</f>
        <v>17.127020000000002</v>
      </c>
      <c r="I35" s="7">
        <f>Sheet4!V35*$K$1</f>
        <v>41.875780000000006</v>
      </c>
      <c r="J35" s="7">
        <f>(Sheet4!L35-Sheet4!V35)*$K$1</f>
        <v>77.193760000000012</v>
      </c>
    </row>
    <row r="36" spans="1:10" x14ac:dyDescent="0.3">
      <c r="A36" s="1">
        <f>Sheet4!F36*$K$1</f>
        <v>25.233760000000004</v>
      </c>
      <c r="B36" s="1">
        <f>Sheet4!G36*$K$1</f>
        <v>5.8582000000000001</v>
      </c>
      <c r="C36" s="1">
        <f>Sheet4!I36*$K$1</f>
        <v>4.4617800000000001</v>
      </c>
      <c r="D36" s="1">
        <f>Sheet4!J36*$K$1</f>
        <v>1.2183200000000001</v>
      </c>
      <c r="E36" s="1">
        <f>Sheet4!O36*$K$1</f>
        <v>12.23104</v>
      </c>
      <c r="F36" s="1">
        <f>Sheet4!P36*$K$1</f>
        <v>7.9680000000000001E-2</v>
      </c>
      <c r="G36" s="7">
        <f>Sheet4!K36*$K$1</f>
        <v>137.10112000000001</v>
      </c>
      <c r="H36" s="7">
        <f>Sheet4!M36*$K$1</f>
        <v>15.329160000000002</v>
      </c>
      <c r="I36" s="7">
        <f>Sheet4!V36*$K$1</f>
        <v>43.481320000000004</v>
      </c>
      <c r="J36" s="7">
        <f>(Sheet4!L36-Sheet4!V36)*$K$1</f>
        <v>78.29064000000001</v>
      </c>
    </row>
    <row r="37" spans="1:10" x14ac:dyDescent="0.3">
      <c r="A37" s="1">
        <f>Sheet4!F37*$K$1</f>
        <v>24.765480000000004</v>
      </c>
      <c r="B37" s="1">
        <f>Sheet4!G37*$K$1</f>
        <v>5.5446600000000004</v>
      </c>
      <c r="C37" s="1">
        <f>Sheet4!I37*$K$1</f>
        <v>4.3753000000000002</v>
      </c>
      <c r="D37" s="1">
        <f>Sheet4!J37*$K$1</f>
        <v>1.4192800000000001</v>
      </c>
      <c r="E37" s="1">
        <f>Sheet4!O37*$K$1</f>
        <v>12.25084</v>
      </c>
      <c r="F37" s="1">
        <f>Sheet4!P37*$K$1</f>
        <v>8.524000000000001E-2</v>
      </c>
      <c r="G37" s="7">
        <f>Sheet4!K37*$K$1</f>
        <v>135.26314000000002</v>
      </c>
      <c r="H37" s="7">
        <f>Sheet4!M37*$K$1</f>
        <v>14.751900000000001</v>
      </c>
      <c r="I37" s="7">
        <f>Sheet4!V37*$K$1</f>
        <v>41.237580000000001</v>
      </c>
      <c r="J37" s="7">
        <f>(Sheet4!L37-Sheet4!V37)*$K$1</f>
        <v>79.273660000000007</v>
      </c>
    </row>
    <row r="38" spans="1:10" x14ac:dyDescent="0.3">
      <c r="A38" s="1">
        <f>Sheet4!F38*$K$1</f>
        <v>23.655980000000003</v>
      </c>
      <c r="B38" s="1">
        <f>Sheet4!G38*$K$1</f>
        <v>4.06386</v>
      </c>
      <c r="C38" s="1">
        <f>Sheet4!I38*$K$1</f>
        <v>4.9501800000000005</v>
      </c>
      <c r="D38" s="1">
        <f>Sheet4!J38*$K$1</f>
        <v>0.89862000000000009</v>
      </c>
      <c r="E38" s="1">
        <f>Sheet4!O38*$K$1</f>
        <v>12.52702</v>
      </c>
      <c r="F38" s="1">
        <f>Sheet4!P38*$K$1</f>
        <v>0.20248000000000002</v>
      </c>
      <c r="G38" s="7">
        <f>Sheet4!K38*$K$1</f>
        <v>144.7441</v>
      </c>
      <c r="H38" s="7">
        <f>Sheet4!M38*$K$1</f>
        <v>13.078520000000001</v>
      </c>
      <c r="I38" s="7">
        <f>Sheet4!V38*$K$1</f>
        <v>45.110380000000006</v>
      </c>
      <c r="J38" s="7">
        <f>(Sheet4!L38-Sheet4!V38)*$K$1</f>
        <v>86.555200000000013</v>
      </c>
    </row>
    <row r="39" spans="1:10" x14ac:dyDescent="0.3">
      <c r="A39" s="1">
        <f>Sheet4!F39*$K$1</f>
        <v>14.96</v>
      </c>
      <c r="B39" s="1">
        <f>Sheet4!G39*$K$1</f>
        <v>2.6992600000000002</v>
      </c>
      <c r="C39" s="1">
        <f>Sheet4!I39*$K$1</f>
        <v>2.5363600000000002</v>
      </c>
      <c r="D39" s="1">
        <f>Sheet4!J39*$K$1</f>
        <v>0.42616000000000004</v>
      </c>
      <c r="E39" s="1">
        <f>Sheet4!O39*$K$1</f>
        <v>7.2773000000000003</v>
      </c>
      <c r="F39" s="1">
        <f>Sheet4!P39*$K$1</f>
        <v>5.2320000000000005E-2</v>
      </c>
      <c r="G39" s="7">
        <f>Sheet4!K39*$K$1</f>
        <v>148.27214000000001</v>
      </c>
      <c r="H39" s="7">
        <f>Sheet4!M39*$K$1</f>
        <v>4.1951600000000004</v>
      </c>
      <c r="I39" s="7">
        <f>Sheet4!V39*$K$1</f>
        <v>41.340440000000001</v>
      </c>
      <c r="J39" s="7">
        <f>(Sheet4!L39-Sheet4!V39)*$K$1</f>
        <v>102.73654000000001</v>
      </c>
    </row>
    <row r="40" spans="1:10" x14ac:dyDescent="0.3">
      <c r="A40" s="1">
        <f>Sheet4!F40*$K$1</f>
        <v>15.638860000000001</v>
      </c>
      <c r="B40" s="1">
        <f>Sheet4!G40*$K$1</f>
        <v>1.1877200000000001</v>
      </c>
      <c r="C40" s="1">
        <f>Sheet4!I40*$K$1</f>
        <v>2.4747400000000002</v>
      </c>
      <c r="D40" s="1">
        <f>Sheet4!J40*$K$1</f>
        <v>0.34712000000000004</v>
      </c>
      <c r="E40" s="1">
        <f>Sheet4!O40*$K$1</f>
        <v>6.9435800000000008</v>
      </c>
      <c r="F40" s="1">
        <f>Sheet4!P40*$K$1</f>
        <v>7.2700000000000001E-2</v>
      </c>
      <c r="G40" s="7">
        <f>Sheet4!K40*$K$1</f>
        <v>146.60718</v>
      </c>
      <c r="H40" s="7">
        <f>Sheet4!M40*$K$1</f>
        <v>3.2409800000000004</v>
      </c>
      <c r="I40" s="7">
        <f>Sheet4!V40*$K$1</f>
        <v>40.252760000000002</v>
      </c>
      <c r="J40" s="7">
        <f>(Sheet4!L40-Sheet4!V40)*$K$1</f>
        <v>103.11344000000001</v>
      </c>
    </row>
    <row r="41" spans="1:10" x14ac:dyDescent="0.3">
      <c r="A41" s="1">
        <f>Sheet4!F41*$K$1</f>
        <v>15.082000000000001</v>
      </c>
      <c r="B41" s="1">
        <f>Sheet4!G41*$K$1</f>
        <v>2.5606800000000001</v>
      </c>
      <c r="C41" s="1">
        <f>Sheet4!I41*$K$1</f>
        <v>2.5402800000000001</v>
      </c>
      <c r="D41" s="1">
        <f>Sheet4!J41*$K$1</f>
        <v>0.46502000000000004</v>
      </c>
      <c r="E41" s="1">
        <f>Sheet4!O41*$K$1</f>
        <v>7.2608000000000006</v>
      </c>
      <c r="F41" s="1">
        <f>Sheet4!P41*$K$1</f>
        <v>3.9220000000000005E-2</v>
      </c>
      <c r="G41" s="7">
        <f>Sheet4!K41*$K$1</f>
        <v>146.30100000000002</v>
      </c>
      <c r="H41" s="7">
        <f>Sheet4!M41*$K$1</f>
        <v>3.3926600000000002</v>
      </c>
      <c r="I41" s="7">
        <f>Sheet4!V41*$K$1</f>
        <v>38.314460000000004</v>
      </c>
      <c r="J41" s="7">
        <f>(Sheet4!L41-Sheet4!V41)*$K$1</f>
        <v>104.59388000000001</v>
      </c>
    </row>
    <row r="42" spans="1:10" x14ac:dyDescent="0.3">
      <c r="A42" s="1">
        <f>Sheet4!F42*$K$1</f>
        <v>2.4859800000000001</v>
      </c>
      <c r="B42" s="1">
        <f>Sheet4!G42*$K$1</f>
        <v>1.0580000000000001E-2</v>
      </c>
      <c r="C42" s="1">
        <f>Sheet4!I42*$K$1</f>
        <v>0.14268</v>
      </c>
      <c r="D42" s="1">
        <f>Sheet4!J42*$K$1</f>
        <v>1.1800000000000001E-3</v>
      </c>
      <c r="E42" s="1">
        <f>Sheet4!O42*$K$1</f>
        <v>0.31160000000000004</v>
      </c>
      <c r="F42" s="1">
        <f>Sheet4!P42*$K$1</f>
        <v>5.2000000000000006E-4</v>
      </c>
      <c r="G42" s="7">
        <f>Sheet4!K42*$K$1</f>
        <v>123.39678000000001</v>
      </c>
      <c r="H42" s="7">
        <f>Sheet4!M42*$K$1</f>
        <v>3.6640000000000006E-2</v>
      </c>
      <c r="I42" s="7">
        <f>Sheet4!V42*$K$1</f>
        <v>36.954040000000006</v>
      </c>
      <c r="J42" s="7">
        <f>(Sheet4!L42-Sheet4!V42)*$K$1</f>
        <v>86.406100000000009</v>
      </c>
    </row>
    <row r="43" spans="1:10" x14ac:dyDescent="0.3">
      <c r="A43" s="1">
        <f>Sheet4!F43*$K$1</f>
        <v>8.1165400000000005</v>
      </c>
      <c r="B43" s="1">
        <f>Sheet4!G43*$K$1</f>
        <v>2.8679600000000001</v>
      </c>
      <c r="C43" s="1">
        <f>Sheet4!I43*$K$1</f>
        <v>0.72260000000000002</v>
      </c>
      <c r="D43" s="1">
        <f>Sheet4!J43*$K$1</f>
        <v>0.55204000000000009</v>
      </c>
      <c r="E43" s="1">
        <f>Sheet4!O43*$K$1</f>
        <v>5.7701800000000008</v>
      </c>
      <c r="F43" s="1">
        <f>Sheet4!P43*$K$1</f>
        <v>1.898E-2</v>
      </c>
      <c r="G43" s="7">
        <f>Sheet4!K43*$K$1</f>
        <v>160.95702</v>
      </c>
      <c r="H43" s="7">
        <f>Sheet4!M43*$K$1</f>
        <v>3.0233600000000003</v>
      </c>
      <c r="I43" s="7">
        <f>Sheet4!V43*$K$1</f>
        <v>48.431780000000003</v>
      </c>
      <c r="J43" s="7">
        <f>(Sheet4!L43-Sheet4!V43)*$K$1</f>
        <v>109.50188000000001</v>
      </c>
    </row>
    <row r="44" spans="1:10" x14ac:dyDescent="0.3">
      <c r="A44" s="1">
        <f>Sheet4!F44*$K$1</f>
        <v>8.69726</v>
      </c>
      <c r="B44" s="1">
        <f>Sheet4!G44*$K$1</f>
        <v>2.8568600000000002</v>
      </c>
      <c r="C44" s="1">
        <f>Sheet4!I44*$K$1</f>
        <v>0.72946000000000011</v>
      </c>
      <c r="D44" s="1">
        <f>Sheet4!J44*$K$1</f>
        <v>0.55080000000000007</v>
      </c>
      <c r="E44" s="1">
        <f>Sheet4!O44*$K$1</f>
        <v>5.8088200000000008</v>
      </c>
      <c r="F44" s="1">
        <f>Sheet4!P44*$K$1</f>
        <v>2.5060000000000002E-2</v>
      </c>
      <c r="G44" s="7">
        <f>Sheet4!K44*$K$1</f>
        <v>163.37158000000002</v>
      </c>
      <c r="H44" s="7">
        <f>Sheet4!M44*$K$1</f>
        <v>2.9165000000000001</v>
      </c>
      <c r="I44" s="7">
        <f>Sheet4!V44*$K$1</f>
        <v>51.052480000000003</v>
      </c>
      <c r="J44" s="7">
        <f>(Sheet4!L44-Sheet4!V44)*$K$1</f>
        <v>109.40260000000001</v>
      </c>
    </row>
    <row r="45" spans="1:10" x14ac:dyDescent="0.3">
      <c r="A45" s="1">
        <f>Sheet4!F45*$K$1</f>
        <v>5.6671600000000009</v>
      </c>
      <c r="B45" s="1">
        <f>Sheet4!G45*$K$1</f>
        <v>4.0000000000000003E-5</v>
      </c>
      <c r="C45" s="1">
        <f>Sheet4!I45*$K$1</f>
        <v>1.33504</v>
      </c>
      <c r="D45" s="1">
        <f>Sheet4!J45*$K$1</f>
        <v>0</v>
      </c>
      <c r="E45" s="1">
        <f>Sheet4!O45*$K$1</f>
        <v>3.6012000000000004</v>
      </c>
      <c r="F45" s="1">
        <f>Sheet4!P45*$K$1</f>
        <v>0</v>
      </c>
      <c r="G45" s="7">
        <f>Sheet4!K45*$K$1</f>
        <v>146.63480000000001</v>
      </c>
      <c r="H45" s="7">
        <f>Sheet4!M45*$K$1</f>
        <v>1.1000000000000001E-3</v>
      </c>
      <c r="I45" s="7">
        <f>Sheet4!V45*$K$1</f>
        <v>39.755940000000002</v>
      </c>
      <c r="J45" s="7">
        <f>(Sheet4!L45-Sheet4!V45)*$K$1</f>
        <v>106.87776000000001</v>
      </c>
    </row>
    <row r="46" spans="1:10" x14ac:dyDescent="0.3">
      <c r="A46" s="1">
        <f>Sheet4!F46*$K$1</f>
        <v>13.353760000000001</v>
      </c>
      <c r="B46" s="1">
        <f>Sheet4!G46*$K$1</f>
        <v>1.7442200000000001</v>
      </c>
      <c r="C46" s="1">
        <f>Sheet4!I46*$K$1</f>
        <v>0.72108000000000005</v>
      </c>
      <c r="D46" s="1">
        <f>Sheet4!J46*$K$1</f>
        <v>0.7799600000000001</v>
      </c>
      <c r="E46" s="1">
        <f>Sheet4!O46*$K$1</f>
        <v>5.0627200000000006</v>
      </c>
      <c r="F46" s="1">
        <f>Sheet4!P46*$K$1</f>
        <v>1.2540000000000001E-2</v>
      </c>
      <c r="G46" s="7">
        <f>Sheet4!K46*$K$1</f>
        <v>44.405880000000003</v>
      </c>
      <c r="H46" s="7">
        <f>Sheet4!M46*$K$1</f>
        <v>2.8856600000000001</v>
      </c>
      <c r="I46" s="7">
        <f>Sheet4!V46*$K$1</f>
        <v>22.12424</v>
      </c>
      <c r="J46" s="7">
        <f>(Sheet4!L46-Sheet4!V46)*$K$1</f>
        <v>19.395980000000002</v>
      </c>
    </row>
    <row r="47" spans="1:10" x14ac:dyDescent="0.3">
      <c r="A47" s="1">
        <f>Sheet4!F47*$K$1</f>
        <v>5.5744400000000001</v>
      </c>
      <c r="B47" s="1">
        <f>Sheet4!G47*$K$1</f>
        <v>4.2909200000000007</v>
      </c>
      <c r="C47" s="1">
        <f>Sheet4!I47*$K$1</f>
        <v>0.25002000000000002</v>
      </c>
      <c r="D47" s="1">
        <f>Sheet4!J47*$K$1</f>
        <v>71.732380000000006</v>
      </c>
      <c r="E47" s="1">
        <f>Sheet4!O47*$K$1</f>
        <v>74.507500000000007</v>
      </c>
      <c r="F47" s="1">
        <f>Sheet4!P47*$K$1</f>
        <v>2.9400000000000003E-3</v>
      </c>
      <c r="G47" s="7">
        <f>Sheet4!K47*$K$1</f>
        <v>54.898880000000005</v>
      </c>
      <c r="H47" s="7">
        <f>Sheet4!M47*$K$1</f>
        <v>30.719280000000001</v>
      </c>
      <c r="I47" s="7">
        <f>Sheet4!V47*$K$1</f>
        <v>7.1291000000000002</v>
      </c>
      <c r="J47" s="7">
        <f>(Sheet4!L47-Sheet4!V47)*$K$1</f>
        <v>17.050500000000003</v>
      </c>
    </row>
    <row r="48" spans="1:10" x14ac:dyDescent="0.3">
      <c r="A48" s="1">
        <f>Sheet4!F48*$K$1</f>
        <v>5.1515400000000007</v>
      </c>
      <c r="B48" s="1">
        <f>Sheet4!G48*$K$1</f>
        <v>4.9724400000000006</v>
      </c>
      <c r="C48" s="1">
        <f>Sheet4!I48*$K$1</f>
        <v>0.13028000000000001</v>
      </c>
      <c r="D48" s="1">
        <f>Sheet4!J48*$K$1</f>
        <v>100.86758</v>
      </c>
      <c r="E48" s="1">
        <f>Sheet4!O48*$K$1</f>
        <v>103.15090000000001</v>
      </c>
      <c r="F48" s="1">
        <f>Sheet4!P48*$K$1</f>
        <v>6.9000000000000008E-3</v>
      </c>
      <c r="G48" s="7">
        <f>Sheet4!K48*$K$1</f>
        <v>40.164760000000001</v>
      </c>
      <c r="H48" s="7">
        <f>Sheet4!M48*$K$1</f>
        <v>16.06804</v>
      </c>
      <c r="I48" s="7">
        <f>Sheet4!V48*$K$1</f>
        <v>7.4001800000000006</v>
      </c>
      <c r="J48" s="7">
        <f>(Sheet4!L48-Sheet4!V48)*$K$1</f>
        <v>16.696540000000002</v>
      </c>
    </row>
    <row r="49" spans="1:10" x14ac:dyDescent="0.3">
      <c r="A49" s="1">
        <f>Sheet4!F49*$K$1</f>
        <v>7.6977000000000002</v>
      </c>
      <c r="B49" s="1">
        <f>Sheet4!G49*$K$1</f>
        <v>0.74528000000000005</v>
      </c>
      <c r="C49" s="1">
        <f>Sheet4!I49*$K$1</f>
        <v>1.4095800000000001</v>
      </c>
      <c r="D49" s="1">
        <f>Sheet4!J49*$K$1</f>
        <v>0.67292000000000007</v>
      </c>
      <c r="E49" s="1">
        <f>Sheet4!O49*$K$1</f>
        <v>2.7848600000000001</v>
      </c>
      <c r="F49" s="1">
        <f>Sheet4!P49*$K$1</f>
        <v>1.1800000000000001E-3</v>
      </c>
      <c r="G49" s="7">
        <f>Sheet4!K49*$K$1</f>
        <v>40.36542</v>
      </c>
      <c r="H49" s="7">
        <f>Sheet4!M49*$K$1</f>
        <v>1.0872000000000002</v>
      </c>
      <c r="I49" s="7">
        <f>Sheet4!V49*$K$1</f>
        <v>17.653420000000001</v>
      </c>
      <c r="J49" s="7">
        <f>(Sheet4!L49-Sheet4!V49)*$K$1</f>
        <v>21.6248</v>
      </c>
    </row>
    <row r="50" spans="1:10" x14ac:dyDescent="0.3">
      <c r="A50" s="1">
        <f>Sheet4!F50*$K$1</f>
        <v>8.1943800000000007</v>
      </c>
      <c r="B50" s="1">
        <f>Sheet4!G50*$K$1</f>
        <v>0.28290000000000004</v>
      </c>
      <c r="C50" s="1">
        <f>Sheet4!I50*$K$1</f>
        <v>0.79504000000000008</v>
      </c>
      <c r="D50" s="1">
        <f>Sheet4!J50*$K$1</f>
        <v>5.6200000000000007E-2</v>
      </c>
      <c r="E50" s="1">
        <f>Sheet4!O50*$K$1</f>
        <v>1.4817200000000001</v>
      </c>
      <c r="F50" s="1">
        <f>Sheet4!P50*$K$1</f>
        <v>2.4200000000000003E-3</v>
      </c>
      <c r="G50" s="7">
        <f>Sheet4!K50*$K$1</f>
        <v>53.819320000000005</v>
      </c>
      <c r="H50" s="7">
        <f>Sheet4!M50*$K$1</f>
        <v>0.42168000000000005</v>
      </c>
      <c r="I50" s="7">
        <f>Sheet4!V50*$K$1</f>
        <v>21.149220000000003</v>
      </c>
      <c r="J50" s="7">
        <f>(Sheet4!L50-Sheet4!V50)*$K$1</f>
        <v>32.248420000000003</v>
      </c>
    </row>
    <row r="51" spans="1:10" x14ac:dyDescent="0.3">
      <c r="A51" s="1">
        <f>Sheet4!F51*$K$1</f>
        <v>6.5188200000000007</v>
      </c>
      <c r="B51" s="1">
        <f>Sheet4!G51*$K$1</f>
        <v>1.6804200000000002</v>
      </c>
      <c r="C51" s="1">
        <f>Sheet4!I51*$K$1</f>
        <v>0.25598000000000004</v>
      </c>
      <c r="D51" s="1">
        <f>Sheet4!J51*$K$1</f>
        <v>0.10926000000000001</v>
      </c>
      <c r="E51" s="1">
        <f>Sheet4!O51*$K$1</f>
        <v>1.5715000000000001</v>
      </c>
      <c r="F51" s="1">
        <f>Sheet4!P51*$K$1</f>
        <v>7.5600000000000007E-3</v>
      </c>
      <c r="G51" s="7">
        <f>Sheet4!K51*$K$1</f>
        <v>24.280360000000002</v>
      </c>
      <c r="H51" s="7">
        <f>Sheet4!M51*$K$1</f>
        <v>1.6166400000000001</v>
      </c>
      <c r="I51" s="7">
        <f>Sheet4!V51*$K$1</f>
        <v>9.1409200000000013</v>
      </c>
      <c r="J51" s="7">
        <f>(Sheet4!L51-Sheet4!V51)*$K$1</f>
        <v>13.522800000000002</v>
      </c>
    </row>
    <row r="52" spans="1:10" x14ac:dyDescent="0.3">
      <c r="A52" s="1">
        <f>Sheet4!F52*$K$1</f>
        <v>1.11514</v>
      </c>
      <c r="B52" s="1">
        <f>Sheet4!G52*$K$1</f>
        <v>0.11282</v>
      </c>
      <c r="C52" s="1">
        <f>Sheet4!I52*$K$1</f>
        <v>0.43800000000000006</v>
      </c>
      <c r="D52" s="1">
        <f>Sheet4!J52*$K$1</f>
        <v>0.24166000000000001</v>
      </c>
      <c r="E52" s="1">
        <f>Sheet4!O52*$K$1</f>
        <v>0.85960000000000003</v>
      </c>
      <c r="F52" s="1">
        <f>Sheet4!P52*$K$1</f>
        <v>1.3800000000000002E-3</v>
      </c>
      <c r="G52" s="7">
        <f>Sheet4!K52*$K$1</f>
        <v>11.926020000000001</v>
      </c>
      <c r="H52" s="7">
        <f>Sheet4!M52*$K$1</f>
        <v>0.42028000000000004</v>
      </c>
      <c r="I52" s="7">
        <f>Sheet4!V52*$K$1</f>
        <v>3.9402200000000005</v>
      </c>
      <c r="J52" s="7">
        <f>(Sheet4!L52-Sheet4!V52)*$K$1</f>
        <v>7.5655200000000002</v>
      </c>
    </row>
    <row r="53" spans="1:10" x14ac:dyDescent="0.3">
      <c r="A53" s="1">
        <f>AVERAGE(A3:A52)</f>
        <v>12.992931600000002</v>
      </c>
      <c r="B53" s="1">
        <f t="shared" ref="B53:J53" si="0">AVERAGE(B3:B52)</f>
        <v>3.9990976000000016</v>
      </c>
      <c r="C53" s="1">
        <f t="shared" si="0"/>
        <v>1.3453268000000003</v>
      </c>
      <c r="D53" s="1">
        <f t="shared" si="0"/>
        <v>6.5982919999999998</v>
      </c>
      <c r="E53" s="1">
        <f t="shared" si="0"/>
        <v>11.287503600000003</v>
      </c>
      <c r="F53" s="1">
        <f t="shared" si="0"/>
        <v>4.8831199999999998E-2</v>
      </c>
      <c r="G53" s="7">
        <f t="shared" si="0"/>
        <v>88.966107999999963</v>
      </c>
      <c r="H53" s="7">
        <f t="shared" si="0"/>
        <v>9.9046064000000005</v>
      </c>
      <c r="I53" s="7">
        <f t="shared" si="0"/>
        <v>26.119120800000005</v>
      </c>
      <c r="J53" s="7">
        <f t="shared" si="0"/>
        <v>52.942380800000002</v>
      </c>
    </row>
    <row r="54" spans="1:10" x14ac:dyDescent="0.3">
      <c r="A54" s="1" t="s">
        <v>176</v>
      </c>
      <c r="B54" s="1">
        <f>SUM(A53:G53)</f>
        <v>125.23809079999998</v>
      </c>
      <c r="C54" s="1"/>
      <c r="D54" s="1"/>
      <c r="E54" s="1"/>
      <c r="F54" s="1"/>
      <c r="G54" s="1"/>
      <c r="H54" s="1"/>
      <c r="I54" s="1"/>
    </row>
    <row r="55" spans="1:10" x14ac:dyDescent="0.3">
      <c r="A55" s="1" t="s">
        <v>162</v>
      </c>
      <c r="B55" s="1">
        <f>(B53+D53+F53+H53)*linkedrecords!$D$3</f>
        <v>29.131414080816</v>
      </c>
      <c r="C55" s="1"/>
      <c r="D55" s="1"/>
      <c r="E55" s="1"/>
      <c r="F55" s="1"/>
      <c r="G55" s="1"/>
      <c r="H55" s="1"/>
      <c r="I55" s="1"/>
    </row>
    <row r="56" spans="1:10" x14ac:dyDescent="0.3">
      <c r="A56" s="1" t="s">
        <v>163</v>
      </c>
      <c r="B56" s="1">
        <f>(A53+C53+E53+J53)*linkedrecords!$C$3</f>
        <v>93.05453696946401</v>
      </c>
    </row>
    <row r="57" spans="1:10" x14ac:dyDescent="0.3">
      <c r="A57" s="1" t="s">
        <v>146</v>
      </c>
      <c r="B57" s="1">
        <f>I53*linkedrecords!$B$3</f>
        <v>1.2703530664375202</v>
      </c>
    </row>
    <row r="58" spans="1:10" x14ac:dyDescent="0.3">
      <c r="A58" s="1" t="s">
        <v>165</v>
      </c>
      <c r="B58" s="1">
        <f>SUM(B55:B57)</f>
        <v>123.45630411671753</v>
      </c>
    </row>
    <row r="59" spans="1:10" x14ac:dyDescent="0.3">
      <c r="A59" s="1" t="s">
        <v>166</v>
      </c>
      <c r="B59" s="1">
        <f>Sheet1!B55*linkedrecords!E3*20</f>
        <v>51.833738660166901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2021-01-30T22:26:48Z</dcterms:created>
  <dcterms:modified xsi:type="dcterms:W3CDTF">2021-03-05T12:54:35Z</dcterms:modified>
</cp:coreProperties>
</file>