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FNLMMA_12k-l1i_32k8w\"/>
    </mc:Choice>
  </mc:AlternateContent>
  <bookViews>
    <workbookView xWindow="240" yWindow="15" windowWidth="16095" windowHeight="966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B54" i="9" l="1"/>
  <c r="G53" i="9"/>
  <c r="H53" i="9"/>
  <c r="I53" i="9"/>
  <c r="J53" i="9"/>
  <c r="G4" i="9"/>
  <c r="H4" i="9"/>
  <c r="I4" i="9"/>
  <c r="J4" i="9"/>
  <c r="G5" i="9"/>
  <c r="H5" i="9"/>
  <c r="I5" i="9"/>
  <c r="J5" i="9"/>
  <c r="G6" i="9"/>
  <c r="H6" i="9"/>
  <c r="I6" i="9"/>
  <c r="J6" i="9"/>
  <c r="G7" i="9"/>
  <c r="H7" i="9"/>
  <c r="I7" i="9"/>
  <c r="J7" i="9"/>
  <c r="G8" i="9"/>
  <c r="H8" i="9"/>
  <c r="I8" i="9"/>
  <c r="J8" i="9"/>
  <c r="G9" i="9"/>
  <c r="H9" i="9"/>
  <c r="I9" i="9"/>
  <c r="J9" i="9"/>
  <c r="G10" i="9"/>
  <c r="H10" i="9"/>
  <c r="I10" i="9"/>
  <c r="J10" i="9"/>
  <c r="G11" i="9"/>
  <c r="H11" i="9"/>
  <c r="I11" i="9"/>
  <c r="J11" i="9"/>
  <c r="G12" i="9"/>
  <c r="H12" i="9"/>
  <c r="I12" i="9"/>
  <c r="J12" i="9"/>
  <c r="G13" i="9"/>
  <c r="H13" i="9"/>
  <c r="I13" i="9"/>
  <c r="J13" i="9"/>
  <c r="G14" i="9"/>
  <c r="H14" i="9"/>
  <c r="I14" i="9"/>
  <c r="J14" i="9"/>
  <c r="G15" i="9"/>
  <c r="H15" i="9"/>
  <c r="I15" i="9"/>
  <c r="J15" i="9"/>
  <c r="G16" i="9"/>
  <c r="H16" i="9"/>
  <c r="I16" i="9"/>
  <c r="J16" i="9"/>
  <c r="G17" i="9"/>
  <c r="H17" i="9"/>
  <c r="I17" i="9"/>
  <c r="J17" i="9"/>
  <c r="G18" i="9"/>
  <c r="H18" i="9"/>
  <c r="I18" i="9"/>
  <c r="J18" i="9"/>
  <c r="G19" i="9"/>
  <c r="H19" i="9"/>
  <c r="I19" i="9"/>
  <c r="J19" i="9"/>
  <c r="G20" i="9"/>
  <c r="H20" i="9"/>
  <c r="I20" i="9"/>
  <c r="J20" i="9"/>
  <c r="G21" i="9"/>
  <c r="H21" i="9"/>
  <c r="I21" i="9"/>
  <c r="J21" i="9"/>
  <c r="G22" i="9"/>
  <c r="H22" i="9"/>
  <c r="I22" i="9"/>
  <c r="J22" i="9"/>
  <c r="G23" i="9"/>
  <c r="H23" i="9"/>
  <c r="I23" i="9"/>
  <c r="J23" i="9"/>
  <c r="G24" i="9"/>
  <c r="H24" i="9"/>
  <c r="I24" i="9"/>
  <c r="J24" i="9"/>
  <c r="G25" i="9"/>
  <c r="H25" i="9"/>
  <c r="I25" i="9"/>
  <c r="J25" i="9"/>
  <c r="G26" i="9"/>
  <c r="H26" i="9"/>
  <c r="I26" i="9"/>
  <c r="J26" i="9"/>
  <c r="G27" i="9"/>
  <c r="H27" i="9"/>
  <c r="I27" i="9"/>
  <c r="J27" i="9"/>
  <c r="G28" i="9"/>
  <c r="H28" i="9"/>
  <c r="I28" i="9"/>
  <c r="J28" i="9"/>
  <c r="G29" i="9"/>
  <c r="H29" i="9"/>
  <c r="I29" i="9"/>
  <c r="J29" i="9"/>
  <c r="G30" i="9"/>
  <c r="H30" i="9"/>
  <c r="I30" i="9"/>
  <c r="J30" i="9"/>
  <c r="G31" i="9"/>
  <c r="H31" i="9"/>
  <c r="I31" i="9"/>
  <c r="J31" i="9"/>
  <c r="G32" i="9"/>
  <c r="H32" i="9"/>
  <c r="I32" i="9"/>
  <c r="J32" i="9"/>
  <c r="G33" i="9"/>
  <c r="H33" i="9"/>
  <c r="I33" i="9"/>
  <c r="J33" i="9"/>
  <c r="G34" i="9"/>
  <c r="H34" i="9"/>
  <c r="I34" i="9"/>
  <c r="J34" i="9"/>
  <c r="G35" i="9"/>
  <c r="H35" i="9"/>
  <c r="I35" i="9"/>
  <c r="J35" i="9"/>
  <c r="G36" i="9"/>
  <c r="H36" i="9"/>
  <c r="I36" i="9"/>
  <c r="J36" i="9"/>
  <c r="G37" i="9"/>
  <c r="H37" i="9"/>
  <c r="I37" i="9"/>
  <c r="J37" i="9"/>
  <c r="G38" i="9"/>
  <c r="H38" i="9"/>
  <c r="I38" i="9"/>
  <c r="J38" i="9"/>
  <c r="G39" i="9"/>
  <c r="H39" i="9"/>
  <c r="I39" i="9"/>
  <c r="J39" i="9"/>
  <c r="G40" i="9"/>
  <c r="H40" i="9"/>
  <c r="I40" i="9"/>
  <c r="J40" i="9"/>
  <c r="G41" i="9"/>
  <c r="H41" i="9"/>
  <c r="I41" i="9"/>
  <c r="J41" i="9"/>
  <c r="G42" i="9"/>
  <c r="H42" i="9"/>
  <c r="I42" i="9"/>
  <c r="J42" i="9"/>
  <c r="G43" i="9"/>
  <c r="H43" i="9"/>
  <c r="I43" i="9"/>
  <c r="J43" i="9"/>
  <c r="G44" i="9"/>
  <c r="H44" i="9"/>
  <c r="I44" i="9"/>
  <c r="J44" i="9"/>
  <c r="G45" i="9"/>
  <c r="H45" i="9"/>
  <c r="I45" i="9"/>
  <c r="J45" i="9"/>
  <c r="G46" i="9"/>
  <c r="H46" i="9"/>
  <c r="I46" i="9"/>
  <c r="J46" i="9"/>
  <c r="G47" i="9"/>
  <c r="H47" i="9"/>
  <c r="I47" i="9"/>
  <c r="J47" i="9"/>
  <c r="G48" i="9"/>
  <c r="H48" i="9"/>
  <c r="I48" i="9"/>
  <c r="J48" i="9"/>
  <c r="G49" i="9"/>
  <c r="H49" i="9"/>
  <c r="I49" i="9"/>
  <c r="J49" i="9"/>
  <c r="G50" i="9"/>
  <c r="H50" i="9"/>
  <c r="I50" i="9"/>
  <c r="J50" i="9"/>
  <c r="G51" i="9"/>
  <c r="H51" i="9"/>
  <c r="I51" i="9"/>
  <c r="J51" i="9"/>
  <c r="G52" i="9"/>
  <c r="H52" i="9"/>
  <c r="I52" i="9"/>
  <c r="J52" i="9"/>
  <c r="J3" i="9"/>
  <c r="I3" i="9"/>
  <c r="H3" i="9"/>
  <c r="G3" i="9"/>
  <c r="B54" i="8" l="1"/>
  <c r="F2" i="10" l="1"/>
  <c r="B53" i="9"/>
  <c r="C53" i="9"/>
  <c r="D53" i="9"/>
  <c r="E53" i="9"/>
  <c r="F53" i="9"/>
  <c r="A53" i="9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F3" i="9"/>
  <c r="E3" i="9"/>
  <c r="D3" i="9"/>
  <c r="C3" i="9"/>
  <c r="B3" i="9"/>
  <c r="A3" i="9"/>
  <c r="K1" i="9"/>
  <c r="B53" i="8"/>
  <c r="C53" i="8"/>
  <c r="D53" i="8"/>
  <c r="A5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E4" i="7"/>
  <c r="A55" i="10" s="1"/>
  <c r="E5" i="7"/>
  <c r="B55" i="10" s="1"/>
  <c r="E6" i="7"/>
  <c r="C55" i="10" s="1"/>
  <c r="E7" i="7"/>
  <c r="D55" i="10" s="1"/>
  <c r="E8" i="7"/>
  <c r="E55" i="10" s="1"/>
  <c r="C4" i="7"/>
  <c r="C5" i="7"/>
  <c r="C6" i="7"/>
  <c r="C7" i="7"/>
  <c r="C8" i="7"/>
  <c r="E3" i="7"/>
  <c r="B59" i="9" s="1"/>
  <c r="D3" i="7"/>
  <c r="B55" i="9" s="1"/>
  <c r="C3" i="7"/>
  <c r="B56" i="9" s="1"/>
  <c r="B3" i="7"/>
  <c r="B57" i="9" s="1"/>
  <c r="E2" i="7"/>
  <c r="B59" i="8" s="1"/>
  <c r="D2" i="7"/>
  <c r="B55" i="8" s="1"/>
  <c r="C2" i="7"/>
  <c r="B56" i="8" s="1"/>
  <c r="B2" i="7"/>
  <c r="B57" i="8" s="1"/>
  <c r="B54" i="1"/>
  <c r="B55" i="1" s="1"/>
  <c r="G55" i="10" l="1"/>
  <c r="B6" i="10"/>
  <c r="A35" i="10"/>
  <c r="C18" i="10"/>
  <c r="A40" i="10"/>
  <c r="B4" i="10"/>
  <c r="D6" i="10"/>
  <c r="A9" i="10"/>
  <c r="C11" i="10"/>
  <c r="E13" i="10"/>
  <c r="B16" i="10"/>
  <c r="D18" i="10"/>
  <c r="A21" i="10"/>
  <c r="C23" i="10"/>
  <c r="E25" i="10"/>
  <c r="B28" i="10"/>
  <c r="D30" i="10"/>
  <c r="A33" i="10"/>
  <c r="C35" i="10"/>
  <c r="E37" i="10"/>
  <c r="B40" i="10"/>
  <c r="D42" i="10"/>
  <c r="A45" i="10"/>
  <c r="C47" i="10"/>
  <c r="E49" i="10"/>
  <c r="B52" i="10"/>
  <c r="A7" i="10"/>
  <c r="D16" i="10"/>
  <c r="B26" i="10"/>
  <c r="A31" i="10"/>
  <c r="E35" i="10"/>
  <c r="D40" i="10"/>
  <c r="C45" i="10"/>
  <c r="B50" i="10"/>
  <c r="B12" i="10"/>
  <c r="B24" i="10"/>
  <c r="C31" i="10"/>
  <c r="D38" i="10"/>
  <c r="E45" i="10"/>
  <c r="A3" i="10"/>
  <c r="C48" i="10"/>
  <c r="B51" i="10"/>
  <c r="C8" i="10"/>
  <c r="B25" i="10"/>
  <c r="B37" i="10"/>
  <c r="A11" i="10"/>
  <c r="A23" i="10"/>
  <c r="E39" i="10"/>
  <c r="E51" i="10"/>
  <c r="D13" i="10"/>
  <c r="A28" i="10"/>
  <c r="E44" i="10"/>
  <c r="C4" i="10"/>
  <c r="E6" i="10"/>
  <c r="B9" i="10"/>
  <c r="D11" i="10"/>
  <c r="A14" i="10"/>
  <c r="C16" i="10"/>
  <c r="E18" i="10"/>
  <c r="B21" i="10"/>
  <c r="D23" i="10"/>
  <c r="A26" i="10"/>
  <c r="C28" i="10"/>
  <c r="E30" i="10"/>
  <c r="B33" i="10"/>
  <c r="D35" i="10"/>
  <c r="A38" i="10"/>
  <c r="C40" i="10"/>
  <c r="E42" i="10"/>
  <c r="B45" i="10"/>
  <c r="D47" i="10"/>
  <c r="A50" i="10"/>
  <c r="C52" i="10"/>
  <c r="D4" i="10"/>
  <c r="C9" i="10"/>
  <c r="E11" i="10"/>
  <c r="B14" i="10"/>
  <c r="A19" i="10"/>
  <c r="C21" i="10"/>
  <c r="E23" i="10"/>
  <c r="D28" i="10"/>
  <c r="C33" i="10"/>
  <c r="B38" i="10"/>
  <c r="A43" i="10"/>
  <c r="E47" i="10"/>
  <c r="D52" i="10"/>
  <c r="D14" i="10"/>
  <c r="E21" i="10"/>
  <c r="A29" i="10"/>
  <c r="B36" i="10"/>
  <c r="C43" i="10"/>
  <c r="D50" i="10"/>
  <c r="A46" i="10"/>
  <c r="B3" i="10"/>
  <c r="A6" i="10"/>
  <c r="C20" i="10"/>
  <c r="A30" i="10"/>
  <c r="A42" i="10"/>
  <c r="D8" i="10"/>
  <c r="B30" i="10"/>
  <c r="A47" i="10"/>
  <c r="C6" i="10"/>
  <c r="B23" i="10"/>
  <c r="D37" i="10"/>
  <c r="E4" i="10"/>
  <c r="B7" i="10"/>
  <c r="D9" i="10"/>
  <c r="A12" i="10"/>
  <c r="C14" i="10"/>
  <c r="E16" i="10"/>
  <c r="B19" i="10"/>
  <c r="D21" i="10"/>
  <c r="A24" i="10"/>
  <c r="C26" i="10"/>
  <c r="E28" i="10"/>
  <c r="B31" i="10"/>
  <c r="D33" i="10"/>
  <c r="A36" i="10"/>
  <c r="C38" i="10"/>
  <c r="E40" i="10"/>
  <c r="B43" i="10"/>
  <c r="D45" i="10"/>
  <c r="A48" i="10"/>
  <c r="C50" i="10"/>
  <c r="E52" i="10"/>
  <c r="A5" i="10"/>
  <c r="C7" i="10"/>
  <c r="E9" i="10"/>
  <c r="A17" i="10"/>
  <c r="C19" i="10"/>
  <c r="D26" i="10"/>
  <c r="E33" i="10"/>
  <c r="A41" i="10"/>
  <c r="B48" i="10"/>
  <c r="E50" i="10"/>
  <c r="D3" i="10"/>
  <c r="A18" i="10"/>
  <c r="E34" i="10"/>
  <c r="B49" i="10"/>
  <c r="B18" i="10"/>
  <c r="C37" i="10"/>
  <c r="B11" i="10"/>
  <c r="C30" i="10"/>
  <c r="D49" i="10"/>
  <c r="D20" i="10"/>
  <c r="E32" i="10"/>
  <c r="B5" i="10"/>
  <c r="D7" i="10"/>
  <c r="A10" i="10"/>
  <c r="C12" i="10"/>
  <c r="E14" i="10"/>
  <c r="B17" i="10"/>
  <c r="D19" i="10"/>
  <c r="A22" i="10"/>
  <c r="C24" i="10"/>
  <c r="E26" i="10"/>
  <c r="B29" i="10"/>
  <c r="D31" i="10"/>
  <c r="A34" i="10"/>
  <c r="C36" i="10"/>
  <c r="E38" i="10"/>
  <c r="B41" i="10"/>
  <c r="D43" i="10"/>
  <c r="B13" i="10"/>
  <c r="E46" i="10"/>
  <c r="D32" i="10"/>
  <c r="C49" i="10"/>
  <c r="A16" i="10"/>
  <c r="C42" i="10"/>
  <c r="C5" i="10"/>
  <c r="E7" i="10"/>
  <c r="B10" i="10"/>
  <c r="D12" i="10"/>
  <c r="A15" i="10"/>
  <c r="C17" i="10"/>
  <c r="E19" i="10"/>
  <c r="B22" i="10"/>
  <c r="D24" i="10"/>
  <c r="A27" i="10"/>
  <c r="C29" i="10"/>
  <c r="E31" i="10"/>
  <c r="B34" i="10"/>
  <c r="D36" i="10"/>
  <c r="A39" i="10"/>
  <c r="C41" i="10"/>
  <c r="E43" i="10"/>
  <c r="B46" i="10"/>
  <c r="D48" i="10"/>
  <c r="A51" i="10"/>
  <c r="C3" i="10"/>
  <c r="D5" i="10"/>
  <c r="A8" i="10"/>
  <c r="C10" i="10"/>
  <c r="E12" i="10"/>
  <c r="B15" i="10"/>
  <c r="D17" i="10"/>
  <c r="A20" i="10"/>
  <c r="C22" i="10"/>
  <c r="E24" i="10"/>
  <c r="B27" i="10"/>
  <c r="D29" i="10"/>
  <c r="A32" i="10"/>
  <c r="C34" i="10"/>
  <c r="E36" i="10"/>
  <c r="B39" i="10"/>
  <c r="D41" i="10"/>
  <c r="A44" i="10"/>
  <c r="C46" i="10"/>
  <c r="E48" i="10"/>
  <c r="E10" i="10"/>
  <c r="E22" i="10"/>
  <c r="C32" i="10"/>
  <c r="C44" i="10"/>
  <c r="C13" i="10"/>
  <c r="C25" i="10"/>
  <c r="B42" i="10"/>
  <c r="E8" i="10"/>
  <c r="E20" i="10"/>
  <c r="B35" i="10"/>
  <c r="A52" i="10"/>
  <c r="E5" i="10"/>
  <c r="B8" i="10"/>
  <c r="D10" i="10"/>
  <c r="A13" i="10"/>
  <c r="C15" i="10"/>
  <c r="E17" i="10"/>
  <c r="B20" i="10"/>
  <c r="D22" i="10"/>
  <c r="A25" i="10"/>
  <c r="C27" i="10"/>
  <c r="E29" i="10"/>
  <c r="B32" i="10"/>
  <c r="D34" i="10"/>
  <c r="A37" i="10"/>
  <c r="C39" i="10"/>
  <c r="E41" i="10"/>
  <c r="B44" i="10"/>
  <c r="D46" i="10"/>
  <c r="A49" i="10"/>
  <c r="C51" i="10"/>
  <c r="E3" i="10"/>
  <c r="D15" i="10"/>
  <c r="D27" i="10"/>
  <c r="D39" i="10"/>
  <c r="D51" i="10"/>
  <c r="E15" i="10"/>
  <c r="E27" i="10"/>
  <c r="D44" i="10"/>
  <c r="A4" i="10"/>
  <c r="D25" i="10"/>
  <c r="B47" i="10"/>
  <c r="B58" i="9"/>
  <c r="B58" i="8"/>
  <c r="H4" i="6"/>
  <c r="M4" i="6" s="1"/>
  <c r="I4" i="6"/>
  <c r="J4" i="6"/>
  <c r="K4" i="6"/>
  <c r="L4" i="6"/>
  <c r="H5" i="6"/>
  <c r="I5" i="6"/>
  <c r="J5" i="6"/>
  <c r="M5" i="6" s="1"/>
  <c r="K5" i="6"/>
  <c r="L5" i="6"/>
  <c r="H6" i="6"/>
  <c r="M6" i="6" s="1"/>
  <c r="I6" i="6"/>
  <c r="J6" i="6"/>
  <c r="K6" i="6"/>
  <c r="L6" i="6"/>
  <c r="H7" i="6"/>
  <c r="I7" i="6"/>
  <c r="J7" i="6"/>
  <c r="M7" i="6" s="1"/>
  <c r="K7" i="6"/>
  <c r="L7" i="6"/>
  <c r="H8" i="6"/>
  <c r="M8" i="6" s="1"/>
  <c r="I8" i="6"/>
  <c r="J8" i="6"/>
  <c r="K8" i="6"/>
  <c r="L8" i="6"/>
  <c r="H9" i="6"/>
  <c r="I9" i="6"/>
  <c r="J9" i="6"/>
  <c r="M9" i="6" s="1"/>
  <c r="K9" i="6"/>
  <c r="L9" i="6"/>
  <c r="H10" i="6"/>
  <c r="M10" i="6" s="1"/>
  <c r="I10" i="6"/>
  <c r="J10" i="6"/>
  <c r="K10" i="6"/>
  <c r="L10" i="6"/>
  <c r="H11" i="6"/>
  <c r="I11" i="6"/>
  <c r="J11" i="6"/>
  <c r="K11" i="6"/>
  <c r="M11" i="6" s="1"/>
  <c r="L11" i="6"/>
  <c r="H12" i="6"/>
  <c r="M12" i="6" s="1"/>
  <c r="I12" i="6"/>
  <c r="J12" i="6"/>
  <c r="K12" i="6"/>
  <c r="L12" i="6"/>
  <c r="H13" i="6"/>
  <c r="I13" i="6"/>
  <c r="J13" i="6"/>
  <c r="K13" i="6"/>
  <c r="M13" i="6" s="1"/>
  <c r="L13" i="6"/>
  <c r="H14" i="6"/>
  <c r="M14" i="6" s="1"/>
  <c r="I14" i="6"/>
  <c r="J14" i="6"/>
  <c r="K14" i="6"/>
  <c r="L14" i="6"/>
  <c r="H15" i="6"/>
  <c r="I15" i="6"/>
  <c r="J15" i="6"/>
  <c r="M15" i="6" s="1"/>
  <c r="K15" i="6"/>
  <c r="L15" i="6"/>
  <c r="H16" i="6"/>
  <c r="M16" i="6" s="1"/>
  <c r="I16" i="6"/>
  <c r="J16" i="6"/>
  <c r="K16" i="6"/>
  <c r="L16" i="6"/>
  <c r="H17" i="6"/>
  <c r="I17" i="6"/>
  <c r="J17" i="6"/>
  <c r="K17" i="6"/>
  <c r="M17" i="6" s="1"/>
  <c r="L17" i="6"/>
  <c r="H18" i="6"/>
  <c r="M18" i="6" s="1"/>
  <c r="I18" i="6"/>
  <c r="J18" i="6"/>
  <c r="K18" i="6"/>
  <c r="L18" i="6"/>
  <c r="H19" i="6"/>
  <c r="I19" i="6"/>
  <c r="J19" i="6"/>
  <c r="K19" i="6"/>
  <c r="M19" i="6" s="1"/>
  <c r="L19" i="6"/>
  <c r="H20" i="6"/>
  <c r="M20" i="6" s="1"/>
  <c r="I20" i="6"/>
  <c r="J20" i="6"/>
  <c r="K20" i="6"/>
  <c r="L20" i="6"/>
  <c r="H21" i="6"/>
  <c r="I21" i="6"/>
  <c r="J21" i="6"/>
  <c r="K21" i="6"/>
  <c r="M21" i="6" s="1"/>
  <c r="L21" i="6"/>
  <c r="H22" i="6"/>
  <c r="M22" i="6" s="1"/>
  <c r="I22" i="6"/>
  <c r="J22" i="6"/>
  <c r="K22" i="6"/>
  <c r="L22" i="6"/>
  <c r="H23" i="6"/>
  <c r="I23" i="6"/>
  <c r="J23" i="6"/>
  <c r="K23" i="6"/>
  <c r="M23" i="6" s="1"/>
  <c r="L23" i="6"/>
  <c r="H24" i="6"/>
  <c r="M24" i="6" s="1"/>
  <c r="I24" i="6"/>
  <c r="J24" i="6"/>
  <c r="K24" i="6"/>
  <c r="L24" i="6"/>
  <c r="H25" i="6"/>
  <c r="I25" i="6"/>
  <c r="J25" i="6"/>
  <c r="K25" i="6"/>
  <c r="M25" i="6" s="1"/>
  <c r="L25" i="6"/>
  <c r="H26" i="6"/>
  <c r="M26" i="6" s="1"/>
  <c r="I26" i="6"/>
  <c r="J26" i="6"/>
  <c r="K26" i="6"/>
  <c r="L26" i="6"/>
  <c r="H27" i="6"/>
  <c r="I27" i="6"/>
  <c r="J27" i="6"/>
  <c r="K27" i="6"/>
  <c r="M27" i="6" s="1"/>
  <c r="L27" i="6"/>
  <c r="H28" i="6"/>
  <c r="M28" i="6" s="1"/>
  <c r="I28" i="6"/>
  <c r="J28" i="6"/>
  <c r="K28" i="6"/>
  <c r="L28" i="6"/>
  <c r="H29" i="6"/>
  <c r="I29" i="6"/>
  <c r="J29" i="6"/>
  <c r="K29" i="6"/>
  <c r="M29" i="6" s="1"/>
  <c r="L29" i="6"/>
  <c r="H30" i="6"/>
  <c r="M30" i="6" s="1"/>
  <c r="I30" i="6"/>
  <c r="J30" i="6"/>
  <c r="K30" i="6"/>
  <c r="L30" i="6"/>
  <c r="H31" i="6"/>
  <c r="I31" i="6"/>
  <c r="J31" i="6"/>
  <c r="K31" i="6"/>
  <c r="M31" i="6" s="1"/>
  <c r="L31" i="6"/>
  <c r="H32" i="6"/>
  <c r="M32" i="6" s="1"/>
  <c r="I32" i="6"/>
  <c r="J32" i="6"/>
  <c r="K32" i="6"/>
  <c r="L32" i="6"/>
  <c r="H33" i="6"/>
  <c r="I33" i="6"/>
  <c r="J33" i="6"/>
  <c r="K33" i="6"/>
  <c r="M33" i="6" s="1"/>
  <c r="L33" i="6"/>
  <c r="H34" i="6"/>
  <c r="M34" i="6" s="1"/>
  <c r="I34" i="6"/>
  <c r="J34" i="6"/>
  <c r="K34" i="6"/>
  <c r="L34" i="6"/>
  <c r="H35" i="6"/>
  <c r="I35" i="6"/>
  <c r="J35" i="6"/>
  <c r="K35" i="6"/>
  <c r="M35" i="6" s="1"/>
  <c r="L35" i="6"/>
  <c r="H36" i="6"/>
  <c r="M36" i="6" s="1"/>
  <c r="I36" i="6"/>
  <c r="J36" i="6"/>
  <c r="K36" i="6"/>
  <c r="L36" i="6"/>
  <c r="H37" i="6"/>
  <c r="I37" i="6"/>
  <c r="J37" i="6"/>
  <c r="K37" i="6"/>
  <c r="M37" i="6" s="1"/>
  <c r="L37" i="6"/>
  <c r="H38" i="6"/>
  <c r="M38" i="6" s="1"/>
  <c r="I38" i="6"/>
  <c r="J38" i="6"/>
  <c r="K38" i="6"/>
  <c r="L38" i="6"/>
  <c r="H39" i="6"/>
  <c r="I39" i="6"/>
  <c r="J39" i="6"/>
  <c r="K39" i="6"/>
  <c r="M39" i="6" s="1"/>
  <c r="L39" i="6"/>
  <c r="H40" i="6"/>
  <c r="M40" i="6" s="1"/>
  <c r="I40" i="6"/>
  <c r="J40" i="6"/>
  <c r="K40" i="6"/>
  <c r="L40" i="6"/>
  <c r="H41" i="6"/>
  <c r="I41" i="6"/>
  <c r="J41" i="6"/>
  <c r="K41" i="6"/>
  <c r="M41" i="6" s="1"/>
  <c r="L41" i="6"/>
  <c r="H42" i="6"/>
  <c r="M42" i="6" s="1"/>
  <c r="I42" i="6"/>
  <c r="J42" i="6"/>
  <c r="K42" i="6"/>
  <c r="L42" i="6"/>
  <c r="H43" i="6"/>
  <c r="I43" i="6"/>
  <c r="J43" i="6"/>
  <c r="K43" i="6"/>
  <c r="M43" i="6" s="1"/>
  <c r="L43" i="6"/>
  <c r="H44" i="6"/>
  <c r="M44" i="6" s="1"/>
  <c r="I44" i="6"/>
  <c r="J44" i="6"/>
  <c r="K44" i="6"/>
  <c r="L44" i="6"/>
  <c r="H45" i="6"/>
  <c r="I45" i="6"/>
  <c r="J45" i="6"/>
  <c r="K45" i="6"/>
  <c r="M45" i="6" s="1"/>
  <c r="L45" i="6"/>
  <c r="H46" i="6"/>
  <c r="M46" i="6" s="1"/>
  <c r="I46" i="6"/>
  <c r="J46" i="6"/>
  <c r="K46" i="6"/>
  <c r="L46" i="6"/>
  <c r="H47" i="6"/>
  <c r="I47" i="6"/>
  <c r="J47" i="6"/>
  <c r="K47" i="6"/>
  <c r="M47" i="6" s="1"/>
  <c r="L47" i="6"/>
  <c r="H48" i="6"/>
  <c r="M48" i="6" s="1"/>
  <c r="I48" i="6"/>
  <c r="J48" i="6"/>
  <c r="K48" i="6"/>
  <c r="L48" i="6"/>
  <c r="H49" i="6"/>
  <c r="I49" i="6"/>
  <c r="J49" i="6"/>
  <c r="K49" i="6"/>
  <c r="M49" i="6" s="1"/>
  <c r="L49" i="6"/>
  <c r="H50" i="6"/>
  <c r="M50" i="6" s="1"/>
  <c r="I50" i="6"/>
  <c r="J50" i="6"/>
  <c r="K50" i="6"/>
  <c r="L50" i="6"/>
  <c r="H51" i="6"/>
  <c r="I51" i="6"/>
  <c r="J51" i="6"/>
  <c r="K51" i="6"/>
  <c r="M51" i="6" s="1"/>
  <c r="L51" i="6"/>
  <c r="H52" i="6"/>
  <c r="M52" i="6" s="1"/>
  <c r="I52" i="6"/>
  <c r="J52" i="6"/>
  <c r="K52" i="6"/>
  <c r="L52" i="6"/>
  <c r="M3" i="6"/>
  <c r="L3" i="6"/>
  <c r="K3" i="6"/>
  <c r="J3" i="6"/>
  <c r="I3" i="6"/>
  <c r="H3" i="6"/>
  <c r="E53" i="10" l="1"/>
  <c r="E54" i="10" s="1"/>
  <c r="C53" i="10"/>
  <c r="C54" i="10" s="1"/>
  <c r="B53" i="10"/>
  <c r="B54" i="10" s="1"/>
  <c r="D53" i="10"/>
  <c r="D54" i="10" s="1"/>
  <c r="A53" i="10"/>
  <c r="A54" i="10" s="1"/>
  <c r="G54" i="10" l="1"/>
</calcChain>
</file>

<file path=xl/sharedStrings.xml><?xml version="1.0" encoding="utf-8"?>
<sst xmlns="http://schemas.openxmlformats.org/spreadsheetml/2006/main" count="453" uniqueCount="185">
  <si>
    <t xml:space="preserve">IPC </t>
  </si>
  <si>
    <t>client_001</t>
  </si>
  <si>
    <t>FNLMMA_12k-l1i_32k8w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</si>
  <si>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</si>
  <si>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</si>
  <si>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</si>
  <si>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</si>
  <si>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</si>
  <si>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</si>
  <si>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</si>
  <si>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</si>
  <si>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</si>
  <si>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</si>
  <si>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</si>
  <si>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</si>
  <si>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</si>
  <si>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</si>
  <si>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</si>
  <si>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</si>
  <si>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</si>
  <si>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</si>
  <si>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</si>
  <si>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</si>
  <si>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</si>
  <si>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</si>
  <si>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</si>
  <si>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</si>
  <si>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</si>
  <si>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</si>
  <si>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</si>
  <si>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</si>
  <si>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</si>
  <si>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</si>
  <si>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</si>
  <si>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</si>
  <si>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</si>
  <si>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</si>
  <si>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</si>
  <si>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</si>
  <si>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</si>
  <si>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</si>
  <si>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</si>
  <si>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</si>
  <si>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</si>
  <si>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</si>
  <si>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</si>
  <si>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</si>
  <si>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</si>
  <si>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</si>
  <si>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</si>
  <si>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</si>
  <si>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</si>
  <si>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</si>
  <si>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</si>
  <si>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</si>
  <si>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</si>
  <si>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</si>
  <si>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</si>
  <si>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</si>
  <si>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</si>
  <si>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</si>
  <si>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</si>
  <si>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</si>
  <si>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</si>
  <si>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</si>
  <si>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</si>
  <si>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</si>
  <si>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</si>
  <si>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</si>
  <si>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</si>
  <si>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</si>
  <si>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</si>
  <si>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</si>
  <si>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</si>
  <si>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</si>
  <si>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</si>
  <si>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</si>
  <si>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</si>
  <si>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</si>
  <si>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</si>
  <si>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</si>
  <si>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</si>
  <si>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</si>
  <si>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fnlfilter_access_cntr </t>
  </si>
  <si>
    <t xml:space="preserve">iShadow_access_cntr </t>
  </si>
  <si>
    <t xml:space="preserve">missahead_access_cntr </t>
  </si>
  <si>
    <t xml:space="preserve">mmafilter_access_cntr </t>
  </si>
  <si>
    <t xml:space="preserve">touched_access_cntr </t>
  </si>
  <si>
    <t xml:space="preserve">worthpf_access_cntr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</si>
  <si>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</si>
  <si>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</si>
  <si>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</si>
  <si>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</si>
  <si>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</si>
  <si>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</si>
  <si>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</si>
  <si>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</si>
  <si>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</si>
  <si>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</si>
  <si>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</si>
  <si>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</si>
  <si>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</si>
  <si>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</si>
  <si>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</si>
  <si>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</si>
  <si>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</si>
  <si>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</si>
  <si>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</si>
  <si>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</si>
  <si>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</si>
  <si>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</si>
  <si>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</si>
  <si>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</si>
  <si>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</si>
  <si>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</si>
  <si>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</si>
  <si>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</si>
  <si>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</si>
  <si>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</si>
  <si>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</si>
  <si>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</si>
  <si>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</si>
  <si>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</si>
  <si>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</si>
  <si>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</si>
  <si>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</si>
  <si>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</si>
  <si>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</si>
  <si>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</si>
  <si>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</si>
  <si>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</si>
  <si>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</si>
  <si>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</si>
  <si>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</si>
  <si>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</si>
  <si>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</si>
  <si>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</si>
  <si>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</si>
  <si>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worthpf_energy</t>
  </si>
  <si>
    <t>fnlfilter_energy</t>
  </si>
  <si>
    <t>ishadow_energy</t>
  </si>
  <si>
    <t>missahead_energy</t>
  </si>
  <si>
    <t>touched_energy</t>
  </si>
  <si>
    <t>total_energy</t>
  </si>
  <si>
    <t>geomean</t>
  </si>
  <si>
    <t>exec_time(s)</t>
  </si>
  <si>
    <t>tag</t>
  </si>
  <si>
    <t>read</t>
  </si>
  <si>
    <t>write</t>
  </si>
  <si>
    <t>static</t>
  </si>
  <si>
    <t>l1I32K64S8W</t>
  </si>
  <si>
    <t>l2</t>
  </si>
  <si>
    <t>fnlfilter256byte</t>
  </si>
  <si>
    <t>ishadow32s4w</t>
  </si>
  <si>
    <t>missahead128s8w</t>
  </si>
  <si>
    <t>touched1024s1w</t>
  </si>
  <si>
    <t>worthpf2048s1w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</si>
  <si>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</si>
  <si>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</si>
  <si>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</si>
  <si>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</si>
  <si>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</si>
  <si>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</si>
  <si>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</si>
  <si>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</si>
  <si>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</si>
  <si>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dynamic_energy</t>
  </si>
  <si>
    <t>static_energy</t>
  </si>
  <si>
    <t>rfo_hit</t>
  </si>
  <si>
    <t>rfo_miss</t>
  </si>
  <si>
    <t>wb_hit</t>
  </si>
  <si>
    <t>wb_miss</t>
  </si>
  <si>
    <t xml:space="preserve">iShadow </t>
  </si>
  <si>
    <t xml:space="preserve">missahead </t>
  </si>
  <si>
    <t xml:space="preserve">touched </t>
  </si>
  <si>
    <t xml:space="preserve">worthpf </t>
  </si>
  <si>
    <t xml:space="preserve">fnlfilter 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</si>
  <si>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</si>
  <si>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</si>
  <si>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</si>
  <si>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</si>
  <si>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</si>
  <si>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l2_pref_miss</t>
  </si>
  <si>
    <t>l2_pref_hit</t>
  </si>
  <si>
    <t>l2_pref_upper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</si>
</sst>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18">
          <cell r="C18">
            <v>16.1572</v>
          </cell>
          <cell r="D18">
            <v>9.9798100000000004E-3</v>
          </cell>
          <cell r="E18">
            <v>0.72877199999999998</v>
          </cell>
          <cell r="F18">
            <v>0.68323</v>
          </cell>
        </row>
      </sheetData>
      <sheetData sheetId="1"/>
      <sheetData sheetId="2"/>
      <sheetData sheetId="3"/>
      <sheetData sheetId="4">
        <row r="3">
          <cell r="B3">
            <v>1.47104E-2</v>
          </cell>
          <cell r="D3">
            <v>0.62237200000000004</v>
          </cell>
        </row>
        <row r="4">
          <cell r="B4">
            <v>1.95397E-2</v>
          </cell>
          <cell r="D4">
            <v>0.83577999999999997</v>
          </cell>
        </row>
        <row r="5">
          <cell r="B5">
            <v>3.4330600000000003E-2</v>
          </cell>
          <cell r="D5">
            <v>4.2900400000000003</v>
          </cell>
        </row>
        <row r="6">
          <cell r="B6">
            <v>3.1427600000000001E-3</v>
          </cell>
          <cell r="D6">
            <v>0.53888599999999998</v>
          </cell>
        </row>
        <row r="7">
          <cell r="B7">
            <v>5.6351400000000003E-3</v>
          </cell>
          <cell r="D7">
            <v>1.1301099999999999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17" sqref="B17"/>
    </sheetView>
  </sheetViews>
  <sheetFormatPr defaultRowHeight="15" x14ac:dyDescent="0.25"/>
  <sheetData>
    <row r="1" spans="1:2" x14ac:dyDescent="0.25">
      <c r="B1" t="s">
        <v>2</v>
      </c>
    </row>
    <row r="2" spans="1:2" x14ac:dyDescent="0.25">
      <c r="B2" t="s">
        <v>0</v>
      </c>
    </row>
    <row r="3" spans="1:2" x14ac:dyDescent="0.25">
      <c r="A3" t="s">
        <v>1</v>
      </c>
      <c r="B3">
        <v>1.25665</v>
      </c>
    </row>
    <row r="4" spans="1:2" x14ac:dyDescent="0.25">
      <c r="A4" t="s">
        <v>89</v>
      </c>
      <c r="B4">
        <v>1.59901</v>
      </c>
    </row>
    <row r="5" spans="1:2" x14ac:dyDescent="0.25">
      <c r="A5" t="s">
        <v>90</v>
      </c>
      <c r="B5">
        <v>1.2585</v>
      </c>
    </row>
    <row r="6" spans="1:2" x14ac:dyDescent="0.25">
      <c r="A6" t="s">
        <v>91</v>
      </c>
      <c r="B6">
        <v>1.2164699999999999</v>
      </c>
    </row>
    <row r="7" spans="1:2" x14ac:dyDescent="0.25">
      <c r="A7" t="s">
        <v>92</v>
      </c>
      <c r="B7">
        <v>1.26004</v>
      </c>
    </row>
    <row r="8" spans="1:2" x14ac:dyDescent="0.25">
      <c r="A8" t="s">
        <v>93</v>
      </c>
      <c r="B8">
        <v>1.1850799999999999</v>
      </c>
    </row>
    <row r="9" spans="1:2" x14ac:dyDescent="0.25">
      <c r="A9" t="s">
        <v>94</v>
      </c>
      <c r="B9">
        <v>1.31812</v>
      </c>
    </row>
    <row r="10" spans="1:2" x14ac:dyDescent="0.25">
      <c r="A10" t="s">
        <v>95</v>
      </c>
      <c r="B10">
        <v>1.2288399999999999</v>
      </c>
    </row>
    <row r="11" spans="1:2" x14ac:dyDescent="0.25">
      <c r="A11" t="s">
        <v>96</v>
      </c>
      <c r="B11">
        <v>1.3954599999999999</v>
      </c>
    </row>
    <row r="12" spans="1:2" x14ac:dyDescent="0.25">
      <c r="A12" t="s">
        <v>97</v>
      </c>
      <c r="B12">
        <v>1.5536399999999999</v>
      </c>
    </row>
    <row r="13" spans="1:2" x14ac:dyDescent="0.25">
      <c r="A13" t="s">
        <v>98</v>
      </c>
      <c r="B13">
        <v>0.94298899999999997</v>
      </c>
    </row>
    <row r="14" spans="1:2" x14ac:dyDescent="0.25">
      <c r="A14" t="s">
        <v>99</v>
      </c>
      <c r="B14">
        <v>0.76599600000000001</v>
      </c>
    </row>
    <row r="15" spans="1:2" x14ac:dyDescent="0.25">
      <c r="A15" t="s">
        <v>100</v>
      </c>
      <c r="B15">
        <v>0.80839399999999995</v>
      </c>
    </row>
    <row r="16" spans="1:2" x14ac:dyDescent="0.25">
      <c r="A16" t="s">
        <v>101</v>
      </c>
      <c r="B16">
        <v>0.93879400000000002</v>
      </c>
    </row>
    <row r="17" spans="1:2" x14ac:dyDescent="0.25">
      <c r="A17" t="s">
        <v>102</v>
      </c>
      <c r="B17">
        <v>1.1560900000000001</v>
      </c>
    </row>
    <row r="18" spans="1:2" x14ac:dyDescent="0.25">
      <c r="A18" t="s">
        <v>103</v>
      </c>
      <c r="B18">
        <v>1.23268</v>
      </c>
    </row>
    <row r="19" spans="1:2" x14ac:dyDescent="0.25">
      <c r="A19" t="s">
        <v>104</v>
      </c>
      <c r="B19">
        <v>1.18635</v>
      </c>
    </row>
    <row r="20" spans="1:2" x14ac:dyDescent="0.25">
      <c r="A20" t="s">
        <v>105</v>
      </c>
      <c r="B20">
        <v>1.50223</v>
      </c>
    </row>
    <row r="21" spans="1:2" x14ac:dyDescent="0.25">
      <c r="A21" t="s">
        <v>106</v>
      </c>
      <c r="B21">
        <v>1.5852599999999999</v>
      </c>
    </row>
    <row r="22" spans="1:2" x14ac:dyDescent="0.25">
      <c r="A22" t="s">
        <v>107</v>
      </c>
      <c r="B22">
        <v>1.30064</v>
      </c>
    </row>
    <row r="23" spans="1:2" x14ac:dyDescent="0.25">
      <c r="A23" t="s">
        <v>108</v>
      </c>
      <c r="B23">
        <v>0.52721700000000005</v>
      </c>
    </row>
    <row r="24" spans="1:2" x14ac:dyDescent="0.25">
      <c r="A24" t="s">
        <v>109</v>
      </c>
      <c r="B24">
        <v>0.58115000000000006</v>
      </c>
    </row>
    <row r="25" spans="1:2" x14ac:dyDescent="0.25">
      <c r="A25" t="s">
        <v>110</v>
      </c>
      <c r="B25">
        <v>0.51187400000000005</v>
      </c>
    </row>
    <row r="26" spans="1:2" x14ac:dyDescent="0.25">
      <c r="A26" t="s">
        <v>111</v>
      </c>
      <c r="B26">
        <v>0.57993700000000004</v>
      </c>
    </row>
    <row r="27" spans="1:2" x14ac:dyDescent="0.25">
      <c r="A27" t="s">
        <v>112</v>
      </c>
      <c r="B27">
        <v>0.60302299999999998</v>
      </c>
    </row>
    <row r="28" spans="1:2" x14ac:dyDescent="0.25">
      <c r="A28" t="s">
        <v>113</v>
      </c>
      <c r="B28">
        <v>0.60237200000000002</v>
      </c>
    </row>
    <row r="29" spans="1:2" x14ac:dyDescent="0.25">
      <c r="A29" t="s">
        <v>114</v>
      </c>
      <c r="B29">
        <v>1.30392</v>
      </c>
    </row>
    <row r="30" spans="1:2" x14ac:dyDescent="0.25">
      <c r="A30" t="s">
        <v>115</v>
      </c>
      <c r="B30">
        <v>1.3121700000000001</v>
      </c>
    </row>
    <row r="31" spans="1:2" x14ac:dyDescent="0.25">
      <c r="A31" t="s">
        <v>116</v>
      </c>
      <c r="B31">
        <v>1.3525700000000001</v>
      </c>
    </row>
    <row r="32" spans="1:2" x14ac:dyDescent="0.25">
      <c r="A32" t="s">
        <v>117</v>
      </c>
      <c r="B32">
        <v>1.28433</v>
      </c>
    </row>
    <row r="33" spans="1:2" x14ac:dyDescent="0.25">
      <c r="A33" t="s">
        <v>118</v>
      </c>
      <c r="B33">
        <v>1.2903199999999999</v>
      </c>
    </row>
    <row r="34" spans="1:2" x14ac:dyDescent="0.25">
      <c r="A34" t="s">
        <v>119</v>
      </c>
      <c r="B34">
        <v>1.2589699999999999</v>
      </c>
    </row>
    <row r="35" spans="1:2" x14ac:dyDescent="0.25">
      <c r="A35" t="s">
        <v>120</v>
      </c>
      <c r="B35">
        <v>1.2404999999999999</v>
      </c>
    </row>
    <row r="36" spans="1:2" x14ac:dyDescent="0.25">
      <c r="A36" t="s">
        <v>121</v>
      </c>
      <c r="B36">
        <v>1.3305899999999999</v>
      </c>
    </row>
    <row r="37" spans="1:2" x14ac:dyDescent="0.25">
      <c r="A37" t="s">
        <v>122</v>
      </c>
      <c r="B37">
        <v>1.2552000000000001</v>
      </c>
    </row>
    <row r="38" spans="1:2" x14ac:dyDescent="0.25">
      <c r="A38" t="s">
        <v>123</v>
      </c>
      <c r="B38">
        <v>1.4171899999999999</v>
      </c>
    </row>
    <row r="39" spans="1:2" x14ac:dyDescent="0.25">
      <c r="A39" t="s">
        <v>124</v>
      </c>
      <c r="B39">
        <v>1.47238</v>
      </c>
    </row>
    <row r="40" spans="1:2" x14ac:dyDescent="0.25">
      <c r="A40" t="s">
        <v>125</v>
      </c>
      <c r="B40">
        <v>1.6229199999999999</v>
      </c>
    </row>
    <row r="41" spans="1:2" x14ac:dyDescent="0.25">
      <c r="A41" t="s">
        <v>126</v>
      </c>
      <c r="B41">
        <v>1.2444200000000001</v>
      </c>
    </row>
    <row r="42" spans="1:2" x14ac:dyDescent="0.25">
      <c r="A42" t="s">
        <v>127</v>
      </c>
      <c r="B42">
        <v>1.7919</v>
      </c>
    </row>
    <row r="43" spans="1:2" x14ac:dyDescent="0.25">
      <c r="A43" t="s">
        <v>128</v>
      </c>
      <c r="B43">
        <v>1.55701</v>
      </c>
    </row>
    <row r="44" spans="1:2" x14ac:dyDescent="0.25">
      <c r="A44" t="s">
        <v>129</v>
      </c>
      <c r="B44">
        <v>1.55915</v>
      </c>
    </row>
    <row r="45" spans="1:2" x14ac:dyDescent="0.25">
      <c r="A45" t="s">
        <v>130</v>
      </c>
      <c r="B45">
        <v>1.7328300000000001</v>
      </c>
    </row>
    <row r="46" spans="1:2" x14ac:dyDescent="0.25">
      <c r="A46" t="s">
        <v>131</v>
      </c>
      <c r="B46">
        <v>1.2717000000000001</v>
      </c>
    </row>
    <row r="47" spans="1:2" x14ac:dyDescent="0.25">
      <c r="A47" t="s">
        <v>132</v>
      </c>
      <c r="B47">
        <v>0.25167800000000001</v>
      </c>
    </row>
    <row r="48" spans="1:2" x14ac:dyDescent="0.25">
      <c r="A48" t="s">
        <v>133</v>
      </c>
      <c r="B48">
        <v>0.22998399999999999</v>
      </c>
    </row>
    <row r="49" spans="1:2" x14ac:dyDescent="0.25">
      <c r="A49" t="s">
        <v>134</v>
      </c>
      <c r="B49">
        <v>1.12845</v>
      </c>
    </row>
    <row r="50" spans="1:2" x14ac:dyDescent="0.25">
      <c r="A50" t="s">
        <v>135</v>
      </c>
      <c r="B50">
        <v>1.30959</v>
      </c>
    </row>
    <row r="51" spans="1:2" x14ac:dyDescent="0.25">
      <c r="A51" t="s">
        <v>136</v>
      </c>
      <c r="B51">
        <v>1.36408</v>
      </c>
    </row>
    <row r="52" spans="1:2" x14ac:dyDescent="0.25">
      <c r="A52" t="s">
        <v>137</v>
      </c>
      <c r="B52">
        <v>1.67608</v>
      </c>
    </row>
    <row r="54" spans="1:2" x14ac:dyDescent="0.25">
      <c r="A54" s="1" t="s">
        <v>144</v>
      </c>
      <c r="B54" s="1">
        <f>GEOMEAN(B3:B52)</f>
        <v>1.100649442479106</v>
      </c>
    </row>
    <row r="55" spans="1:2" x14ac:dyDescent="0.25">
      <c r="A55" s="1" t="s">
        <v>145</v>
      </c>
      <c r="B55" s="1">
        <f>0.0125/B54</f>
        <v>1.1356931205856938E-2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2" workbookViewId="0">
      <selection activeCell="E54" sqref="E54"/>
    </sheetView>
  </sheetViews>
  <sheetFormatPr defaultRowHeight="15" x14ac:dyDescent="0.25"/>
  <sheetData>
    <row r="1" spans="1:6" x14ac:dyDescent="0.25">
      <c r="A1" s="11" t="s">
        <v>157</v>
      </c>
      <c r="B1" s="11"/>
      <c r="C1" s="11"/>
      <c r="D1" s="11"/>
      <c r="E1" s="11"/>
    </row>
    <row r="2" spans="1:6" x14ac:dyDescent="0.25">
      <c r="A2" s="1" t="s">
        <v>176</v>
      </c>
      <c r="B2" s="1" t="s">
        <v>172</v>
      </c>
      <c r="C2" s="1" t="s">
        <v>173</v>
      </c>
      <c r="D2" s="1" t="s">
        <v>174</v>
      </c>
      <c r="E2" s="1" t="s">
        <v>175</v>
      </c>
      <c r="F2" s="1">
        <f>1000/50000000</f>
        <v>2.0000000000000002E-5</v>
      </c>
    </row>
    <row r="3" spans="1:6" x14ac:dyDescent="0.25">
      <c r="A3">
        <f>Sheet6!B3*$F$2</f>
        <v>164.40232</v>
      </c>
      <c r="B3" s="1">
        <f>Sheet6!C3*$F$2</f>
        <v>773.8190800000001</v>
      </c>
      <c r="C3" s="1">
        <f>Sheet6!D3*$F$2</f>
        <v>28.173700000000004</v>
      </c>
      <c r="D3" s="1">
        <f>Sheet6!F3*$F$2</f>
        <v>99.66510000000001</v>
      </c>
      <c r="E3" s="1">
        <f>Sheet6!G3*$F$2</f>
        <v>159.15514000000002</v>
      </c>
    </row>
    <row r="4" spans="1:6" x14ac:dyDescent="0.25">
      <c r="A4" s="2">
        <f>Sheet6!B4*$F$2</f>
        <v>312.77450000000005</v>
      </c>
      <c r="B4" s="2">
        <f>Sheet6!C4*$F$2</f>
        <v>848.46440000000007</v>
      </c>
      <c r="C4" s="2">
        <f>Sheet6!D4*$F$2</f>
        <v>52.726100000000002</v>
      </c>
      <c r="D4" s="2">
        <f>Sheet6!F4*$F$2</f>
        <v>202.55232000000001</v>
      </c>
      <c r="E4" s="2">
        <f>Sheet6!G4*$F$2</f>
        <v>309.35864000000004</v>
      </c>
    </row>
    <row r="5" spans="1:6" x14ac:dyDescent="0.25">
      <c r="A5" s="2">
        <f>Sheet6!B5*$F$2</f>
        <v>272.02896000000004</v>
      </c>
      <c r="B5" s="2">
        <f>Sheet6!C5*$F$2</f>
        <v>849.49456000000009</v>
      </c>
      <c r="C5" s="2">
        <f>Sheet6!D5*$F$2</f>
        <v>39.587800000000001</v>
      </c>
      <c r="D5" s="2">
        <f>Sheet6!F5*$F$2</f>
        <v>188.18472000000003</v>
      </c>
      <c r="E5" s="2">
        <f>Sheet6!G5*$F$2</f>
        <v>279.80722000000003</v>
      </c>
    </row>
    <row r="6" spans="1:6" x14ac:dyDescent="0.25">
      <c r="A6" s="2">
        <f>Sheet6!B6*$F$2</f>
        <v>198.91840000000002</v>
      </c>
      <c r="B6" s="2">
        <f>Sheet6!C6*$F$2</f>
        <v>822.1604000000001</v>
      </c>
      <c r="C6" s="2">
        <f>Sheet6!D6*$F$2</f>
        <v>24.251460000000002</v>
      </c>
      <c r="D6" s="2">
        <f>Sheet6!F6*$F$2</f>
        <v>125.23728000000001</v>
      </c>
      <c r="E6" s="2">
        <f>Sheet6!G6*$F$2</f>
        <v>204.84654</v>
      </c>
    </row>
    <row r="7" spans="1:6" x14ac:dyDescent="0.25">
      <c r="A7" s="2">
        <f>Sheet6!B7*$F$2</f>
        <v>330.53818000000001</v>
      </c>
      <c r="B7" s="2">
        <f>Sheet6!C7*$F$2</f>
        <v>837.97644000000003</v>
      </c>
      <c r="C7" s="2">
        <f>Sheet6!D7*$F$2</f>
        <v>47.458360000000006</v>
      </c>
      <c r="D7" s="2">
        <f>Sheet6!F7*$F$2</f>
        <v>221.86668000000003</v>
      </c>
      <c r="E7" s="2">
        <f>Sheet6!G7*$F$2</f>
        <v>339.17384000000004</v>
      </c>
    </row>
    <row r="8" spans="1:6" x14ac:dyDescent="0.25">
      <c r="A8" s="2">
        <f>Sheet6!B8*$F$2</f>
        <v>220.38812000000001</v>
      </c>
      <c r="B8" s="2">
        <f>Sheet6!C8*$F$2</f>
        <v>766.73940000000005</v>
      </c>
      <c r="C8" s="2">
        <f>Sheet6!D8*$F$2</f>
        <v>36.560580000000002</v>
      </c>
      <c r="D8" s="2">
        <f>Sheet6!F8*$F$2</f>
        <v>141.95034000000001</v>
      </c>
      <c r="E8" s="2">
        <f>Sheet6!G8*$F$2</f>
        <v>214.02460000000002</v>
      </c>
    </row>
    <row r="9" spans="1:6" x14ac:dyDescent="0.25">
      <c r="A9" s="2">
        <f>Sheet6!B9*$F$2</f>
        <v>188.81598000000002</v>
      </c>
      <c r="B9" s="2">
        <f>Sheet6!C9*$F$2</f>
        <v>810.92176000000006</v>
      </c>
      <c r="C9" s="2">
        <f>Sheet6!D9*$F$2</f>
        <v>34.786440000000006</v>
      </c>
      <c r="D9" s="2">
        <f>Sheet6!F9*$F$2</f>
        <v>135.89448000000002</v>
      </c>
      <c r="E9" s="2">
        <f>Sheet6!G9*$F$2</f>
        <v>187.82708000000002</v>
      </c>
    </row>
    <row r="10" spans="1:6" x14ac:dyDescent="0.25">
      <c r="A10" s="2">
        <f>Sheet6!B10*$F$2</f>
        <v>328.32984000000005</v>
      </c>
      <c r="B10" s="2">
        <f>Sheet6!C10*$F$2</f>
        <v>833.70128000000011</v>
      </c>
      <c r="C10" s="2">
        <f>Sheet6!D10*$F$2</f>
        <v>53.484080000000006</v>
      </c>
      <c r="D10" s="2">
        <f>Sheet6!F10*$F$2</f>
        <v>214.80792000000002</v>
      </c>
      <c r="E10" s="2">
        <f>Sheet6!G10*$F$2</f>
        <v>333.68848000000003</v>
      </c>
    </row>
    <row r="11" spans="1:6" x14ac:dyDescent="0.25">
      <c r="A11" s="2">
        <f>Sheet6!B11*$F$2</f>
        <v>279.10148000000004</v>
      </c>
      <c r="B11" s="2">
        <f>Sheet6!C11*$F$2</f>
        <v>725.90464000000009</v>
      </c>
      <c r="C11" s="2">
        <f>Sheet6!D11*$F$2</f>
        <v>27.929120000000001</v>
      </c>
      <c r="D11" s="2">
        <f>Sheet6!F11*$F$2</f>
        <v>152.39142000000001</v>
      </c>
      <c r="E11" s="2">
        <f>Sheet6!G11*$F$2</f>
        <v>273.21122000000003</v>
      </c>
    </row>
    <row r="12" spans="1:6" x14ac:dyDescent="0.25">
      <c r="A12" s="2">
        <f>Sheet6!B12*$F$2</f>
        <v>548.1928200000001</v>
      </c>
      <c r="B12" s="2">
        <f>Sheet6!C12*$F$2</f>
        <v>853.07672000000002</v>
      </c>
      <c r="C12" s="2">
        <f>Sheet6!D12*$F$2</f>
        <v>156.81886</v>
      </c>
      <c r="D12" s="2">
        <f>Sheet6!F12*$F$2</f>
        <v>464.24442000000005</v>
      </c>
      <c r="E12" s="2">
        <f>Sheet6!G12*$F$2</f>
        <v>534.14296000000002</v>
      </c>
    </row>
    <row r="13" spans="1:6" x14ac:dyDescent="0.25">
      <c r="A13" s="2">
        <f>Sheet6!B13*$F$2</f>
        <v>347.02018000000004</v>
      </c>
      <c r="B13" s="2">
        <f>Sheet6!C13*$F$2</f>
        <v>814.43820000000005</v>
      </c>
      <c r="C13" s="2">
        <f>Sheet6!D13*$F$2</f>
        <v>32.10812</v>
      </c>
      <c r="D13" s="2">
        <f>Sheet6!F13*$F$2</f>
        <v>189.91962000000001</v>
      </c>
      <c r="E13" s="2">
        <f>Sheet6!G13*$F$2</f>
        <v>356.67102000000006</v>
      </c>
    </row>
    <row r="14" spans="1:6" x14ac:dyDescent="0.25">
      <c r="A14" s="2">
        <f>Sheet6!B14*$F$2</f>
        <v>349.40772000000004</v>
      </c>
      <c r="B14" s="2">
        <f>Sheet6!C14*$F$2</f>
        <v>910.89756000000011</v>
      </c>
      <c r="C14" s="2">
        <f>Sheet6!D14*$F$2</f>
        <v>33.971040000000002</v>
      </c>
      <c r="D14" s="2">
        <f>Sheet6!F14*$F$2</f>
        <v>189.89694000000003</v>
      </c>
      <c r="E14" s="2">
        <f>Sheet6!G14*$F$2</f>
        <v>359.67826000000002</v>
      </c>
    </row>
    <row r="15" spans="1:6" x14ac:dyDescent="0.25">
      <c r="A15" s="2">
        <f>Sheet6!B15*$F$2</f>
        <v>405.28232000000003</v>
      </c>
      <c r="B15" s="2">
        <f>Sheet6!C15*$F$2</f>
        <v>848.4007600000001</v>
      </c>
      <c r="C15" s="2">
        <f>Sheet6!D15*$F$2</f>
        <v>37.384780000000006</v>
      </c>
      <c r="D15" s="2">
        <f>Sheet6!F15*$F$2</f>
        <v>217.06212000000002</v>
      </c>
      <c r="E15" s="2">
        <f>Sheet6!G15*$F$2</f>
        <v>418.01430000000005</v>
      </c>
    </row>
    <row r="16" spans="1:6" x14ac:dyDescent="0.25">
      <c r="A16" s="2">
        <f>Sheet6!B16*$F$2</f>
        <v>431.19594000000001</v>
      </c>
      <c r="B16" s="2">
        <f>Sheet6!C16*$F$2</f>
        <v>814.26836000000003</v>
      </c>
      <c r="C16" s="2">
        <f>Sheet6!D16*$F$2</f>
        <v>40.59684</v>
      </c>
      <c r="D16" s="2">
        <f>Sheet6!F16*$F$2</f>
        <v>226.58916000000002</v>
      </c>
      <c r="E16" s="2">
        <f>Sheet6!G16*$F$2</f>
        <v>443.16652000000005</v>
      </c>
    </row>
    <row r="17" spans="1:5" x14ac:dyDescent="0.25">
      <c r="A17" s="2">
        <f>Sheet6!B17*$F$2</f>
        <v>453.37650000000002</v>
      </c>
      <c r="B17" s="2">
        <f>Sheet6!C17*$F$2</f>
        <v>772.77292000000011</v>
      </c>
      <c r="C17" s="2">
        <f>Sheet6!D17*$F$2</f>
        <v>40.178260000000002</v>
      </c>
      <c r="D17" s="2">
        <f>Sheet6!F17*$F$2</f>
        <v>240.82854000000003</v>
      </c>
      <c r="E17" s="2">
        <f>Sheet6!G17*$F$2</f>
        <v>464.64090000000004</v>
      </c>
    </row>
    <row r="18" spans="1:5" x14ac:dyDescent="0.25">
      <c r="A18" s="2">
        <f>Sheet6!B18*$F$2</f>
        <v>453.99580000000003</v>
      </c>
      <c r="B18" s="2">
        <f>Sheet6!C18*$F$2</f>
        <v>766.14748000000009</v>
      </c>
      <c r="C18" s="2">
        <f>Sheet6!D18*$F$2</f>
        <v>41.726620000000004</v>
      </c>
      <c r="D18" s="2">
        <f>Sheet6!F18*$F$2</f>
        <v>239.70552000000001</v>
      </c>
      <c r="E18" s="2">
        <f>Sheet6!G18*$F$2</f>
        <v>467.36058000000003</v>
      </c>
    </row>
    <row r="19" spans="1:5" x14ac:dyDescent="0.25">
      <c r="A19" s="2">
        <f>Sheet6!B19*$F$2</f>
        <v>480.94776000000002</v>
      </c>
      <c r="B19" s="2">
        <f>Sheet6!C19*$F$2</f>
        <v>764.77364000000011</v>
      </c>
      <c r="C19" s="2">
        <f>Sheet6!D19*$F$2</f>
        <v>42.504380000000005</v>
      </c>
      <c r="D19" s="2">
        <f>Sheet6!F19*$F$2</f>
        <v>254.40390000000002</v>
      </c>
      <c r="E19" s="2">
        <f>Sheet6!G19*$F$2</f>
        <v>493.36510000000004</v>
      </c>
    </row>
    <row r="20" spans="1:5" x14ac:dyDescent="0.25">
      <c r="A20" s="2">
        <f>Sheet6!B20*$F$2</f>
        <v>644.91198000000009</v>
      </c>
      <c r="B20" s="2">
        <f>Sheet6!C20*$F$2</f>
        <v>853.64064000000008</v>
      </c>
      <c r="C20" s="2">
        <f>Sheet6!D20*$F$2</f>
        <v>164.04296000000002</v>
      </c>
      <c r="D20" s="2">
        <f>Sheet6!F20*$F$2</f>
        <v>484.71186000000006</v>
      </c>
      <c r="E20" s="2">
        <f>Sheet6!G20*$F$2</f>
        <v>600.20728000000008</v>
      </c>
    </row>
    <row r="21" spans="1:5" x14ac:dyDescent="0.25">
      <c r="A21" s="2">
        <f>Sheet6!B21*$F$2</f>
        <v>656.44546000000003</v>
      </c>
      <c r="B21" s="2">
        <f>Sheet6!C21*$F$2</f>
        <v>855.92548000000011</v>
      </c>
      <c r="C21" s="2">
        <f>Sheet6!D21*$F$2</f>
        <v>172.59470000000002</v>
      </c>
      <c r="D21" s="2">
        <f>Sheet6!F21*$F$2</f>
        <v>490.81380000000001</v>
      </c>
      <c r="E21" s="2">
        <f>Sheet6!G21*$F$2</f>
        <v>609.40878000000009</v>
      </c>
    </row>
    <row r="22" spans="1:5" x14ac:dyDescent="0.25">
      <c r="A22" s="2">
        <f>Sheet6!B22*$F$2</f>
        <v>440.32388000000003</v>
      </c>
      <c r="B22" s="2">
        <f>Sheet6!C22*$F$2</f>
        <v>861.43464000000006</v>
      </c>
      <c r="C22" s="2">
        <f>Sheet6!D22*$F$2</f>
        <v>50.758420000000001</v>
      </c>
      <c r="D22" s="2">
        <f>Sheet6!F22*$F$2</f>
        <v>264.91302000000002</v>
      </c>
      <c r="E22" s="2">
        <f>Sheet6!G22*$F$2</f>
        <v>454.01314000000002</v>
      </c>
    </row>
    <row r="23" spans="1:5" x14ac:dyDescent="0.25">
      <c r="A23" s="2">
        <f>Sheet6!B23*$F$2</f>
        <v>564.85484000000008</v>
      </c>
      <c r="B23" s="2">
        <f>Sheet6!C23*$F$2</f>
        <v>854.50408000000004</v>
      </c>
      <c r="C23" s="2">
        <f>Sheet6!D23*$F$2</f>
        <v>118.93564000000001</v>
      </c>
      <c r="D23" s="2">
        <f>Sheet6!F23*$F$2</f>
        <v>372.41652000000005</v>
      </c>
      <c r="E23" s="2">
        <f>Sheet6!G23*$F$2</f>
        <v>523.58748000000003</v>
      </c>
    </row>
    <row r="24" spans="1:5" x14ac:dyDescent="0.25">
      <c r="A24" s="2">
        <f>Sheet6!B24*$F$2</f>
        <v>565.7546000000001</v>
      </c>
      <c r="B24" s="2">
        <f>Sheet6!C24*$F$2</f>
        <v>852.76920000000007</v>
      </c>
      <c r="C24" s="2">
        <f>Sheet6!D24*$F$2</f>
        <v>120.21060000000001</v>
      </c>
      <c r="D24" s="2">
        <f>Sheet6!F24*$F$2</f>
        <v>372.11196000000001</v>
      </c>
      <c r="E24" s="2">
        <f>Sheet6!G24*$F$2</f>
        <v>523.39686000000006</v>
      </c>
    </row>
    <row r="25" spans="1:5" x14ac:dyDescent="0.25">
      <c r="A25" s="2">
        <f>Sheet6!B25*$F$2</f>
        <v>574.06108000000006</v>
      </c>
      <c r="B25" s="2">
        <f>Sheet6!C25*$F$2</f>
        <v>855.33248000000003</v>
      </c>
      <c r="C25" s="2">
        <f>Sheet6!D25*$F$2</f>
        <v>116.63882000000001</v>
      </c>
      <c r="D25" s="2">
        <f>Sheet6!F25*$F$2</f>
        <v>375.44802000000004</v>
      </c>
      <c r="E25" s="2">
        <f>Sheet6!G25*$F$2</f>
        <v>533.08176000000003</v>
      </c>
    </row>
    <row r="26" spans="1:5" x14ac:dyDescent="0.25">
      <c r="A26" s="2">
        <f>Sheet6!B26*$F$2</f>
        <v>593.65860000000009</v>
      </c>
      <c r="B26" s="2">
        <f>Sheet6!C26*$F$2</f>
        <v>862.8892800000001</v>
      </c>
      <c r="C26" s="2">
        <f>Sheet6!D26*$F$2</f>
        <v>125.96382000000001</v>
      </c>
      <c r="D26" s="2">
        <f>Sheet6!F26*$F$2</f>
        <v>391.44312000000002</v>
      </c>
      <c r="E26" s="2">
        <f>Sheet6!G26*$F$2</f>
        <v>550.18299999999999</v>
      </c>
    </row>
    <row r="27" spans="1:5" x14ac:dyDescent="0.25">
      <c r="A27" s="2">
        <f>Sheet6!B27*$F$2</f>
        <v>618.96014000000002</v>
      </c>
      <c r="B27" s="2">
        <f>Sheet6!C27*$F$2</f>
        <v>866.56636000000003</v>
      </c>
      <c r="C27" s="2">
        <f>Sheet6!D27*$F$2</f>
        <v>128.59652</v>
      </c>
      <c r="D27" s="2">
        <f>Sheet6!F27*$F$2</f>
        <v>401.37018</v>
      </c>
      <c r="E27" s="2">
        <f>Sheet6!G27*$F$2</f>
        <v>571.86716000000001</v>
      </c>
    </row>
    <row r="28" spans="1:5" x14ac:dyDescent="0.25">
      <c r="A28" s="2">
        <f>Sheet6!B28*$F$2</f>
        <v>618.57904000000008</v>
      </c>
      <c r="B28" s="2">
        <f>Sheet6!C28*$F$2</f>
        <v>867.28372000000002</v>
      </c>
      <c r="C28" s="2">
        <f>Sheet6!D28*$F$2</f>
        <v>128.68796</v>
      </c>
      <c r="D28" s="2">
        <f>Sheet6!F28*$F$2</f>
        <v>402.85170000000005</v>
      </c>
      <c r="E28" s="2">
        <f>Sheet6!G28*$F$2</f>
        <v>571.15296000000001</v>
      </c>
    </row>
    <row r="29" spans="1:5" x14ac:dyDescent="0.25">
      <c r="A29" s="2">
        <f>Sheet6!B29*$F$2</f>
        <v>585.73844000000008</v>
      </c>
      <c r="B29" s="2">
        <f>Sheet6!C29*$F$2</f>
        <v>832.19976000000008</v>
      </c>
      <c r="C29" s="2">
        <f>Sheet6!D29*$F$2</f>
        <v>67.451220000000006</v>
      </c>
      <c r="D29" s="2">
        <f>Sheet6!F29*$F$2</f>
        <v>353.73570000000001</v>
      </c>
      <c r="E29" s="2">
        <f>Sheet6!G29*$F$2</f>
        <v>604.48452000000009</v>
      </c>
    </row>
    <row r="30" spans="1:5" x14ac:dyDescent="0.25">
      <c r="A30" s="2">
        <f>Sheet6!B30*$F$2</f>
        <v>600.13020000000006</v>
      </c>
      <c r="B30" s="2">
        <f>Sheet6!C30*$F$2</f>
        <v>827.28692000000012</v>
      </c>
      <c r="C30" s="2">
        <f>Sheet6!D30*$F$2</f>
        <v>69.348140000000001</v>
      </c>
      <c r="D30" s="2">
        <f>Sheet6!F30*$F$2</f>
        <v>359.52702000000005</v>
      </c>
      <c r="E30" s="2">
        <f>Sheet6!G30*$F$2</f>
        <v>618.35820000000001</v>
      </c>
    </row>
    <row r="31" spans="1:5" x14ac:dyDescent="0.25">
      <c r="A31" s="2">
        <f>Sheet6!B31*$F$2</f>
        <v>625.7361800000001</v>
      </c>
      <c r="B31" s="2">
        <f>Sheet6!C31*$F$2</f>
        <v>840.71004000000005</v>
      </c>
      <c r="C31" s="2">
        <f>Sheet6!D31*$F$2</f>
        <v>74.627760000000009</v>
      </c>
      <c r="D31" s="2">
        <f>Sheet6!F31*$F$2</f>
        <v>378.94518000000005</v>
      </c>
      <c r="E31" s="2">
        <f>Sheet6!G31*$F$2</f>
        <v>644.00648000000001</v>
      </c>
    </row>
    <row r="32" spans="1:5" x14ac:dyDescent="0.25">
      <c r="A32" s="2">
        <f>Sheet6!B32*$F$2</f>
        <v>650.23304000000007</v>
      </c>
      <c r="B32" s="2">
        <f>Sheet6!C32*$F$2</f>
        <v>840.00720000000013</v>
      </c>
      <c r="C32" s="2">
        <f>Sheet6!D32*$F$2</f>
        <v>75.526920000000004</v>
      </c>
      <c r="D32" s="2">
        <f>Sheet6!F32*$F$2</f>
        <v>390.75924000000003</v>
      </c>
      <c r="E32" s="2">
        <f>Sheet6!G32*$F$2</f>
        <v>670.36178000000007</v>
      </c>
    </row>
    <row r="33" spans="1:5" x14ac:dyDescent="0.25">
      <c r="A33" s="2">
        <f>Sheet6!B33*$F$2</f>
        <v>655.19896000000006</v>
      </c>
      <c r="B33" s="2">
        <f>Sheet6!C33*$F$2</f>
        <v>839.59700000000009</v>
      </c>
      <c r="C33" s="2">
        <f>Sheet6!D33*$F$2</f>
        <v>75.832400000000007</v>
      </c>
      <c r="D33" s="2">
        <f>Sheet6!F33*$F$2</f>
        <v>393.04644000000002</v>
      </c>
      <c r="E33" s="2">
        <f>Sheet6!G33*$F$2</f>
        <v>675.67324000000008</v>
      </c>
    </row>
    <row r="34" spans="1:5" x14ac:dyDescent="0.25">
      <c r="A34" s="2">
        <f>Sheet6!B34*$F$2</f>
        <v>661.02688000000001</v>
      </c>
      <c r="B34" s="2">
        <f>Sheet6!C34*$F$2</f>
        <v>853.60912000000008</v>
      </c>
      <c r="C34" s="2">
        <f>Sheet6!D34*$F$2</f>
        <v>88.430400000000006</v>
      </c>
      <c r="D34" s="2">
        <f>Sheet6!F34*$F$2</f>
        <v>411.11850000000004</v>
      </c>
      <c r="E34" s="2">
        <f>Sheet6!G34*$F$2</f>
        <v>668.97162000000003</v>
      </c>
    </row>
    <row r="35" spans="1:5" x14ac:dyDescent="0.25">
      <c r="A35" s="2">
        <f>Sheet6!B35*$F$2</f>
        <v>658.07074</v>
      </c>
      <c r="B35" s="2">
        <f>Sheet6!C35*$F$2</f>
        <v>855.1321200000001</v>
      </c>
      <c r="C35" s="2">
        <f>Sheet6!D35*$F$2</f>
        <v>87.771380000000008</v>
      </c>
      <c r="D35" s="2">
        <f>Sheet6!F35*$F$2</f>
        <v>413.14404000000002</v>
      </c>
      <c r="E35" s="2">
        <f>Sheet6!G35*$F$2</f>
        <v>667.87050000000011</v>
      </c>
    </row>
    <row r="36" spans="1:5" x14ac:dyDescent="0.25">
      <c r="A36" s="2">
        <f>Sheet6!B36*$F$2</f>
        <v>671.65698000000009</v>
      </c>
      <c r="B36" s="2">
        <f>Sheet6!C36*$F$2</f>
        <v>857.21456000000012</v>
      </c>
      <c r="C36" s="2">
        <f>Sheet6!D36*$F$2</f>
        <v>88.732580000000013</v>
      </c>
      <c r="D36" s="2">
        <f>Sheet6!F36*$F$2</f>
        <v>420.40980000000002</v>
      </c>
      <c r="E36" s="2">
        <f>Sheet6!G36*$F$2</f>
        <v>682.32472000000007</v>
      </c>
    </row>
    <row r="37" spans="1:5" x14ac:dyDescent="0.25">
      <c r="A37" s="2">
        <f>Sheet6!B37*$F$2</f>
        <v>685.4929800000001</v>
      </c>
      <c r="B37" s="2">
        <f>Sheet6!C37*$F$2</f>
        <v>851.87476000000004</v>
      </c>
      <c r="C37" s="2">
        <f>Sheet6!D37*$F$2</f>
        <v>91.546220000000005</v>
      </c>
      <c r="D37" s="2">
        <f>Sheet6!F37*$F$2</f>
        <v>427.90716000000003</v>
      </c>
      <c r="E37" s="2">
        <f>Sheet6!G37*$F$2</f>
        <v>694.61858000000007</v>
      </c>
    </row>
    <row r="38" spans="1:5" x14ac:dyDescent="0.25">
      <c r="A38" s="2">
        <f>Sheet6!B38*$F$2</f>
        <v>723.36614000000009</v>
      </c>
      <c r="B38" s="2">
        <f>Sheet6!C38*$F$2</f>
        <v>852.51532000000009</v>
      </c>
      <c r="C38" s="2">
        <f>Sheet6!D38*$F$2</f>
        <v>99.120880000000014</v>
      </c>
      <c r="D38" s="2">
        <f>Sheet6!F38*$F$2</f>
        <v>451.17570000000006</v>
      </c>
      <c r="E38" s="2">
        <f>Sheet6!G38*$F$2</f>
        <v>728.36976000000004</v>
      </c>
    </row>
    <row r="39" spans="1:5" x14ac:dyDescent="0.25">
      <c r="A39" s="2">
        <f>Sheet6!B39*$F$2</f>
        <v>734.68718000000001</v>
      </c>
      <c r="B39" s="2">
        <f>Sheet6!C39*$F$2</f>
        <v>856.69436000000007</v>
      </c>
      <c r="C39" s="2">
        <f>Sheet6!D39*$F$2</f>
        <v>121.19354000000001</v>
      </c>
      <c r="D39" s="2">
        <f>Sheet6!F39*$F$2</f>
        <v>456.05292000000003</v>
      </c>
      <c r="E39" s="2">
        <f>Sheet6!G39*$F$2</f>
        <v>704.83292000000006</v>
      </c>
    </row>
    <row r="40" spans="1:5" x14ac:dyDescent="0.25">
      <c r="A40" s="2">
        <f>Sheet6!B40*$F$2</f>
        <v>733.65354000000002</v>
      </c>
      <c r="B40" s="2">
        <f>Sheet6!C40*$F$2</f>
        <v>855.79600000000005</v>
      </c>
      <c r="C40" s="2">
        <f>Sheet6!D40*$F$2</f>
        <v>120.15832</v>
      </c>
      <c r="D40" s="2">
        <f>Sheet6!F40*$F$2</f>
        <v>456.98964000000007</v>
      </c>
      <c r="E40" s="2">
        <f>Sheet6!G40*$F$2</f>
        <v>706.0556600000001</v>
      </c>
    </row>
    <row r="41" spans="1:5" x14ac:dyDescent="0.25">
      <c r="A41" s="2">
        <f>Sheet6!B41*$F$2</f>
        <v>732.84438000000011</v>
      </c>
      <c r="B41" s="2">
        <f>Sheet6!C41*$F$2</f>
        <v>856.70708000000002</v>
      </c>
      <c r="C41" s="2">
        <f>Sheet6!D41*$F$2</f>
        <v>123.96556000000001</v>
      </c>
      <c r="D41" s="2">
        <f>Sheet6!F41*$F$2</f>
        <v>460.08954000000006</v>
      </c>
      <c r="E41" s="2">
        <f>Sheet6!G41*$F$2</f>
        <v>703.74098000000004</v>
      </c>
    </row>
    <row r="42" spans="1:5" x14ac:dyDescent="0.25">
      <c r="A42" s="2">
        <f>Sheet6!B42*$F$2</f>
        <v>770.68492000000003</v>
      </c>
      <c r="B42" s="2">
        <f>Sheet6!C42*$F$2</f>
        <v>808.02428000000009</v>
      </c>
      <c r="C42" s="2">
        <f>Sheet6!D42*$F$2</f>
        <v>150.65050000000002</v>
      </c>
      <c r="D42" s="2">
        <f>Sheet6!F42*$F$2</f>
        <v>526.96433999999999</v>
      </c>
      <c r="E42" s="2">
        <f>Sheet6!G42*$F$2</f>
        <v>725.55160000000001</v>
      </c>
    </row>
    <row r="43" spans="1:5" x14ac:dyDescent="0.25">
      <c r="A43" s="2">
        <f>Sheet6!B43*$F$2</f>
        <v>838.95026000000007</v>
      </c>
      <c r="B43" s="2">
        <f>Sheet6!C43*$F$2</f>
        <v>838.45584000000008</v>
      </c>
      <c r="C43" s="2">
        <f>Sheet6!D43*$F$2</f>
        <v>167.87536</v>
      </c>
      <c r="D43" s="2">
        <f>Sheet6!F43*$F$2</f>
        <v>552.79187999999999</v>
      </c>
      <c r="E43" s="2">
        <f>Sheet6!G43*$F$2</f>
        <v>790.08896000000004</v>
      </c>
    </row>
    <row r="44" spans="1:5" x14ac:dyDescent="0.25">
      <c r="A44" s="2">
        <f>Sheet6!B44*$F$2</f>
        <v>836.33666000000005</v>
      </c>
      <c r="B44" s="2">
        <f>Sheet6!C44*$F$2</f>
        <v>837.76628000000005</v>
      </c>
      <c r="C44" s="2">
        <f>Sheet6!D44*$F$2</f>
        <v>165.87910000000002</v>
      </c>
      <c r="D44" s="2">
        <f>Sheet6!F44*$F$2</f>
        <v>554.84814000000006</v>
      </c>
      <c r="E44" s="2">
        <f>Sheet6!G44*$F$2</f>
        <v>788.28650000000005</v>
      </c>
    </row>
    <row r="45" spans="1:5" x14ac:dyDescent="0.25">
      <c r="A45" s="2">
        <f>Sheet6!B45*$F$2</f>
        <v>836.7129000000001</v>
      </c>
      <c r="B45" s="2">
        <f>Sheet6!C45*$F$2</f>
        <v>832.86908000000005</v>
      </c>
      <c r="C45" s="2">
        <f>Sheet6!D45*$F$2</f>
        <v>186.10236</v>
      </c>
      <c r="D45" s="2">
        <f>Sheet6!F45*$F$2</f>
        <v>559.92252000000008</v>
      </c>
      <c r="E45" s="2">
        <f>Sheet6!G45*$F$2</f>
        <v>777.00400000000002</v>
      </c>
    </row>
    <row r="46" spans="1:5" x14ac:dyDescent="0.25">
      <c r="A46" s="2">
        <f>Sheet6!B46*$F$2</f>
        <v>229.86992000000001</v>
      </c>
      <c r="B46" s="2">
        <f>Sheet6!C46*$F$2</f>
        <v>827.02460000000008</v>
      </c>
      <c r="C46" s="2">
        <f>Sheet6!D46*$F$2</f>
        <v>26.305720000000001</v>
      </c>
      <c r="D46" s="2">
        <f>Sheet6!F46*$F$2</f>
        <v>142.95372</v>
      </c>
      <c r="E46" s="2">
        <f>Sheet6!G46*$F$2</f>
        <v>234.27982000000003</v>
      </c>
    </row>
    <row r="47" spans="1:5" x14ac:dyDescent="0.25">
      <c r="A47" s="2">
        <f>Sheet6!B47*$F$2</f>
        <v>198.3922</v>
      </c>
      <c r="B47" s="2">
        <f>Sheet6!C47*$F$2</f>
        <v>940.8950000000001</v>
      </c>
      <c r="C47" s="2">
        <f>Sheet6!D47*$F$2</f>
        <v>31.491320000000002</v>
      </c>
      <c r="D47" s="2">
        <f>Sheet6!F47*$F$2</f>
        <v>116.98596000000001</v>
      </c>
      <c r="E47" s="2">
        <f>Sheet6!G47*$F$2</f>
        <v>195.74828000000002</v>
      </c>
    </row>
    <row r="48" spans="1:5" x14ac:dyDescent="0.25">
      <c r="A48" s="2">
        <f>Sheet6!B48*$F$2</f>
        <v>228.00694000000001</v>
      </c>
      <c r="B48" s="2">
        <f>Sheet6!C48*$F$2</f>
        <v>877.35152000000005</v>
      </c>
      <c r="C48" s="2">
        <f>Sheet6!D48*$F$2</f>
        <v>36.390080000000005</v>
      </c>
      <c r="D48" s="2">
        <f>Sheet6!F48*$F$2</f>
        <v>133.88958000000002</v>
      </c>
      <c r="E48" s="2">
        <f>Sheet6!G48*$F$2</f>
        <v>224.80288000000002</v>
      </c>
    </row>
    <row r="49" spans="1:7" x14ac:dyDescent="0.25">
      <c r="A49" s="2">
        <f>Sheet6!B49*$F$2</f>
        <v>339.25990000000002</v>
      </c>
      <c r="B49" s="2">
        <f>Sheet6!C49*$F$2</f>
        <v>816.27264000000002</v>
      </c>
      <c r="C49" s="2">
        <f>Sheet6!D49*$F$2</f>
        <v>45.222620000000006</v>
      </c>
      <c r="D49" s="2">
        <f>Sheet6!F49*$F$2</f>
        <v>170.36100000000002</v>
      </c>
      <c r="E49" s="2">
        <f>Sheet6!G49*$F$2</f>
        <v>333.048</v>
      </c>
    </row>
    <row r="50" spans="1:7" x14ac:dyDescent="0.25">
      <c r="A50" s="2">
        <f>Sheet6!B50*$F$2</f>
        <v>503.93218000000002</v>
      </c>
      <c r="B50" s="2">
        <f>Sheet6!C50*$F$2</f>
        <v>798.43676000000005</v>
      </c>
      <c r="C50" s="2">
        <f>Sheet6!D50*$F$2</f>
        <v>65.948760000000007</v>
      </c>
      <c r="D50" s="2">
        <f>Sheet6!F50*$F$2</f>
        <v>241.48692000000003</v>
      </c>
      <c r="E50" s="2">
        <f>Sheet6!G50*$F$2</f>
        <v>488.14816000000002</v>
      </c>
    </row>
    <row r="51" spans="1:7" x14ac:dyDescent="0.25">
      <c r="A51" s="2">
        <f>Sheet6!B51*$F$2</f>
        <v>186.92756000000003</v>
      </c>
      <c r="B51" s="2">
        <f>Sheet6!C51*$F$2</f>
        <v>802.84244000000001</v>
      </c>
      <c r="C51" s="2">
        <f>Sheet6!D51*$F$2</f>
        <v>30.436280000000004</v>
      </c>
      <c r="D51" s="2">
        <f>Sheet6!F51*$F$2</f>
        <v>124.71822000000002</v>
      </c>
      <c r="E51" s="2">
        <f>Sheet6!G51*$F$2</f>
        <v>186.33130000000003</v>
      </c>
    </row>
    <row r="52" spans="1:7" x14ac:dyDescent="0.25">
      <c r="A52" s="2">
        <f>Sheet6!B52*$F$2</f>
        <v>76.081300000000013</v>
      </c>
      <c r="B52" s="2">
        <f>Sheet6!C52*$F$2</f>
        <v>681.57496000000003</v>
      </c>
      <c r="C52" s="2">
        <f>Sheet6!D52*$F$2</f>
        <v>13.269680000000001</v>
      </c>
      <c r="D52" s="2">
        <f>Sheet6!F52*$F$2</f>
        <v>42.881460000000004</v>
      </c>
      <c r="E52" s="2">
        <f>Sheet6!G52*$F$2</f>
        <v>72.665360000000007</v>
      </c>
    </row>
    <row r="53" spans="1:7" x14ac:dyDescent="0.25">
      <c r="A53" s="1">
        <f>AVERAGE(A3:A52)</f>
        <v>496.10513639999988</v>
      </c>
      <c r="B53" s="1">
        <f t="shared" ref="B53:E53" si="0">AVERAGE(B3:B52)</f>
        <v>832.5032223999998</v>
      </c>
      <c r="C53" s="1">
        <f t="shared" si="0"/>
        <v>79.999061600000019</v>
      </c>
      <c r="D53" s="1">
        <f t="shared" si="0"/>
        <v>312.03970560000005</v>
      </c>
      <c r="E53" s="1">
        <f t="shared" si="0"/>
        <v>487.21309280000008</v>
      </c>
      <c r="F53" t="s">
        <v>162</v>
      </c>
      <c r="G53" t="s">
        <v>178</v>
      </c>
    </row>
    <row r="54" spans="1:7" x14ac:dyDescent="0.25">
      <c r="A54" s="1">
        <f>linkedrecords!C4*A53</f>
        <v>7.2979049984985584</v>
      </c>
      <c r="B54" s="1">
        <f>linkedrecords!C5*B53</f>
        <v>16.266863214729277</v>
      </c>
      <c r="C54" s="1">
        <f>linkedrecords!C6*C53</f>
        <v>2.7464157841649608</v>
      </c>
      <c r="D54" s="1">
        <f>linkedrecords!C7*D53</f>
        <v>0.98066590517145613</v>
      </c>
      <c r="E54" s="1">
        <f>linkedrecords!C8*E53</f>
        <v>2.7455139877609924</v>
      </c>
      <c r="F54" s="1" t="s">
        <v>166</v>
      </c>
      <c r="G54">
        <f>SUM(A54:E54)</f>
        <v>30.037363890325246</v>
      </c>
    </row>
    <row r="55" spans="1:7" x14ac:dyDescent="0.25">
      <c r="A55" s="1">
        <f>Sheet1!B55*linkedrecords!E4*20</f>
        <v>0.14136471976903189</v>
      </c>
      <c r="B55" s="1">
        <f>Sheet1!$B$55*linkedrecords!E5*20</f>
        <v>0.18983791926462223</v>
      </c>
      <c r="C55" s="1">
        <f>Sheet1!$B$55*linkedrecords!E6*20</f>
        <v>0.97443378300749006</v>
      </c>
      <c r="D55" s="1">
        <f>Sheet1!$B$55*linkedrecords!E7*20</f>
        <v>0.12240182459598845</v>
      </c>
      <c r="E55" s="1">
        <f>Sheet1!$B$55*linkedrecords!E8*20</f>
        <v>0.25669163050101967</v>
      </c>
      <c r="F55" s="1" t="s">
        <v>167</v>
      </c>
      <c r="G55" s="5">
        <f>SUM(A55:E55)</f>
        <v>1.684729877138152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U2" sqref="U2"/>
    </sheetView>
  </sheetViews>
  <sheetFormatPr defaultRowHeight="15" x14ac:dyDescent="0.25"/>
  <sheetData>
    <row r="1" spans="1:21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5">
      <c r="A3" t="s">
        <v>1</v>
      </c>
      <c r="B3">
        <v>21235310</v>
      </c>
      <c r="C3">
        <v>20398899</v>
      </c>
      <c r="D3">
        <v>836411</v>
      </c>
      <c r="E3">
        <v>8818767</v>
      </c>
      <c r="F3">
        <v>8423902</v>
      </c>
      <c r="G3">
        <v>394865</v>
      </c>
      <c r="H3">
        <v>4041563</v>
      </c>
      <c r="I3">
        <v>3982544</v>
      </c>
      <c r="J3">
        <v>59019</v>
      </c>
      <c r="K3">
        <v>8374980</v>
      </c>
      <c r="L3">
        <v>7992453</v>
      </c>
      <c r="M3">
        <v>382527</v>
      </c>
      <c r="N3">
        <v>0</v>
      </c>
      <c r="O3">
        <v>0</v>
      </c>
      <c r="P3">
        <v>0</v>
      </c>
      <c r="Q3">
        <v>8864061</v>
      </c>
      <c r="R3">
        <v>8554284</v>
      </c>
      <c r="S3">
        <v>129500</v>
      </c>
      <c r="T3">
        <v>253001</v>
      </c>
      <c r="U3">
        <v>47.435099999999998</v>
      </c>
    </row>
    <row r="4" spans="1:21" x14ac:dyDescent="0.25">
      <c r="A4" t="s">
        <v>89</v>
      </c>
      <c r="B4">
        <v>19282863</v>
      </c>
      <c r="C4">
        <v>18943453</v>
      </c>
      <c r="D4">
        <v>339410</v>
      </c>
      <c r="E4">
        <v>6562240</v>
      </c>
      <c r="F4">
        <v>6445849</v>
      </c>
      <c r="G4">
        <v>116391</v>
      </c>
      <c r="H4">
        <v>6421684</v>
      </c>
      <c r="I4">
        <v>6332017</v>
      </c>
      <c r="J4">
        <v>89667</v>
      </c>
      <c r="K4">
        <v>6298939</v>
      </c>
      <c r="L4">
        <v>6165587</v>
      </c>
      <c r="M4">
        <v>133352</v>
      </c>
      <c r="N4">
        <v>0</v>
      </c>
      <c r="O4">
        <v>0</v>
      </c>
      <c r="P4">
        <v>0</v>
      </c>
      <c r="Q4">
        <v>6572482</v>
      </c>
      <c r="R4">
        <v>6368477</v>
      </c>
      <c r="S4">
        <v>54423</v>
      </c>
      <c r="T4">
        <v>79072</v>
      </c>
      <c r="U4">
        <v>48.420900000000003</v>
      </c>
    </row>
    <row r="5" spans="1:21" x14ac:dyDescent="0.25">
      <c r="A5" t="s">
        <v>90</v>
      </c>
      <c r="B5">
        <v>17752273</v>
      </c>
      <c r="C5">
        <v>17256135</v>
      </c>
      <c r="D5">
        <v>496138</v>
      </c>
      <c r="E5">
        <v>6094877</v>
      </c>
      <c r="F5">
        <v>5968765</v>
      </c>
      <c r="G5">
        <v>126112</v>
      </c>
      <c r="H5">
        <v>5952409</v>
      </c>
      <c r="I5">
        <v>5718070</v>
      </c>
      <c r="J5">
        <v>234339</v>
      </c>
      <c r="K5">
        <v>5704987</v>
      </c>
      <c r="L5">
        <v>5569300</v>
      </c>
      <c r="M5">
        <v>135687</v>
      </c>
      <c r="N5">
        <v>0</v>
      </c>
      <c r="O5">
        <v>0</v>
      </c>
      <c r="P5">
        <v>0</v>
      </c>
      <c r="Q5">
        <v>6136611</v>
      </c>
      <c r="R5">
        <v>5994533</v>
      </c>
      <c r="S5">
        <v>67644</v>
      </c>
      <c r="T5">
        <v>68090</v>
      </c>
      <c r="U5">
        <v>122.047</v>
      </c>
    </row>
    <row r="6" spans="1:21" x14ac:dyDescent="0.25">
      <c r="A6" t="s">
        <v>91</v>
      </c>
      <c r="B6">
        <v>22016764</v>
      </c>
      <c r="C6">
        <v>21127760</v>
      </c>
      <c r="D6">
        <v>889004</v>
      </c>
      <c r="E6">
        <v>8749210</v>
      </c>
      <c r="F6">
        <v>8353441</v>
      </c>
      <c r="G6">
        <v>395769</v>
      </c>
      <c r="H6">
        <v>4811912</v>
      </c>
      <c r="I6">
        <v>4690593</v>
      </c>
      <c r="J6">
        <v>121319</v>
      </c>
      <c r="K6">
        <v>8455642</v>
      </c>
      <c r="L6">
        <v>8083726</v>
      </c>
      <c r="M6">
        <v>371916</v>
      </c>
      <c r="N6">
        <v>0</v>
      </c>
      <c r="O6">
        <v>0</v>
      </c>
      <c r="P6">
        <v>0</v>
      </c>
      <c r="Q6">
        <v>8788770</v>
      </c>
      <c r="R6">
        <v>8629393</v>
      </c>
      <c r="S6">
        <v>133382</v>
      </c>
      <c r="T6">
        <v>238542</v>
      </c>
      <c r="U6">
        <v>30.483599999999999</v>
      </c>
    </row>
    <row r="7" spans="1:21" x14ac:dyDescent="0.25">
      <c r="A7" t="s">
        <v>92</v>
      </c>
      <c r="B7">
        <v>19763709</v>
      </c>
      <c r="C7">
        <v>19227719</v>
      </c>
      <c r="D7">
        <v>535990</v>
      </c>
      <c r="E7">
        <v>6708332</v>
      </c>
      <c r="F7">
        <v>6536967</v>
      </c>
      <c r="G7">
        <v>171365</v>
      </c>
      <c r="H7">
        <v>6799975</v>
      </c>
      <c r="I7">
        <v>6615630</v>
      </c>
      <c r="J7">
        <v>184345</v>
      </c>
      <c r="K7">
        <v>6255402</v>
      </c>
      <c r="L7">
        <v>6075122</v>
      </c>
      <c r="M7">
        <v>180280</v>
      </c>
      <c r="N7">
        <v>0</v>
      </c>
      <c r="O7">
        <v>0</v>
      </c>
      <c r="P7">
        <v>0</v>
      </c>
      <c r="Q7">
        <v>6731776</v>
      </c>
      <c r="R7">
        <v>6360060</v>
      </c>
      <c r="S7">
        <v>59931</v>
      </c>
      <c r="T7">
        <v>120236</v>
      </c>
      <c r="U7">
        <v>92.152900000000002</v>
      </c>
    </row>
    <row r="8" spans="1:21" x14ac:dyDescent="0.25">
      <c r="A8" t="s">
        <v>93</v>
      </c>
      <c r="B8">
        <v>16595860</v>
      </c>
      <c r="C8">
        <v>15868730</v>
      </c>
      <c r="D8">
        <v>727130</v>
      </c>
      <c r="E8">
        <v>6366637</v>
      </c>
      <c r="F8">
        <v>5960181</v>
      </c>
      <c r="G8">
        <v>406456</v>
      </c>
      <c r="H8">
        <v>4332459</v>
      </c>
      <c r="I8">
        <v>4289846</v>
      </c>
      <c r="J8">
        <v>42613</v>
      </c>
      <c r="K8">
        <v>5896764</v>
      </c>
      <c r="L8">
        <v>5618703</v>
      </c>
      <c r="M8">
        <v>278061</v>
      </c>
      <c r="N8">
        <v>0</v>
      </c>
      <c r="O8">
        <v>0</v>
      </c>
      <c r="P8">
        <v>0</v>
      </c>
      <c r="Q8">
        <v>6408425</v>
      </c>
      <c r="R8">
        <v>6227771</v>
      </c>
      <c r="S8">
        <v>117038</v>
      </c>
      <c r="T8">
        <v>160897</v>
      </c>
      <c r="U8">
        <v>81.371399999999994</v>
      </c>
    </row>
    <row r="9" spans="1:21" x14ac:dyDescent="0.25">
      <c r="A9" t="s">
        <v>94</v>
      </c>
      <c r="B9">
        <v>21265974</v>
      </c>
      <c r="C9">
        <v>20096698</v>
      </c>
      <c r="D9">
        <v>1169276</v>
      </c>
      <c r="E9">
        <v>8401381</v>
      </c>
      <c r="F9">
        <v>7862845</v>
      </c>
      <c r="G9">
        <v>538536</v>
      </c>
      <c r="H9">
        <v>4871356</v>
      </c>
      <c r="I9">
        <v>4780311</v>
      </c>
      <c r="J9">
        <v>91045</v>
      </c>
      <c r="K9">
        <v>7993237</v>
      </c>
      <c r="L9">
        <v>7453542</v>
      </c>
      <c r="M9">
        <v>539695</v>
      </c>
      <c r="N9">
        <v>0</v>
      </c>
      <c r="O9">
        <v>0</v>
      </c>
      <c r="P9">
        <v>0</v>
      </c>
      <c r="Q9">
        <v>8453555</v>
      </c>
      <c r="R9">
        <v>8210550</v>
      </c>
      <c r="S9">
        <v>158973</v>
      </c>
      <c r="T9">
        <v>380738</v>
      </c>
      <c r="U9">
        <v>34.316800000000001</v>
      </c>
    </row>
    <row r="10" spans="1:21" x14ac:dyDescent="0.25">
      <c r="A10" t="s">
        <v>95</v>
      </c>
      <c r="B10">
        <v>20512715</v>
      </c>
      <c r="C10">
        <v>18884107</v>
      </c>
      <c r="D10">
        <v>1628608</v>
      </c>
      <c r="E10">
        <v>8075591</v>
      </c>
      <c r="F10">
        <v>7276578</v>
      </c>
      <c r="G10">
        <v>799013</v>
      </c>
      <c r="H10">
        <v>4817767</v>
      </c>
      <c r="I10">
        <v>4708296</v>
      </c>
      <c r="J10">
        <v>109471</v>
      </c>
      <c r="K10">
        <v>7619357</v>
      </c>
      <c r="L10">
        <v>6899233</v>
      </c>
      <c r="M10">
        <v>720124</v>
      </c>
      <c r="N10">
        <v>0</v>
      </c>
      <c r="O10">
        <v>0</v>
      </c>
      <c r="P10">
        <v>0</v>
      </c>
      <c r="Q10">
        <v>8144342</v>
      </c>
      <c r="R10">
        <v>7976137</v>
      </c>
      <c r="S10">
        <v>200253</v>
      </c>
      <c r="T10">
        <v>519876</v>
      </c>
      <c r="U10">
        <v>32.659999999999997</v>
      </c>
    </row>
    <row r="11" spans="1:21" x14ac:dyDescent="0.25">
      <c r="A11" t="s">
        <v>96</v>
      </c>
      <c r="B11">
        <v>17644630</v>
      </c>
      <c r="C11">
        <v>17133422</v>
      </c>
      <c r="D11">
        <v>511208</v>
      </c>
      <c r="E11">
        <v>6457366</v>
      </c>
      <c r="F11">
        <v>6252294</v>
      </c>
      <c r="G11">
        <v>205072</v>
      </c>
      <c r="H11">
        <v>5055394</v>
      </c>
      <c r="I11">
        <v>4972715</v>
      </c>
      <c r="J11">
        <v>82679</v>
      </c>
      <c r="K11">
        <v>6131870</v>
      </c>
      <c r="L11">
        <v>5908413</v>
      </c>
      <c r="M11">
        <v>223457</v>
      </c>
      <c r="N11">
        <v>0</v>
      </c>
      <c r="O11">
        <v>0</v>
      </c>
      <c r="P11">
        <v>0</v>
      </c>
      <c r="Q11">
        <v>6487208</v>
      </c>
      <c r="R11">
        <v>6309646</v>
      </c>
      <c r="S11">
        <v>131681</v>
      </c>
      <c r="T11">
        <v>91904</v>
      </c>
      <c r="U11">
        <v>94.129199999999997</v>
      </c>
    </row>
    <row r="12" spans="1:21" x14ac:dyDescent="0.25">
      <c r="A12" t="s">
        <v>97</v>
      </c>
      <c r="B12">
        <v>21523740</v>
      </c>
      <c r="C12">
        <v>21522931</v>
      </c>
      <c r="D12">
        <v>809</v>
      </c>
      <c r="E12">
        <v>6601520</v>
      </c>
      <c r="F12">
        <v>6601146</v>
      </c>
      <c r="G12">
        <v>374</v>
      </c>
      <c r="H12">
        <v>8433029</v>
      </c>
      <c r="I12">
        <v>8432915</v>
      </c>
      <c r="J12">
        <v>114</v>
      </c>
      <c r="K12">
        <v>6489191</v>
      </c>
      <c r="L12">
        <v>6488870</v>
      </c>
      <c r="M12">
        <v>321</v>
      </c>
      <c r="N12">
        <v>0</v>
      </c>
      <c r="O12">
        <v>0</v>
      </c>
      <c r="P12">
        <v>0</v>
      </c>
      <c r="Q12">
        <v>6601573</v>
      </c>
      <c r="R12">
        <v>6496544</v>
      </c>
      <c r="S12">
        <v>92</v>
      </c>
      <c r="T12">
        <v>230</v>
      </c>
      <c r="U12">
        <v>40.212600000000002</v>
      </c>
    </row>
    <row r="13" spans="1:21" x14ac:dyDescent="0.25">
      <c r="A13" t="s">
        <v>98</v>
      </c>
      <c r="B13">
        <v>20108216</v>
      </c>
      <c r="C13">
        <v>18967149</v>
      </c>
      <c r="D13">
        <v>1141067</v>
      </c>
      <c r="E13">
        <v>7905437</v>
      </c>
      <c r="F13">
        <v>7376227</v>
      </c>
      <c r="G13">
        <v>529210</v>
      </c>
      <c r="H13">
        <v>4557114</v>
      </c>
      <c r="I13">
        <v>4439768</v>
      </c>
      <c r="J13">
        <v>117346</v>
      </c>
      <c r="K13">
        <v>7645665</v>
      </c>
      <c r="L13">
        <v>7151154</v>
      </c>
      <c r="M13">
        <v>494511</v>
      </c>
      <c r="N13">
        <v>0</v>
      </c>
      <c r="O13">
        <v>0</v>
      </c>
      <c r="P13">
        <v>0</v>
      </c>
      <c r="Q13">
        <v>7966271</v>
      </c>
      <c r="R13">
        <v>7874039</v>
      </c>
      <c r="S13">
        <v>156175</v>
      </c>
      <c r="T13">
        <v>338295</v>
      </c>
      <c r="U13">
        <v>58.759900000000002</v>
      </c>
    </row>
    <row r="14" spans="1:21" x14ac:dyDescent="0.25">
      <c r="A14" t="s">
        <v>99</v>
      </c>
      <c r="B14">
        <v>21806095</v>
      </c>
      <c r="C14">
        <v>17734829</v>
      </c>
      <c r="D14">
        <v>4071266</v>
      </c>
      <c r="E14">
        <v>8682402</v>
      </c>
      <c r="F14">
        <v>6665565</v>
      </c>
      <c r="G14">
        <v>2016837</v>
      </c>
      <c r="H14">
        <v>4649269</v>
      </c>
      <c r="I14">
        <v>4542310</v>
      </c>
      <c r="J14">
        <v>106959</v>
      </c>
      <c r="K14">
        <v>8474424</v>
      </c>
      <c r="L14">
        <v>6526954</v>
      </c>
      <c r="M14">
        <v>1947470</v>
      </c>
      <c r="N14">
        <v>0</v>
      </c>
      <c r="O14">
        <v>0</v>
      </c>
      <c r="P14">
        <v>0</v>
      </c>
      <c r="Q14">
        <v>8719467</v>
      </c>
      <c r="R14">
        <v>8629272</v>
      </c>
      <c r="S14">
        <v>107743</v>
      </c>
      <c r="T14">
        <v>1839719</v>
      </c>
      <c r="U14">
        <v>24.087599999999998</v>
      </c>
    </row>
    <row r="15" spans="1:21" x14ac:dyDescent="0.25">
      <c r="A15" t="s">
        <v>100</v>
      </c>
      <c r="B15">
        <v>21832625</v>
      </c>
      <c r="C15">
        <v>17252714</v>
      </c>
      <c r="D15">
        <v>4579911</v>
      </c>
      <c r="E15">
        <v>8727813</v>
      </c>
      <c r="F15">
        <v>6449419</v>
      </c>
      <c r="G15">
        <v>2278394</v>
      </c>
      <c r="H15">
        <v>4588329</v>
      </c>
      <c r="I15">
        <v>4483772</v>
      </c>
      <c r="J15">
        <v>104557</v>
      </c>
      <c r="K15">
        <v>8516483</v>
      </c>
      <c r="L15">
        <v>6319523</v>
      </c>
      <c r="M15">
        <v>2196960</v>
      </c>
      <c r="N15">
        <v>0</v>
      </c>
      <c r="O15">
        <v>0</v>
      </c>
      <c r="P15">
        <v>0</v>
      </c>
      <c r="Q15">
        <v>8761853</v>
      </c>
      <c r="R15">
        <v>8663608</v>
      </c>
      <c r="S15">
        <v>108260</v>
      </c>
      <c r="T15">
        <v>2088699</v>
      </c>
      <c r="U15">
        <v>20.997800000000002</v>
      </c>
    </row>
    <row r="16" spans="1:21" x14ac:dyDescent="0.25">
      <c r="A16" t="s">
        <v>101</v>
      </c>
      <c r="B16">
        <v>20122153</v>
      </c>
      <c r="C16">
        <v>16896570</v>
      </c>
      <c r="D16">
        <v>3225583</v>
      </c>
      <c r="E16">
        <v>7814191</v>
      </c>
      <c r="F16">
        <v>6222893</v>
      </c>
      <c r="G16">
        <v>1591298</v>
      </c>
      <c r="H16">
        <v>4716107</v>
      </c>
      <c r="I16">
        <v>4621683</v>
      </c>
      <c r="J16">
        <v>94424</v>
      </c>
      <c r="K16">
        <v>7591855</v>
      </c>
      <c r="L16">
        <v>6051994</v>
      </c>
      <c r="M16">
        <v>1539861</v>
      </c>
      <c r="N16">
        <v>0</v>
      </c>
      <c r="O16">
        <v>0</v>
      </c>
      <c r="P16">
        <v>0</v>
      </c>
      <c r="Q16">
        <v>7848799</v>
      </c>
      <c r="R16">
        <v>7750243</v>
      </c>
      <c r="S16">
        <v>119107</v>
      </c>
      <c r="T16">
        <v>1420727</v>
      </c>
      <c r="U16">
        <v>23.758199999999999</v>
      </c>
    </row>
    <row r="17" spans="1:21" x14ac:dyDescent="0.25">
      <c r="A17" t="s">
        <v>102</v>
      </c>
      <c r="B17">
        <v>18415272</v>
      </c>
      <c r="C17">
        <v>17383678</v>
      </c>
      <c r="D17">
        <v>1031594</v>
      </c>
      <c r="E17">
        <v>6906028</v>
      </c>
      <c r="F17">
        <v>6426604</v>
      </c>
      <c r="G17">
        <v>479424</v>
      </c>
      <c r="H17">
        <v>4840887</v>
      </c>
      <c r="I17">
        <v>4758776</v>
      </c>
      <c r="J17">
        <v>82111</v>
      </c>
      <c r="K17">
        <v>6668357</v>
      </c>
      <c r="L17">
        <v>6198298</v>
      </c>
      <c r="M17">
        <v>470059</v>
      </c>
      <c r="N17">
        <v>0</v>
      </c>
      <c r="O17">
        <v>0</v>
      </c>
      <c r="P17">
        <v>0</v>
      </c>
      <c r="Q17">
        <v>6944988</v>
      </c>
      <c r="R17">
        <v>6850782</v>
      </c>
      <c r="S17">
        <v>139575</v>
      </c>
      <c r="T17">
        <v>330479</v>
      </c>
      <c r="U17">
        <v>44.2485</v>
      </c>
    </row>
    <row r="18" spans="1:21" x14ac:dyDescent="0.25">
      <c r="A18" t="s">
        <v>103</v>
      </c>
      <c r="B18">
        <v>17593671</v>
      </c>
      <c r="C18">
        <v>16550306</v>
      </c>
      <c r="D18">
        <v>1043365</v>
      </c>
      <c r="E18">
        <v>6432250</v>
      </c>
      <c r="F18">
        <v>5946489</v>
      </c>
      <c r="G18">
        <v>485761</v>
      </c>
      <c r="H18">
        <v>4970476</v>
      </c>
      <c r="I18">
        <v>4888488</v>
      </c>
      <c r="J18">
        <v>81988</v>
      </c>
      <c r="K18">
        <v>6190945</v>
      </c>
      <c r="L18">
        <v>5715329</v>
      </c>
      <c r="M18">
        <v>475616</v>
      </c>
      <c r="N18">
        <v>0</v>
      </c>
      <c r="O18">
        <v>0</v>
      </c>
      <c r="P18">
        <v>0</v>
      </c>
      <c r="Q18">
        <v>6468640</v>
      </c>
      <c r="R18">
        <v>6367881</v>
      </c>
      <c r="S18">
        <v>134782</v>
      </c>
      <c r="T18">
        <v>340853</v>
      </c>
      <c r="U18">
        <v>43.922699999999999</v>
      </c>
    </row>
    <row r="19" spans="1:21" x14ac:dyDescent="0.25">
      <c r="A19" t="s">
        <v>104</v>
      </c>
      <c r="B19">
        <v>17592400</v>
      </c>
      <c r="C19">
        <v>16525391</v>
      </c>
      <c r="D19">
        <v>1067009</v>
      </c>
      <c r="E19">
        <v>6446288</v>
      </c>
      <c r="F19">
        <v>5947676</v>
      </c>
      <c r="G19">
        <v>498612</v>
      </c>
      <c r="H19">
        <v>4938890</v>
      </c>
      <c r="I19">
        <v>4858575</v>
      </c>
      <c r="J19">
        <v>80315</v>
      </c>
      <c r="K19">
        <v>6207222</v>
      </c>
      <c r="L19">
        <v>5719140</v>
      </c>
      <c r="M19">
        <v>488082</v>
      </c>
      <c r="N19">
        <v>0</v>
      </c>
      <c r="O19">
        <v>0</v>
      </c>
      <c r="P19">
        <v>0</v>
      </c>
      <c r="Q19">
        <v>6483588</v>
      </c>
      <c r="R19">
        <v>6386993</v>
      </c>
      <c r="S19">
        <v>136195</v>
      </c>
      <c r="T19">
        <v>351895</v>
      </c>
      <c r="U19">
        <v>46.293399999999998</v>
      </c>
    </row>
    <row r="20" spans="1:21" x14ac:dyDescent="0.25">
      <c r="A20" t="s">
        <v>105</v>
      </c>
      <c r="B20">
        <v>21630787</v>
      </c>
      <c r="C20">
        <v>21559926</v>
      </c>
      <c r="D20">
        <v>70861</v>
      </c>
      <c r="E20">
        <v>6674922</v>
      </c>
      <c r="F20">
        <v>6648001</v>
      </c>
      <c r="G20">
        <v>26921</v>
      </c>
      <c r="H20">
        <v>8413345</v>
      </c>
      <c r="I20">
        <v>8381276</v>
      </c>
      <c r="J20">
        <v>32069</v>
      </c>
      <c r="K20">
        <v>6542520</v>
      </c>
      <c r="L20">
        <v>6530649</v>
      </c>
      <c r="M20">
        <v>11871</v>
      </c>
      <c r="N20">
        <v>0</v>
      </c>
      <c r="O20">
        <v>0</v>
      </c>
      <c r="P20">
        <v>0</v>
      </c>
      <c r="Q20">
        <v>6679524</v>
      </c>
      <c r="R20">
        <v>6570409</v>
      </c>
      <c r="S20">
        <v>3317</v>
      </c>
      <c r="T20">
        <v>8554</v>
      </c>
      <c r="U20">
        <v>227.17599999999999</v>
      </c>
    </row>
    <row r="21" spans="1:21" x14ac:dyDescent="0.25">
      <c r="A21" t="s">
        <v>106</v>
      </c>
      <c r="B21">
        <v>21826795</v>
      </c>
      <c r="C21">
        <v>21810028</v>
      </c>
      <c r="D21">
        <v>16767</v>
      </c>
      <c r="E21">
        <v>6690446</v>
      </c>
      <c r="F21">
        <v>6689916</v>
      </c>
      <c r="G21">
        <v>530</v>
      </c>
      <c r="H21">
        <v>8561398</v>
      </c>
      <c r="I21">
        <v>8561302</v>
      </c>
      <c r="J21">
        <v>96</v>
      </c>
      <c r="K21">
        <v>6574951</v>
      </c>
      <c r="L21">
        <v>6558810</v>
      </c>
      <c r="M21">
        <v>16141</v>
      </c>
      <c r="N21">
        <v>0</v>
      </c>
      <c r="O21">
        <v>0</v>
      </c>
      <c r="P21">
        <v>0</v>
      </c>
      <c r="Q21">
        <v>6690512</v>
      </c>
      <c r="R21">
        <v>6579506</v>
      </c>
      <c r="S21">
        <v>83</v>
      </c>
      <c r="T21">
        <v>16055</v>
      </c>
      <c r="U21">
        <v>16.6557</v>
      </c>
    </row>
    <row r="22" spans="1:21" x14ac:dyDescent="0.25">
      <c r="A22" t="s">
        <v>107</v>
      </c>
      <c r="B22">
        <v>18464095</v>
      </c>
      <c r="C22">
        <v>17196296</v>
      </c>
      <c r="D22">
        <v>1267799</v>
      </c>
      <c r="E22">
        <v>6771325</v>
      </c>
      <c r="F22">
        <v>6199759</v>
      </c>
      <c r="G22">
        <v>571566</v>
      </c>
      <c r="H22">
        <v>5203447</v>
      </c>
      <c r="I22">
        <v>4980789</v>
      </c>
      <c r="J22">
        <v>222658</v>
      </c>
      <c r="K22">
        <v>6489323</v>
      </c>
      <c r="L22">
        <v>6015748</v>
      </c>
      <c r="M22">
        <v>473575</v>
      </c>
      <c r="N22">
        <v>0</v>
      </c>
      <c r="O22">
        <v>0</v>
      </c>
      <c r="P22">
        <v>0</v>
      </c>
      <c r="Q22">
        <v>6816369</v>
      </c>
      <c r="R22">
        <v>6715189</v>
      </c>
      <c r="S22">
        <v>114352</v>
      </c>
      <c r="T22">
        <v>359241</v>
      </c>
      <c r="U22">
        <v>25.732399999999998</v>
      </c>
    </row>
    <row r="23" spans="1:21" x14ac:dyDescent="0.25">
      <c r="A23" t="s">
        <v>108</v>
      </c>
      <c r="B23">
        <v>18378559</v>
      </c>
      <c r="C23">
        <v>16212998</v>
      </c>
      <c r="D23">
        <v>2165561</v>
      </c>
      <c r="E23">
        <v>7029664</v>
      </c>
      <c r="F23">
        <v>6287532</v>
      </c>
      <c r="G23">
        <v>742132</v>
      </c>
      <c r="H23">
        <v>5508689</v>
      </c>
      <c r="I23">
        <v>4649551</v>
      </c>
      <c r="J23">
        <v>859138</v>
      </c>
      <c r="K23">
        <v>5840206</v>
      </c>
      <c r="L23">
        <v>5275915</v>
      </c>
      <c r="M23">
        <v>564291</v>
      </c>
      <c r="N23">
        <v>0</v>
      </c>
      <c r="O23">
        <v>0</v>
      </c>
      <c r="P23">
        <v>0</v>
      </c>
      <c r="Q23">
        <v>7067320</v>
      </c>
      <c r="R23">
        <v>6877519</v>
      </c>
      <c r="S23">
        <v>201909</v>
      </c>
      <c r="T23">
        <v>362443</v>
      </c>
      <c r="U23">
        <v>175.96</v>
      </c>
    </row>
    <row r="24" spans="1:21" x14ac:dyDescent="0.25">
      <c r="A24" t="s">
        <v>109</v>
      </c>
      <c r="B24">
        <v>18610487</v>
      </c>
      <c r="C24">
        <v>16392787</v>
      </c>
      <c r="D24">
        <v>2217700</v>
      </c>
      <c r="E24">
        <v>7048319</v>
      </c>
      <c r="F24">
        <v>6326351</v>
      </c>
      <c r="G24">
        <v>721968</v>
      </c>
      <c r="H24">
        <v>5791709</v>
      </c>
      <c r="I24">
        <v>4839441</v>
      </c>
      <c r="J24">
        <v>952268</v>
      </c>
      <c r="K24">
        <v>5770459</v>
      </c>
      <c r="L24">
        <v>5226995</v>
      </c>
      <c r="M24">
        <v>543464</v>
      </c>
      <c r="N24">
        <v>0</v>
      </c>
      <c r="O24">
        <v>0</v>
      </c>
      <c r="P24">
        <v>0</v>
      </c>
      <c r="Q24">
        <v>7090109</v>
      </c>
      <c r="R24">
        <v>6887162</v>
      </c>
      <c r="S24">
        <v>203732</v>
      </c>
      <c r="T24">
        <v>339821</v>
      </c>
      <c r="U24">
        <v>176.786</v>
      </c>
    </row>
    <row r="25" spans="1:21" x14ac:dyDescent="0.25">
      <c r="A25" t="s">
        <v>110</v>
      </c>
      <c r="B25">
        <v>18307218</v>
      </c>
      <c r="C25">
        <v>16083603</v>
      </c>
      <c r="D25">
        <v>2223615</v>
      </c>
      <c r="E25">
        <v>6981323</v>
      </c>
      <c r="F25">
        <v>6232056</v>
      </c>
      <c r="G25">
        <v>749267</v>
      </c>
      <c r="H25">
        <v>5502835</v>
      </c>
      <c r="I25">
        <v>4600901</v>
      </c>
      <c r="J25">
        <v>901934</v>
      </c>
      <c r="K25">
        <v>5823060</v>
      </c>
      <c r="L25">
        <v>5250646</v>
      </c>
      <c r="M25">
        <v>572414</v>
      </c>
      <c r="N25">
        <v>0</v>
      </c>
      <c r="O25">
        <v>0</v>
      </c>
      <c r="P25">
        <v>0</v>
      </c>
      <c r="Q25">
        <v>7018983</v>
      </c>
      <c r="R25">
        <v>6833473</v>
      </c>
      <c r="S25">
        <v>203246</v>
      </c>
      <c r="T25">
        <v>369076</v>
      </c>
      <c r="U25">
        <v>186.77500000000001</v>
      </c>
    </row>
    <row r="26" spans="1:21" x14ac:dyDescent="0.25">
      <c r="A26" t="s">
        <v>111</v>
      </c>
      <c r="B26">
        <v>18628717</v>
      </c>
      <c r="C26">
        <v>16424456</v>
      </c>
      <c r="D26">
        <v>2204261</v>
      </c>
      <c r="E26">
        <v>7052900</v>
      </c>
      <c r="F26">
        <v>6336923</v>
      </c>
      <c r="G26">
        <v>715977</v>
      </c>
      <c r="H26">
        <v>5789849</v>
      </c>
      <c r="I26">
        <v>4843923</v>
      </c>
      <c r="J26">
        <v>945926</v>
      </c>
      <c r="K26">
        <v>5785968</v>
      </c>
      <c r="L26">
        <v>5243610</v>
      </c>
      <c r="M26">
        <v>542358</v>
      </c>
      <c r="N26">
        <v>0</v>
      </c>
      <c r="O26">
        <v>0</v>
      </c>
      <c r="P26">
        <v>0</v>
      </c>
      <c r="Q26">
        <v>7094598</v>
      </c>
      <c r="R26">
        <v>6894054</v>
      </c>
      <c r="S26">
        <v>203020</v>
      </c>
      <c r="T26">
        <v>339257</v>
      </c>
      <c r="U26">
        <v>176.654</v>
      </c>
    </row>
    <row r="27" spans="1:21" x14ac:dyDescent="0.25">
      <c r="A27" t="s">
        <v>112</v>
      </c>
      <c r="B27">
        <v>18701999</v>
      </c>
      <c r="C27">
        <v>16498516</v>
      </c>
      <c r="D27">
        <v>2203483</v>
      </c>
      <c r="E27">
        <v>7064226</v>
      </c>
      <c r="F27">
        <v>6364118</v>
      </c>
      <c r="G27">
        <v>700108</v>
      </c>
      <c r="H27">
        <v>5862016</v>
      </c>
      <c r="I27">
        <v>4886433</v>
      </c>
      <c r="J27">
        <v>975583</v>
      </c>
      <c r="K27">
        <v>5775757</v>
      </c>
      <c r="L27">
        <v>5247965</v>
      </c>
      <c r="M27">
        <v>527792</v>
      </c>
      <c r="N27">
        <v>0</v>
      </c>
      <c r="O27">
        <v>0</v>
      </c>
      <c r="P27">
        <v>0</v>
      </c>
      <c r="Q27">
        <v>7107422</v>
      </c>
      <c r="R27">
        <v>6902469</v>
      </c>
      <c r="S27">
        <v>206491</v>
      </c>
      <c r="T27">
        <v>321295</v>
      </c>
      <c r="U27">
        <v>180.226</v>
      </c>
    </row>
    <row r="28" spans="1:21" x14ac:dyDescent="0.25">
      <c r="A28" t="s">
        <v>113</v>
      </c>
      <c r="B28">
        <v>18689289</v>
      </c>
      <c r="C28">
        <v>16478539</v>
      </c>
      <c r="D28">
        <v>2210750</v>
      </c>
      <c r="E28">
        <v>7056983</v>
      </c>
      <c r="F28">
        <v>6355126</v>
      </c>
      <c r="G28">
        <v>701857</v>
      </c>
      <c r="H28">
        <v>5870001</v>
      </c>
      <c r="I28">
        <v>4890508</v>
      </c>
      <c r="J28">
        <v>979493</v>
      </c>
      <c r="K28">
        <v>5762305</v>
      </c>
      <c r="L28">
        <v>5232905</v>
      </c>
      <c r="M28">
        <v>529400</v>
      </c>
      <c r="N28">
        <v>0</v>
      </c>
      <c r="O28">
        <v>0</v>
      </c>
      <c r="P28">
        <v>0</v>
      </c>
      <c r="Q28">
        <v>7099506</v>
      </c>
      <c r="R28">
        <v>6892082</v>
      </c>
      <c r="S28">
        <v>208189</v>
      </c>
      <c r="T28">
        <v>321216</v>
      </c>
      <c r="U28">
        <v>181.392</v>
      </c>
    </row>
    <row r="29" spans="1:21" x14ac:dyDescent="0.25">
      <c r="A29" t="s">
        <v>114</v>
      </c>
      <c r="B29">
        <v>19983173</v>
      </c>
      <c r="C29">
        <v>18515756</v>
      </c>
      <c r="D29">
        <v>1467417</v>
      </c>
      <c r="E29">
        <v>7154393</v>
      </c>
      <c r="F29">
        <v>6495057</v>
      </c>
      <c r="G29">
        <v>659336</v>
      </c>
      <c r="H29">
        <v>5992926</v>
      </c>
      <c r="I29">
        <v>5731125</v>
      </c>
      <c r="J29">
        <v>261801</v>
      </c>
      <c r="K29">
        <v>6835854</v>
      </c>
      <c r="L29">
        <v>6289574</v>
      </c>
      <c r="M29">
        <v>546280</v>
      </c>
      <c r="N29">
        <v>0</v>
      </c>
      <c r="O29">
        <v>0</v>
      </c>
      <c r="P29">
        <v>0</v>
      </c>
      <c r="Q29">
        <v>7209010</v>
      </c>
      <c r="R29">
        <v>7092360</v>
      </c>
      <c r="S29">
        <v>131440</v>
      </c>
      <c r="T29">
        <v>414848</v>
      </c>
      <c r="U29">
        <v>26.675599999999999</v>
      </c>
    </row>
    <row r="30" spans="1:21" x14ac:dyDescent="0.25">
      <c r="A30" t="s">
        <v>115</v>
      </c>
      <c r="B30">
        <v>20301970</v>
      </c>
      <c r="C30">
        <v>18783882</v>
      </c>
      <c r="D30">
        <v>1518088</v>
      </c>
      <c r="E30">
        <v>7235175</v>
      </c>
      <c r="F30">
        <v>6555740</v>
      </c>
      <c r="G30">
        <v>679435</v>
      </c>
      <c r="H30">
        <v>6160395</v>
      </c>
      <c r="I30">
        <v>5886047</v>
      </c>
      <c r="J30">
        <v>274348</v>
      </c>
      <c r="K30">
        <v>6906400</v>
      </c>
      <c r="L30">
        <v>6342095</v>
      </c>
      <c r="M30">
        <v>564305</v>
      </c>
      <c r="N30">
        <v>0</v>
      </c>
      <c r="O30">
        <v>0</v>
      </c>
      <c r="P30">
        <v>0</v>
      </c>
      <c r="Q30">
        <v>7293775</v>
      </c>
      <c r="R30">
        <v>7176588</v>
      </c>
      <c r="S30">
        <v>136824</v>
      </c>
      <c r="T30">
        <v>427485</v>
      </c>
      <c r="U30">
        <v>27.638000000000002</v>
      </c>
    </row>
    <row r="31" spans="1:21" x14ac:dyDescent="0.25">
      <c r="A31" t="s">
        <v>116</v>
      </c>
      <c r="B31">
        <v>20484239</v>
      </c>
      <c r="C31">
        <v>19058349</v>
      </c>
      <c r="D31">
        <v>1425890</v>
      </c>
      <c r="E31">
        <v>7205662</v>
      </c>
      <c r="F31">
        <v>6587746</v>
      </c>
      <c r="G31">
        <v>617916</v>
      </c>
      <c r="H31">
        <v>6382140</v>
      </c>
      <c r="I31">
        <v>6133488</v>
      </c>
      <c r="J31">
        <v>248652</v>
      </c>
      <c r="K31">
        <v>6896437</v>
      </c>
      <c r="L31">
        <v>6337115</v>
      </c>
      <c r="M31">
        <v>559322</v>
      </c>
      <c r="N31">
        <v>0</v>
      </c>
      <c r="O31">
        <v>0</v>
      </c>
      <c r="P31">
        <v>0</v>
      </c>
      <c r="Q31">
        <v>7249579</v>
      </c>
      <c r="R31">
        <v>7079613</v>
      </c>
      <c r="S31">
        <v>132006</v>
      </c>
      <c r="T31">
        <v>427309</v>
      </c>
      <c r="U31">
        <v>25.71</v>
      </c>
    </row>
    <row r="32" spans="1:21" x14ac:dyDescent="0.25">
      <c r="A32" t="s">
        <v>117</v>
      </c>
      <c r="B32">
        <v>20371300</v>
      </c>
      <c r="C32">
        <v>18725836</v>
      </c>
      <c r="D32">
        <v>1645464</v>
      </c>
      <c r="E32">
        <v>7229104</v>
      </c>
      <c r="F32">
        <v>6500210</v>
      </c>
      <c r="G32">
        <v>728894</v>
      </c>
      <c r="H32">
        <v>6249040</v>
      </c>
      <c r="I32">
        <v>5961724</v>
      </c>
      <c r="J32">
        <v>287316</v>
      </c>
      <c r="K32">
        <v>6893156</v>
      </c>
      <c r="L32">
        <v>6263902</v>
      </c>
      <c r="M32">
        <v>629254</v>
      </c>
      <c r="N32">
        <v>0</v>
      </c>
      <c r="O32">
        <v>0</v>
      </c>
      <c r="P32">
        <v>0</v>
      </c>
      <c r="Q32">
        <v>7280953</v>
      </c>
      <c r="R32">
        <v>7144474</v>
      </c>
      <c r="S32">
        <v>151652</v>
      </c>
      <c r="T32">
        <v>477612</v>
      </c>
      <c r="U32">
        <v>27.032499999999999</v>
      </c>
    </row>
    <row r="33" spans="1:21" x14ac:dyDescent="0.25">
      <c r="A33" t="s">
        <v>118</v>
      </c>
      <c r="B33">
        <v>20496927</v>
      </c>
      <c r="C33">
        <v>18894565</v>
      </c>
      <c r="D33">
        <v>1602362</v>
      </c>
      <c r="E33">
        <v>7242343</v>
      </c>
      <c r="F33">
        <v>6551466</v>
      </c>
      <c r="G33">
        <v>690877</v>
      </c>
      <c r="H33">
        <v>6295578</v>
      </c>
      <c r="I33">
        <v>6009278</v>
      </c>
      <c r="J33">
        <v>286300</v>
      </c>
      <c r="K33">
        <v>6959006</v>
      </c>
      <c r="L33">
        <v>6333821</v>
      </c>
      <c r="M33">
        <v>625185</v>
      </c>
      <c r="N33">
        <v>0</v>
      </c>
      <c r="O33">
        <v>0</v>
      </c>
      <c r="P33">
        <v>0</v>
      </c>
      <c r="Q33">
        <v>7293015</v>
      </c>
      <c r="R33">
        <v>7171651</v>
      </c>
      <c r="S33">
        <v>150185</v>
      </c>
      <c r="T33">
        <v>475014</v>
      </c>
      <c r="U33">
        <v>26.503299999999999</v>
      </c>
    </row>
    <row r="34" spans="1:21" x14ac:dyDescent="0.25">
      <c r="A34" t="s">
        <v>119</v>
      </c>
      <c r="B34">
        <v>19347236</v>
      </c>
      <c r="C34">
        <v>17273171</v>
      </c>
      <c r="D34">
        <v>2074065</v>
      </c>
      <c r="E34">
        <v>6872560</v>
      </c>
      <c r="F34">
        <v>5824428</v>
      </c>
      <c r="G34">
        <v>1048132</v>
      </c>
      <c r="H34">
        <v>6107612</v>
      </c>
      <c r="I34">
        <v>5823282</v>
      </c>
      <c r="J34">
        <v>284330</v>
      </c>
      <c r="K34">
        <v>6367064</v>
      </c>
      <c r="L34">
        <v>5625461</v>
      </c>
      <c r="M34">
        <v>741603</v>
      </c>
      <c r="N34">
        <v>0</v>
      </c>
      <c r="O34">
        <v>0</v>
      </c>
      <c r="P34">
        <v>0</v>
      </c>
      <c r="Q34">
        <v>6935565</v>
      </c>
      <c r="R34">
        <v>6835173</v>
      </c>
      <c r="S34">
        <v>175152</v>
      </c>
      <c r="T34">
        <v>566454</v>
      </c>
      <c r="U34">
        <v>23.3443</v>
      </c>
    </row>
    <row r="35" spans="1:21" x14ac:dyDescent="0.25">
      <c r="A35" t="s">
        <v>120</v>
      </c>
      <c r="B35">
        <v>19361262</v>
      </c>
      <c r="C35">
        <v>17264401</v>
      </c>
      <c r="D35">
        <v>2096861</v>
      </c>
      <c r="E35">
        <v>6886599</v>
      </c>
      <c r="F35">
        <v>5819239</v>
      </c>
      <c r="G35">
        <v>1067360</v>
      </c>
      <c r="H35">
        <v>6107631</v>
      </c>
      <c r="I35">
        <v>5821938</v>
      </c>
      <c r="J35">
        <v>285693</v>
      </c>
      <c r="K35">
        <v>6367032</v>
      </c>
      <c r="L35">
        <v>5623224</v>
      </c>
      <c r="M35">
        <v>743808</v>
      </c>
      <c r="N35">
        <v>0</v>
      </c>
      <c r="O35">
        <v>0</v>
      </c>
      <c r="P35">
        <v>0</v>
      </c>
      <c r="Q35">
        <v>6953684</v>
      </c>
      <c r="R35">
        <v>6853181</v>
      </c>
      <c r="S35">
        <v>173855</v>
      </c>
      <c r="T35">
        <v>569944</v>
      </c>
      <c r="U35">
        <v>24.0944</v>
      </c>
    </row>
    <row r="36" spans="1:21" x14ac:dyDescent="0.25">
      <c r="A36" t="s">
        <v>121</v>
      </c>
      <c r="B36">
        <v>19478776</v>
      </c>
      <c r="C36">
        <v>17402418</v>
      </c>
      <c r="D36">
        <v>2076358</v>
      </c>
      <c r="E36">
        <v>6923342</v>
      </c>
      <c r="F36">
        <v>5870313</v>
      </c>
      <c r="G36">
        <v>1053029</v>
      </c>
      <c r="H36">
        <v>6181949</v>
      </c>
      <c r="I36">
        <v>5895151</v>
      </c>
      <c r="J36">
        <v>286798</v>
      </c>
      <c r="K36">
        <v>6373485</v>
      </c>
      <c r="L36">
        <v>5636954</v>
      </c>
      <c r="M36">
        <v>736531</v>
      </c>
      <c r="N36">
        <v>0</v>
      </c>
      <c r="O36">
        <v>0</v>
      </c>
      <c r="P36">
        <v>0</v>
      </c>
      <c r="Q36">
        <v>6977421</v>
      </c>
      <c r="R36">
        <v>6847525</v>
      </c>
      <c r="S36">
        <v>180974</v>
      </c>
      <c r="T36">
        <v>555650</v>
      </c>
      <c r="U36">
        <v>20.287800000000001</v>
      </c>
    </row>
    <row r="37" spans="1:21" x14ac:dyDescent="0.25">
      <c r="A37" t="s">
        <v>122</v>
      </c>
      <c r="B37">
        <v>19802654</v>
      </c>
      <c r="C37">
        <v>17897798</v>
      </c>
      <c r="D37">
        <v>1904856</v>
      </c>
      <c r="E37">
        <v>6907177</v>
      </c>
      <c r="F37">
        <v>6033796</v>
      </c>
      <c r="G37">
        <v>873381</v>
      </c>
      <c r="H37">
        <v>6326512</v>
      </c>
      <c r="I37">
        <v>6034411</v>
      </c>
      <c r="J37">
        <v>292101</v>
      </c>
      <c r="K37">
        <v>6568965</v>
      </c>
      <c r="L37">
        <v>5829591</v>
      </c>
      <c r="M37">
        <v>739374</v>
      </c>
      <c r="N37">
        <v>0</v>
      </c>
      <c r="O37">
        <v>0</v>
      </c>
      <c r="P37">
        <v>0</v>
      </c>
      <c r="Q37">
        <v>6970782</v>
      </c>
      <c r="R37">
        <v>6864727</v>
      </c>
      <c r="S37">
        <v>173702</v>
      </c>
      <c r="T37">
        <v>565676</v>
      </c>
      <c r="U37">
        <v>24.8917</v>
      </c>
    </row>
    <row r="38" spans="1:21" x14ac:dyDescent="0.25">
      <c r="A38" t="s">
        <v>123</v>
      </c>
      <c r="B38">
        <v>20001746</v>
      </c>
      <c r="C38">
        <v>18173196</v>
      </c>
      <c r="D38">
        <v>1828550</v>
      </c>
      <c r="E38">
        <v>6863371</v>
      </c>
      <c r="F38">
        <v>6069102</v>
      </c>
      <c r="G38">
        <v>794269</v>
      </c>
      <c r="H38">
        <v>6549054</v>
      </c>
      <c r="I38">
        <v>6254088</v>
      </c>
      <c r="J38">
        <v>294966</v>
      </c>
      <c r="K38">
        <v>6589321</v>
      </c>
      <c r="L38">
        <v>5850006</v>
      </c>
      <c r="M38">
        <v>739315</v>
      </c>
      <c r="N38">
        <v>0</v>
      </c>
      <c r="O38">
        <v>0</v>
      </c>
      <c r="P38">
        <v>0</v>
      </c>
      <c r="Q38">
        <v>6919469</v>
      </c>
      <c r="R38">
        <v>6788622</v>
      </c>
      <c r="S38">
        <v>169159</v>
      </c>
      <c r="T38">
        <v>570156</v>
      </c>
      <c r="U38">
        <v>20.599</v>
      </c>
    </row>
    <row r="39" spans="1:21" x14ac:dyDescent="0.25">
      <c r="A39" t="s">
        <v>124</v>
      </c>
      <c r="B39">
        <v>18278216</v>
      </c>
      <c r="C39">
        <v>16795859</v>
      </c>
      <c r="D39">
        <v>1482357</v>
      </c>
      <c r="E39">
        <v>6163846</v>
      </c>
      <c r="F39">
        <v>5480923</v>
      </c>
      <c r="G39">
        <v>682923</v>
      </c>
      <c r="H39">
        <v>6164081</v>
      </c>
      <c r="I39">
        <v>6014766</v>
      </c>
      <c r="J39">
        <v>149315</v>
      </c>
      <c r="K39">
        <v>5950289</v>
      </c>
      <c r="L39">
        <v>5300170</v>
      </c>
      <c r="M39">
        <v>650119</v>
      </c>
      <c r="N39">
        <v>0</v>
      </c>
      <c r="O39">
        <v>0</v>
      </c>
      <c r="P39">
        <v>0</v>
      </c>
      <c r="Q39">
        <v>6205672</v>
      </c>
      <c r="R39">
        <v>6086860</v>
      </c>
      <c r="S39">
        <v>141834</v>
      </c>
      <c r="T39">
        <v>508292</v>
      </c>
      <c r="U39">
        <v>24.158999999999999</v>
      </c>
    </row>
    <row r="40" spans="1:21" x14ac:dyDescent="0.25">
      <c r="A40" t="s">
        <v>125</v>
      </c>
      <c r="B40">
        <v>18285251</v>
      </c>
      <c r="C40">
        <v>16861108</v>
      </c>
      <c r="D40">
        <v>1424143</v>
      </c>
      <c r="E40">
        <v>6155654</v>
      </c>
      <c r="F40">
        <v>5499626</v>
      </c>
      <c r="G40">
        <v>656028</v>
      </c>
      <c r="H40">
        <v>6153473</v>
      </c>
      <c r="I40">
        <v>6010671</v>
      </c>
      <c r="J40">
        <v>142802</v>
      </c>
      <c r="K40">
        <v>5976124</v>
      </c>
      <c r="L40">
        <v>5350811</v>
      </c>
      <c r="M40">
        <v>625313</v>
      </c>
      <c r="N40">
        <v>0</v>
      </c>
      <c r="O40">
        <v>0</v>
      </c>
      <c r="P40">
        <v>0</v>
      </c>
      <c r="Q40">
        <v>6191430</v>
      </c>
      <c r="R40">
        <v>6105776</v>
      </c>
      <c r="S40">
        <v>140860</v>
      </c>
      <c r="T40">
        <v>484422</v>
      </c>
      <c r="U40">
        <v>18.6251</v>
      </c>
    </row>
    <row r="41" spans="1:21" x14ac:dyDescent="0.25">
      <c r="A41" t="s">
        <v>126</v>
      </c>
      <c r="B41">
        <v>18253663</v>
      </c>
      <c r="C41">
        <v>16749506</v>
      </c>
      <c r="D41">
        <v>1504157</v>
      </c>
      <c r="E41">
        <v>6155497</v>
      </c>
      <c r="F41">
        <v>5454646</v>
      </c>
      <c r="G41">
        <v>700851</v>
      </c>
      <c r="H41">
        <v>6157625</v>
      </c>
      <c r="I41">
        <v>6005456</v>
      </c>
      <c r="J41">
        <v>152169</v>
      </c>
      <c r="K41">
        <v>5940541</v>
      </c>
      <c r="L41">
        <v>5289404</v>
      </c>
      <c r="M41">
        <v>651137</v>
      </c>
      <c r="N41">
        <v>0</v>
      </c>
      <c r="O41">
        <v>0</v>
      </c>
      <c r="P41">
        <v>0</v>
      </c>
      <c r="Q41">
        <v>6199929</v>
      </c>
      <c r="R41">
        <v>6101150</v>
      </c>
      <c r="S41">
        <v>139354</v>
      </c>
      <c r="T41">
        <v>511788</v>
      </c>
      <c r="U41">
        <v>42.267299999999999</v>
      </c>
    </row>
    <row r="42" spans="1:21" x14ac:dyDescent="0.25">
      <c r="A42" t="s">
        <v>127</v>
      </c>
      <c r="B42">
        <v>20548449</v>
      </c>
      <c r="C42">
        <v>20488338</v>
      </c>
      <c r="D42">
        <v>60111</v>
      </c>
      <c r="E42">
        <v>6699269</v>
      </c>
      <c r="F42">
        <v>6664495</v>
      </c>
      <c r="G42">
        <v>34774</v>
      </c>
      <c r="H42">
        <v>7345741</v>
      </c>
      <c r="I42">
        <v>7338528</v>
      </c>
      <c r="J42">
        <v>7213</v>
      </c>
      <c r="K42">
        <v>6503439</v>
      </c>
      <c r="L42">
        <v>6485315</v>
      </c>
      <c r="M42">
        <v>18124</v>
      </c>
      <c r="N42">
        <v>0</v>
      </c>
      <c r="O42">
        <v>0</v>
      </c>
      <c r="P42">
        <v>0</v>
      </c>
      <c r="Q42">
        <v>6700229</v>
      </c>
      <c r="R42">
        <v>6536924</v>
      </c>
      <c r="S42">
        <v>5466</v>
      </c>
      <c r="T42">
        <v>12659</v>
      </c>
      <c r="U42">
        <v>17.648199999999999</v>
      </c>
    </row>
    <row r="43" spans="1:21" x14ac:dyDescent="0.25">
      <c r="A43" t="s">
        <v>128</v>
      </c>
      <c r="B43">
        <v>18686959</v>
      </c>
      <c r="C43">
        <v>17709043</v>
      </c>
      <c r="D43">
        <v>977916</v>
      </c>
      <c r="E43">
        <v>6359549</v>
      </c>
      <c r="F43">
        <v>5868227</v>
      </c>
      <c r="G43">
        <v>491322</v>
      </c>
      <c r="H43">
        <v>6204626</v>
      </c>
      <c r="I43">
        <v>6140686</v>
      </c>
      <c r="J43">
        <v>63940</v>
      </c>
      <c r="K43">
        <v>6122784</v>
      </c>
      <c r="L43">
        <v>5700130</v>
      </c>
      <c r="M43">
        <v>422654</v>
      </c>
      <c r="N43">
        <v>0</v>
      </c>
      <c r="O43">
        <v>0</v>
      </c>
      <c r="P43">
        <v>0</v>
      </c>
      <c r="Q43">
        <v>6396860</v>
      </c>
      <c r="R43">
        <v>6243811</v>
      </c>
      <c r="S43">
        <v>117552</v>
      </c>
      <c r="T43">
        <v>305107</v>
      </c>
      <c r="U43">
        <v>29.236599999999999</v>
      </c>
    </row>
    <row r="44" spans="1:21" x14ac:dyDescent="0.25">
      <c r="A44" t="s">
        <v>129</v>
      </c>
      <c r="B44">
        <v>18692067</v>
      </c>
      <c r="C44">
        <v>17709737</v>
      </c>
      <c r="D44">
        <v>982330</v>
      </c>
      <c r="E44">
        <v>6359216</v>
      </c>
      <c r="F44">
        <v>5865666</v>
      </c>
      <c r="G44">
        <v>493550</v>
      </c>
      <c r="H44">
        <v>6210724</v>
      </c>
      <c r="I44">
        <v>6146485</v>
      </c>
      <c r="J44">
        <v>64239</v>
      </c>
      <c r="K44">
        <v>6122127</v>
      </c>
      <c r="L44">
        <v>5697586</v>
      </c>
      <c r="M44">
        <v>424541</v>
      </c>
      <c r="N44">
        <v>0</v>
      </c>
      <c r="O44">
        <v>0</v>
      </c>
      <c r="P44">
        <v>0</v>
      </c>
      <c r="Q44">
        <v>6395978</v>
      </c>
      <c r="R44">
        <v>6243284</v>
      </c>
      <c r="S44">
        <v>117793</v>
      </c>
      <c r="T44">
        <v>306751</v>
      </c>
      <c r="U44">
        <v>29.276700000000002</v>
      </c>
    </row>
    <row r="45" spans="1:21" x14ac:dyDescent="0.25">
      <c r="A45" t="s">
        <v>130</v>
      </c>
      <c r="B45">
        <v>19876598</v>
      </c>
      <c r="C45">
        <v>19381936</v>
      </c>
      <c r="D45">
        <v>494662</v>
      </c>
      <c r="E45">
        <v>6488343</v>
      </c>
      <c r="F45">
        <v>6266720</v>
      </c>
      <c r="G45">
        <v>221623</v>
      </c>
      <c r="H45">
        <v>7088884</v>
      </c>
      <c r="I45">
        <v>7022040</v>
      </c>
      <c r="J45">
        <v>66844</v>
      </c>
      <c r="K45">
        <v>6299371</v>
      </c>
      <c r="L45">
        <v>6093176</v>
      </c>
      <c r="M45">
        <v>206195</v>
      </c>
      <c r="N45">
        <v>0</v>
      </c>
      <c r="O45">
        <v>0</v>
      </c>
      <c r="P45">
        <v>0</v>
      </c>
      <c r="Q45">
        <v>6504205</v>
      </c>
      <c r="R45">
        <v>6371191</v>
      </c>
      <c r="S45">
        <v>50115</v>
      </c>
      <c r="T45">
        <v>156084</v>
      </c>
      <c r="U45">
        <v>15.098100000000001</v>
      </c>
    </row>
    <row r="46" spans="1:21" x14ac:dyDescent="0.25">
      <c r="A46" t="s">
        <v>131</v>
      </c>
      <c r="B46">
        <v>19353372</v>
      </c>
      <c r="C46">
        <v>18248200</v>
      </c>
      <c r="D46">
        <v>1105172</v>
      </c>
      <c r="E46">
        <v>7248174</v>
      </c>
      <c r="F46">
        <v>6768388</v>
      </c>
      <c r="G46">
        <v>479786</v>
      </c>
      <c r="H46">
        <v>5117968</v>
      </c>
      <c r="I46">
        <v>5038383</v>
      </c>
      <c r="J46">
        <v>79585</v>
      </c>
      <c r="K46">
        <v>6987230</v>
      </c>
      <c r="L46">
        <v>6441429</v>
      </c>
      <c r="M46">
        <v>545801</v>
      </c>
      <c r="N46">
        <v>0</v>
      </c>
      <c r="O46">
        <v>0</v>
      </c>
      <c r="P46">
        <v>0</v>
      </c>
      <c r="Q46">
        <v>7292323</v>
      </c>
      <c r="R46">
        <v>7194253</v>
      </c>
      <c r="S46">
        <v>275550</v>
      </c>
      <c r="T46">
        <v>270263</v>
      </c>
      <c r="U46">
        <v>25.81</v>
      </c>
    </row>
    <row r="47" spans="1:21" x14ac:dyDescent="0.25">
      <c r="A47" t="s">
        <v>132</v>
      </c>
      <c r="B47">
        <v>18360758</v>
      </c>
      <c r="C47">
        <v>13126964</v>
      </c>
      <c r="D47">
        <v>5233794</v>
      </c>
      <c r="E47">
        <v>6417507</v>
      </c>
      <c r="F47">
        <v>5359666</v>
      </c>
      <c r="G47">
        <v>1057841</v>
      </c>
      <c r="H47">
        <v>7038952</v>
      </c>
      <c r="I47">
        <v>3438166</v>
      </c>
      <c r="J47">
        <v>3600786</v>
      </c>
      <c r="K47">
        <v>4904299</v>
      </c>
      <c r="L47">
        <v>4329132</v>
      </c>
      <c r="M47">
        <v>575167</v>
      </c>
      <c r="N47">
        <v>0</v>
      </c>
      <c r="O47">
        <v>0</v>
      </c>
      <c r="P47">
        <v>0</v>
      </c>
      <c r="Q47">
        <v>6437929</v>
      </c>
      <c r="R47">
        <v>6368947</v>
      </c>
      <c r="S47">
        <v>415295</v>
      </c>
      <c r="T47">
        <v>160088</v>
      </c>
      <c r="U47">
        <v>333.608</v>
      </c>
    </row>
    <row r="48" spans="1:21" x14ac:dyDescent="0.25">
      <c r="A48" t="s">
        <v>133</v>
      </c>
      <c r="B48">
        <v>17052449</v>
      </c>
      <c r="C48">
        <v>11328076</v>
      </c>
      <c r="D48">
        <v>5724373</v>
      </c>
      <c r="E48">
        <v>4655127</v>
      </c>
      <c r="F48">
        <v>4272425</v>
      </c>
      <c r="G48">
        <v>382702</v>
      </c>
      <c r="H48">
        <v>8228181</v>
      </c>
      <c r="I48">
        <v>3176498</v>
      </c>
      <c r="J48">
        <v>5051683</v>
      </c>
      <c r="K48">
        <v>4169141</v>
      </c>
      <c r="L48">
        <v>3879153</v>
      </c>
      <c r="M48">
        <v>289988</v>
      </c>
      <c r="N48">
        <v>0</v>
      </c>
      <c r="O48">
        <v>0</v>
      </c>
      <c r="P48">
        <v>0</v>
      </c>
      <c r="Q48">
        <v>4673239</v>
      </c>
      <c r="R48">
        <v>4614800</v>
      </c>
      <c r="S48">
        <v>152531</v>
      </c>
      <c r="T48">
        <v>137637</v>
      </c>
      <c r="U48">
        <v>513.21500000000003</v>
      </c>
    </row>
    <row r="49" spans="1:21" x14ac:dyDescent="0.25">
      <c r="A49" t="s">
        <v>134</v>
      </c>
      <c r="B49">
        <v>18060012</v>
      </c>
      <c r="C49">
        <v>17680417</v>
      </c>
      <c r="D49">
        <v>379595</v>
      </c>
      <c r="E49">
        <v>7247216</v>
      </c>
      <c r="F49">
        <v>7113057</v>
      </c>
      <c r="G49">
        <v>134159</v>
      </c>
      <c r="H49">
        <v>3703897</v>
      </c>
      <c r="I49">
        <v>3599380</v>
      </c>
      <c r="J49">
        <v>104517</v>
      </c>
      <c r="K49">
        <v>7108899</v>
      </c>
      <c r="L49">
        <v>6967980</v>
      </c>
      <c r="M49">
        <v>140919</v>
      </c>
      <c r="N49">
        <v>0</v>
      </c>
      <c r="O49">
        <v>0</v>
      </c>
      <c r="P49">
        <v>0</v>
      </c>
      <c r="Q49">
        <v>7252494</v>
      </c>
      <c r="R49">
        <v>7169659</v>
      </c>
      <c r="S49">
        <v>46197</v>
      </c>
      <c r="T49">
        <v>94727</v>
      </c>
      <c r="U49">
        <v>33.961300000000001</v>
      </c>
    </row>
    <row r="50" spans="1:21" x14ac:dyDescent="0.25">
      <c r="A50" t="s">
        <v>135</v>
      </c>
      <c r="B50">
        <v>17704617</v>
      </c>
      <c r="C50">
        <v>17581490</v>
      </c>
      <c r="D50">
        <v>123127</v>
      </c>
      <c r="E50">
        <v>6697036</v>
      </c>
      <c r="F50">
        <v>6662819</v>
      </c>
      <c r="G50">
        <v>34217</v>
      </c>
      <c r="H50">
        <v>4388978</v>
      </c>
      <c r="I50">
        <v>4346296</v>
      </c>
      <c r="J50">
        <v>42682</v>
      </c>
      <c r="K50">
        <v>6618603</v>
      </c>
      <c r="L50">
        <v>6572375</v>
      </c>
      <c r="M50">
        <v>46228</v>
      </c>
      <c r="N50">
        <v>0</v>
      </c>
      <c r="O50">
        <v>0</v>
      </c>
      <c r="P50">
        <v>0</v>
      </c>
      <c r="Q50">
        <v>6699357</v>
      </c>
      <c r="R50">
        <v>6631907</v>
      </c>
      <c r="S50">
        <v>17164</v>
      </c>
      <c r="T50">
        <v>29247</v>
      </c>
      <c r="U50">
        <v>49.709400000000002</v>
      </c>
    </row>
    <row r="51" spans="1:21" x14ac:dyDescent="0.25">
      <c r="A51" t="s">
        <v>136</v>
      </c>
      <c r="B51">
        <v>20737147</v>
      </c>
      <c r="C51">
        <v>20322034</v>
      </c>
      <c r="D51">
        <v>415113</v>
      </c>
      <c r="E51">
        <v>7197346</v>
      </c>
      <c r="F51">
        <v>6983736</v>
      </c>
      <c r="G51">
        <v>213610</v>
      </c>
      <c r="H51">
        <v>6543074</v>
      </c>
      <c r="I51">
        <v>6524565</v>
      </c>
      <c r="J51">
        <v>18509</v>
      </c>
      <c r="K51">
        <v>6996727</v>
      </c>
      <c r="L51">
        <v>6813733</v>
      </c>
      <c r="M51">
        <v>182994</v>
      </c>
      <c r="N51">
        <v>0</v>
      </c>
      <c r="O51">
        <v>0</v>
      </c>
      <c r="P51">
        <v>0</v>
      </c>
      <c r="Q51">
        <v>7213322</v>
      </c>
      <c r="R51">
        <v>7096939</v>
      </c>
      <c r="S51">
        <v>55311</v>
      </c>
      <c r="T51">
        <v>127678</v>
      </c>
      <c r="U51">
        <v>57.500900000000001</v>
      </c>
    </row>
    <row r="52" spans="1:21" x14ac:dyDescent="0.25">
      <c r="A52" t="s">
        <v>137</v>
      </c>
      <c r="B52">
        <v>12961662</v>
      </c>
      <c r="C52">
        <v>12800586</v>
      </c>
      <c r="D52">
        <v>161076</v>
      </c>
      <c r="E52">
        <v>5093580</v>
      </c>
      <c r="F52">
        <v>5038412</v>
      </c>
      <c r="G52">
        <v>55168</v>
      </c>
      <c r="H52">
        <v>2880009</v>
      </c>
      <c r="I52">
        <v>2845760</v>
      </c>
      <c r="J52">
        <v>34249</v>
      </c>
      <c r="K52">
        <v>4988073</v>
      </c>
      <c r="L52">
        <v>4916414</v>
      </c>
      <c r="M52">
        <v>71659</v>
      </c>
      <c r="N52">
        <v>0</v>
      </c>
      <c r="O52">
        <v>0</v>
      </c>
      <c r="P52">
        <v>0</v>
      </c>
      <c r="Q52">
        <v>5110094</v>
      </c>
      <c r="R52">
        <v>5043329</v>
      </c>
      <c r="S52">
        <v>25776</v>
      </c>
      <c r="T52">
        <v>45692</v>
      </c>
      <c r="U52">
        <v>40.049300000000002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4" sqref="B4"/>
    </sheetView>
  </sheetViews>
  <sheetFormatPr defaultRowHeight="15" x14ac:dyDescent="0.25"/>
  <sheetData>
    <row r="1" spans="1:21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s="9" customFormat="1" ht="60" x14ac:dyDescent="0.25"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H2" s="9" t="s">
        <v>29</v>
      </c>
      <c r="I2" s="9" t="s">
        <v>30</v>
      </c>
      <c r="J2" s="9" t="s">
        <v>31</v>
      </c>
      <c r="K2" s="9" t="s">
        <v>32</v>
      </c>
      <c r="L2" s="9" t="s">
        <v>33</v>
      </c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9" t="s">
        <v>39</v>
      </c>
      <c r="S2" s="9" t="s">
        <v>40</v>
      </c>
      <c r="T2" s="9" t="s">
        <v>41</v>
      </c>
      <c r="U2" s="9" t="s">
        <v>42</v>
      </c>
    </row>
    <row r="3" spans="1:21" x14ac:dyDescent="0.25">
      <c r="A3" t="s">
        <v>1</v>
      </c>
      <c r="B3">
        <v>10150048</v>
      </c>
      <c r="C3">
        <v>9718944</v>
      </c>
      <c r="D3">
        <v>431104</v>
      </c>
      <c r="E3">
        <v>8924290</v>
      </c>
      <c r="F3">
        <v>8905996</v>
      </c>
      <c r="G3">
        <v>18294</v>
      </c>
      <c r="H3">
        <v>0</v>
      </c>
      <c r="I3">
        <v>0</v>
      </c>
      <c r="J3">
        <v>0</v>
      </c>
      <c r="K3">
        <v>1225758</v>
      </c>
      <c r="L3">
        <v>812948</v>
      </c>
      <c r="M3">
        <v>412810</v>
      </c>
      <c r="N3">
        <v>0</v>
      </c>
      <c r="O3">
        <v>0</v>
      </c>
      <c r="P3">
        <v>0</v>
      </c>
      <c r="Q3">
        <v>1249727</v>
      </c>
      <c r="R3">
        <v>1249692</v>
      </c>
      <c r="S3">
        <v>299028</v>
      </c>
      <c r="T3">
        <v>113772</v>
      </c>
      <c r="U3">
        <v>21.419499999999999</v>
      </c>
    </row>
    <row r="4" spans="1:21" x14ac:dyDescent="0.25">
      <c r="A4" t="s">
        <v>89</v>
      </c>
      <c r="B4">
        <v>12224007</v>
      </c>
      <c r="C4">
        <v>11095523</v>
      </c>
      <c r="D4">
        <v>1128484</v>
      </c>
      <c r="E4">
        <v>9537753</v>
      </c>
      <c r="F4">
        <v>9317817</v>
      </c>
      <c r="G4">
        <v>219936</v>
      </c>
      <c r="H4">
        <v>0</v>
      </c>
      <c r="I4">
        <v>0</v>
      </c>
      <c r="J4">
        <v>0</v>
      </c>
      <c r="K4">
        <v>2686254</v>
      </c>
      <c r="L4">
        <v>1777706</v>
      </c>
      <c r="M4">
        <v>908548</v>
      </c>
      <c r="N4">
        <v>0</v>
      </c>
      <c r="O4">
        <v>0</v>
      </c>
      <c r="P4">
        <v>0</v>
      </c>
      <c r="Q4">
        <v>2841435</v>
      </c>
      <c r="R4">
        <v>2841433</v>
      </c>
      <c r="S4">
        <v>538416</v>
      </c>
      <c r="T4">
        <v>370116</v>
      </c>
      <c r="U4">
        <v>18.391300000000001</v>
      </c>
    </row>
    <row r="5" spans="1:21" x14ac:dyDescent="0.25">
      <c r="A5" t="s">
        <v>90</v>
      </c>
      <c r="B5">
        <v>11256912</v>
      </c>
      <c r="C5">
        <v>10444850</v>
      </c>
      <c r="D5">
        <v>812062</v>
      </c>
      <c r="E5">
        <v>9449753</v>
      </c>
      <c r="F5">
        <v>9228299</v>
      </c>
      <c r="G5">
        <v>221454</v>
      </c>
      <c r="H5">
        <v>0</v>
      </c>
      <c r="I5">
        <v>0</v>
      </c>
      <c r="J5">
        <v>0</v>
      </c>
      <c r="K5">
        <v>1807159</v>
      </c>
      <c r="L5">
        <v>1216551</v>
      </c>
      <c r="M5">
        <v>590608</v>
      </c>
      <c r="N5">
        <v>0</v>
      </c>
      <c r="O5">
        <v>0</v>
      </c>
      <c r="P5">
        <v>0</v>
      </c>
      <c r="Q5">
        <v>1927348</v>
      </c>
      <c r="R5">
        <v>1927348</v>
      </c>
      <c r="S5">
        <v>333275</v>
      </c>
      <c r="T5">
        <v>257367</v>
      </c>
      <c r="U5">
        <v>21.450399999999998</v>
      </c>
    </row>
    <row r="6" spans="1:21" x14ac:dyDescent="0.25">
      <c r="A6" t="s">
        <v>91</v>
      </c>
      <c r="B6">
        <v>10912054</v>
      </c>
      <c r="C6">
        <v>9906505</v>
      </c>
      <c r="D6">
        <v>1005549</v>
      </c>
      <c r="E6">
        <v>9397495</v>
      </c>
      <c r="F6">
        <v>9156775</v>
      </c>
      <c r="G6">
        <v>240720</v>
      </c>
      <c r="H6">
        <v>0</v>
      </c>
      <c r="I6">
        <v>0</v>
      </c>
      <c r="J6">
        <v>0</v>
      </c>
      <c r="K6">
        <v>1514559</v>
      </c>
      <c r="L6">
        <v>749730</v>
      </c>
      <c r="M6">
        <v>764829</v>
      </c>
      <c r="N6">
        <v>0</v>
      </c>
      <c r="O6">
        <v>0</v>
      </c>
      <c r="P6">
        <v>0</v>
      </c>
      <c r="Q6">
        <v>1631434</v>
      </c>
      <c r="R6">
        <v>1631416</v>
      </c>
      <c r="S6">
        <v>399458</v>
      </c>
      <c r="T6">
        <v>365379</v>
      </c>
      <c r="U6">
        <v>28.0855</v>
      </c>
    </row>
    <row r="7" spans="1:21" x14ac:dyDescent="0.25">
      <c r="A7" t="s">
        <v>92</v>
      </c>
      <c r="B7">
        <v>12013981</v>
      </c>
      <c r="C7">
        <v>10825455</v>
      </c>
      <c r="D7">
        <v>1188526</v>
      </c>
      <c r="E7">
        <v>9322067</v>
      </c>
      <c r="F7">
        <v>9006380</v>
      </c>
      <c r="G7">
        <v>315687</v>
      </c>
      <c r="H7">
        <v>0</v>
      </c>
      <c r="I7">
        <v>0</v>
      </c>
      <c r="J7">
        <v>0</v>
      </c>
      <c r="K7">
        <v>2691914</v>
      </c>
      <c r="L7">
        <v>1819075</v>
      </c>
      <c r="M7">
        <v>872839</v>
      </c>
      <c r="N7">
        <v>0</v>
      </c>
      <c r="O7">
        <v>0</v>
      </c>
      <c r="P7">
        <v>0</v>
      </c>
      <c r="Q7">
        <v>2868214</v>
      </c>
      <c r="R7">
        <v>2868211</v>
      </c>
      <c r="S7">
        <v>497990</v>
      </c>
      <c r="T7">
        <v>374816</v>
      </c>
      <c r="U7">
        <v>21.388999999999999</v>
      </c>
    </row>
    <row r="8" spans="1:21" x14ac:dyDescent="0.25">
      <c r="A8" t="s">
        <v>93</v>
      </c>
      <c r="B8">
        <v>10384278</v>
      </c>
      <c r="C8">
        <v>9386272</v>
      </c>
      <c r="D8">
        <v>998006</v>
      </c>
      <c r="E8">
        <v>8464632</v>
      </c>
      <c r="F8">
        <v>8434066</v>
      </c>
      <c r="G8">
        <v>30566</v>
      </c>
      <c r="H8">
        <v>0</v>
      </c>
      <c r="I8">
        <v>0</v>
      </c>
      <c r="J8">
        <v>0</v>
      </c>
      <c r="K8">
        <v>1919646</v>
      </c>
      <c r="L8">
        <v>952206</v>
      </c>
      <c r="M8">
        <v>967440</v>
      </c>
      <c r="N8">
        <v>0</v>
      </c>
      <c r="O8">
        <v>0</v>
      </c>
      <c r="P8">
        <v>0</v>
      </c>
      <c r="Q8">
        <v>1958593</v>
      </c>
      <c r="R8">
        <v>1958587</v>
      </c>
      <c r="S8">
        <v>743105</v>
      </c>
      <c r="T8">
        <v>224370</v>
      </c>
      <c r="U8">
        <v>22.628299999999999</v>
      </c>
    </row>
    <row r="9" spans="1:21" x14ac:dyDescent="0.25">
      <c r="A9" t="s">
        <v>94</v>
      </c>
      <c r="B9">
        <v>10595399</v>
      </c>
      <c r="C9">
        <v>9401923</v>
      </c>
      <c r="D9">
        <v>1193476</v>
      </c>
      <c r="E9">
        <v>9114425</v>
      </c>
      <c r="F9">
        <v>9017597</v>
      </c>
      <c r="G9">
        <v>96828</v>
      </c>
      <c r="H9">
        <v>0</v>
      </c>
      <c r="I9">
        <v>0</v>
      </c>
      <c r="J9">
        <v>0</v>
      </c>
      <c r="K9">
        <v>1480974</v>
      </c>
      <c r="L9">
        <v>384326</v>
      </c>
      <c r="M9">
        <v>1096648</v>
      </c>
      <c r="N9">
        <v>0</v>
      </c>
      <c r="O9">
        <v>0</v>
      </c>
      <c r="P9">
        <v>0</v>
      </c>
      <c r="Q9">
        <v>1534558</v>
      </c>
      <c r="R9">
        <v>1534558</v>
      </c>
      <c r="S9">
        <v>794706</v>
      </c>
      <c r="T9">
        <v>301939</v>
      </c>
      <c r="U9">
        <v>16.528500000000001</v>
      </c>
    </row>
    <row r="10" spans="1:21" x14ac:dyDescent="0.25">
      <c r="A10" t="s">
        <v>95</v>
      </c>
      <c r="B10">
        <v>11320468</v>
      </c>
      <c r="C10">
        <v>10228181</v>
      </c>
      <c r="D10">
        <v>1092287</v>
      </c>
      <c r="E10">
        <v>9729922</v>
      </c>
      <c r="F10">
        <v>9545658</v>
      </c>
      <c r="G10">
        <v>184264</v>
      </c>
      <c r="H10">
        <v>0</v>
      </c>
      <c r="I10">
        <v>0</v>
      </c>
      <c r="J10">
        <v>0</v>
      </c>
      <c r="K10">
        <v>1590546</v>
      </c>
      <c r="L10">
        <v>682523</v>
      </c>
      <c r="M10">
        <v>908023</v>
      </c>
      <c r="N10">
        <v>0</v>
      </c>
      <c r="O10">
        <v>0</v>
      </c>
      <c r="P10">
        <v>0</v>
      </c>
      <c r="Q10">
        <v>1665162</v>
      </c>
      <c r="R10">
        <v>1665161</v>
      </c>
      <c r="S10">
        <v>617021</v>
      </c>
      <c r="T10">
        <v>291133</v>
      </c>
      <c r="U10">
        <v>18.440000000000001</v>
      </c>
    </row>
    <row r="11" spans="1:21" x14ac:dyDescent="0.25">
      <c r="A11" t="s">
        <v>96</v>
      </c>
      <c r="B11">
        <v>10208735</v>
      </c>
      <c r="C11">
        <v>9134411</v>
      </c>
      <c r="D11">
        <v>1074324</v>
      </c>
      <c r="E11">
        <v>8247578</v>
      </c>
      <c r="F11">
        <v>8137598</v>
      </c>
      <c r="G11">
        <v>109980</v>
      </c>
      <c r="H11">
        <v>0</v>
      </c>
      <c r="I11">
        <v>0</v>
      </c>
      <c r="J11">
        <v>0</v>
      </c>
      <c r="K11">
        <v>1961157</v>
      </c>
      <c r="L11">
        <v>996813</v>
      </c>
      <c r="M11">
        <v>964344</v>
      </c>
      <c r="N11">
        <v>0</v>
      </c>
      <c r="O11">
        <v>0</v>
      </c>
      <c r="P11">
        <v>0</v>
      </c>
      <c r="Q11">
        <v>2048526</v>
      </c>
      <c r="R11">
        <v>2048445</v>
      </c>
      <c r="S11">
        <v>627600</v>
      </c>
      <c r="T11">
        <v>336808</v>
      </c>
      <c r="U11">
        <v>31.0075</v>
      </c>
    </row>
    <row r="12" spans="1:21" x14ac:dyDescent="0.25">
      <c r="A12" t="s">
        <v>97</v>
      </c>
      <c r="B12">
        <v>14612445</v>
      </c>
      <c r="C12">
        <v>13527461</v>
      </c>
      <c r="D12">
        <v>1084984</v>
      </c>
      <c r="E12">
        <v>9825179</v>
      </c>
      <c r="F12">
        <v>9778773</v>
      </c>
      <c r="G12">
        <v>46406</v>
      </c>
      <c r="H12">
        <v>0</v>
      </c>
      <c r="I12">
        <v>0</v>
      </c>
      <c r="J12">
        <v>0</v>
      </c>
      <c r="K12">
        <v>4787266</v>
      </c>
      <c r="L12">
        <v>3748688</v>
      </c>
      <c r="M12">
        <v>1038578</v>
      </c>
      <c r="N12">
        <v>0</v>
      </c>
      <c r="O12">
        <v>0</v>
      </c>
      <c r="P12">
        <v>0</v>
      </c>
      <c r="Q12">
        <v>4925912</v>
      </c>
      <c r="R12">
        <v>4925912</v>
      </c>
      <c r="S12">
        <v>915843</v>
      </c>
      <c r="T12">
        <v>122748</v>
      </c>
      <c r="U12">
        <v>14.0351</v>
      </c>
    </row>
    <row r="13" spans="1:21" x14ac:dyDescent="0.25">
      <c r="A13" t="s">
        <v>98</v>
      </c>
      <c r="B13">
        <v>11556201</v>
      </c>
      <c r="C13">
        <v>9919067</v>
      </c>
      <c r="D13">
        <v>1637134</v>
      </c>
      <c r="E13">
        <v>9298974</v>
      </c>
      <c r="F13">
        <v>8938249</v>
      </c>
      <c r="G13">
        <v>360725</v>
      </c>
      <c r="H13">
        <v>0</v>
      </c>
      <c r="I13">
        <v>0</v>
      </c>
      <c r="J13">
        <v>0</v>
      </c>
      <c r="K13">
        <v>2257227</v>
      </c>
      <c r="L13">
        <v>980818</v>
      </c>
      <c r="M13">
        <v>1276409</v>
      </c>
      <c r="N13">
        <v>0</v>
      </c>
      <c r="O13">
        <v>0</v>
      </c>
      <c r="P13">
        <v>0</v>
      </c>
      <c r="Q13">
        <v>2499537</v>
      </c>
      <c r="R13">
        <v>2498675</v>
      </c>
      <c r="S13">
        <v>655571</v>
      </c>
      <c r="T13">
        <v>620749</v>
      </c>
      <c r="U13">
        <v>40.563200000000002</v>
      </c>
    </row>
    <row r="14" spans="1:21" x14ac:dyDescent="0.25">
      <c r="A14" t="s">
        <v>99</v>
      </c>
      <c r="B14">
        <v>13224329</v>
      </c>
      <c r="C14">
        <v>11251518</v>
      </c>
      <c r="D14">
        <v>1972811</v>
      </c>
      <c r="E14">
        <v>10677823</v>
      </c>
      <c r="F14">
        <v>10276540</v>
      </c>
      <c r="G14">
        <v>401283</v>
      </c>
      <c r="H14">
        <v>0</v>
      </c>
      <c r="I14">
        <v>0</v>
      </c>
      <c r="J14">
        <v>0</v>
      </c>
      <c r="K14">
        <v>2546506</v>
      </c>
      <c r="L14">
        <v>974978</v>
      </c>
      <c r="M14">
        <v>1571528</v>
      </c>
      <c r="N14">
        <v>0</v>
      </c>
      <c r="O14">
        <v>0</v>
      </c>
      <c r="P14">
        <v>0</v>
      </c>
      <c r="Q14">
        <v>2836458</v>
      </c>
      <c r="R14">
        <v>2835621</v>
      </c>
      <c r="S14">
        <v>781605</v>
      </c>
      <c r="T14">
        <v>789849</v>
      </c>
      <c r="U14">
        <v>36.121000000000002</v>
      </c>
    </row>
    <row r="15" spans="1:21" x14ac:dyDescent="0.25">
      <c r="A15" t="s">
        <v>100</v>
      </c>
      <c r="B15">
        <v>13191036</v>
      </c>
      <c r="C15">
        <v>11304410</v>
      </c>
      <c r="D15">
        <v>1886626</v>
      </c>
      <c r="E15">
        <v>10715674</v>
      </c>
      <c r="F15">
        <v>10325078</v>
      </c>
      <c r="G15">
        <v>390596</v>
      </c>
      <c r="H15">
        <v>0</v>
      </c>
      <c r="I15">
        <v>0</v>
      </c>
      <c r="J15">
        <v>0</v>
      </c>
      <c r="K15">
        <v>2475362</v>
      </c>
      <c r="L15">
        <v>979332</v>
      </c>
      <c r="M15">
        <v>1496030</v>
      </c>
      <c r="N15">
        <v>0</v>
      </c>
      <c r="O15">
        <v>0</v>
      </c>
      <c r="P15">
        <v>0</v>
      </c>
      <c r="Q15">
        <v>2769908</v>
      </c>
      <c r="R15">
        <v>2769811</v>
      </c>
      <c r="S15">
        <v>779328</v>
      </c>
      <c r="T15">
        <v>716635</v>
      </c>
      <c r="U15">
        <v>32.224899999999998</v>
      </c>
    </row>
    <row r="16" spans="1:21" x14ac:dyDescent="0.25">
      <c r="A16" t="s">
        <v>101</v>
      </c>
      <c r="B16">
        <v>12732379</v>
      </c>
      <c r="C16">
        <v>10606680</v>
      </c>
      <c r="D16">
        <v>2125699</v>
      </c>
      <c r="E16">
        <v>9901773</v>
      </c>
      <c r="F16">
        <v>9482110</v>
      </c>
      <c r="G16">
        <v>419663</v>
      </c>
      <c r="H16">
        <v>0</v>
      </c>
      <c r="I16">
        <v>0</v>
      </c>
      <c r="J16">
        <v>0</v>
      </c>
      <c r="K16">
        <v>2830606</v>
      </c>
      <c r="L16">
        <v>1124570</v>
      </c>
      <c r="M16">
        <v>1706036</v>
      </c>
      <c r="N16">
        <v>0</v>
      </c>
      <c r="O16">
        <v>0</v>
      </c>
      <c r="P16">
        <v>0</v>
      </c>
      <c r="Q16">
        <v>3154794</v>
      </c>
      <c r="R16">
        <v>3154576</v>
      </c>
      <c r="S16">
        <v>890078</v>
      </c>
      <c r="T16">
        <v>815903</v>
      </c>
      <c r="U16">
        <v>31.293299999999999</v>
      </c>
    </row>
    <row r="17" spans="1:21" x14ac:dyDescent="0.25">
      <c r="A17" t="s">
        <v>102</v>
      </c>
      <c r="B17">
        <v>11825776</v>
      </c>
      <c r="C17">
        <v>9589163</v>
      </c>
      <c r="D17">
        <v>2236613</v>
      </c>
      <c r="E17">
        <v>8826571</v>
      </c>
      <c r="F17">
        <v>8357116</v>
      </c>
      <c r="G17">
        <v>469455</v>
      </c>
      <c r="H17">
        <v>0</v>
      </c>
      <c r="I17">
        <v>0</v>
      </c>
      <c r="J17">
        <v>0</v>
      </c>
      <c r="K17">
        <v>2999205</v>
      </c>
      <c r="L17">
        <v>1232047</v>
      </c>
      <c r="M17">
        <v>1767158</v>
      </c>
      <c r="N17">
        <v>0</v>
      </c>
      <c r="O17">
        <v>0</v>
      </c>
      <c r="P17">
        <v>0</v>
      </c>
      <c r="Q17">
        <v>3340440</v>
      </c>
      <c r="R17">
        <v>3340065</v>
      </c>
      <c r="S17">
        <v>905815</v>
      </c>
      <c r="T17">
        <v>861308</v>
      </c>
      <c r="U17">
        <v>33.298400000000001</v>
      </c>
    </row>
    <row r="18" spans="1:21" x14ac:dyDescent="0.25">
      <c r="A18" t="s">
        <v>103</v>
      </c>
      <c r="B18">
        <v>11849263</v>
      </c>
      <c r="C18">
        <v>9431172</v>
      </c>
      <c r="D18">
        <v>2418091</v>
      </c>
      <c r="E18">
        <v>8666998</v>
      </c>
      <c r="F18">
        <v>8180005</v>
      </c>
      <c r="G18">
        <v>486993</v>
      </c>
      <c r="H18">
        <v>0</v>
      </c>
      <c r="I18">
        <v>0</v>
      </c>
      <c r="J18">
        <v>0</v>
      </c>
      <c r="K18">
        <v>3182265</v>
      </c>
      <c r="L18">
        <v>1251167</v>
      </c>
      <c r="M18">
        <v>1931098</v>
      </c>
      <c r="N18">
        <v>0</v>
      </c>
      <c r="O18">
        <v>0</v>
      </c>
      <c r="P18">
        <v>0</v>
      </c>
      <c r="Q18">
        <v>3553226</v>
      </c>
      <c r="R18">
        <v>3553110</v>
      </c>
      <c r="S18">
        <v>1015631</v>
      </c>
      <c r="T18">
        <v>915466</v>
      </c>
      <c r="U18">
        <v>31.283000000000001</v>
      </c>
    </row>
    <row r="19" spans="1:21" x14ac:dyDescent="0.25">
      <c r="A19" t="s">
        <v>104</v>
      </c>
      <c r="B19">
        <v>11878380</v>
      </c>
      <c r="C19">
        <v>9381709</v>
      </c>
      <c r="D19">
        <v>2496671</v>
      </c>
      <c r="E19">
        <v>8629691</v>
      </c>
      <c r="F19">
        <v>8112187</v>
      </c>
      <c r="G19">
        <v>517504</v>
      </c>
      <c r="H19">
        <v>0</v>
      </c>
      <c r="I19">
        <v>0</v>
      </c>
      <c r="J19">
        <v>0</v>
      </c>
      <c r="K19">
        <v>3248689</v>
      </c>
      <c r="L19">
        <v>1269522</v>
      </c>
      <c r="M19">
        <v>1979167</v>
      </c>
      <c r="N19">
        <v>0</v>
      </c>
      <c r="O19">
        <v>0</v>
      </c>
      <c r="P19">
        <v>0</v>
      </c>
      <c r="Q19">
        <v>3635579</v>
      </c>
      <c r="R19">
        <v>3635012</v>
      </c>
      <c r="S19">
        <v>1029751</v>
      </c>
      <c r="T19">
        <v>949391</v>
      </c>
      <c r="U19">
        <v>32.697800000000001</v>
      </c>
    </row>
    <row r="20" spans="1:21" x14ac:dyDescent="0.25">
      <c r="A20" t="s">
        <v>105</v>
      </c>
      <c r="B20">
        <v>15555814</v>
      </c>
      <c r="C20">
        <v>13106639</v>
      </c>
      <c r="D20">
        <v>2449175</v>
      </c>
      <c r="E20">
        <v>9703910</v>
      </c>
      <c r="F20">
        <v>9634474</v>
      </c>
      <c r="G20">
        <v>69436</v>
      </c>
      <c r="H20">
        <v>0</v>
      </c>
      <c r="I20">
        <v>0</v>
      </c>
      <c r="J20">
        <v>0</v>
      </c>
      <c r="K20">
        <v>5851904</v>
      </c>
      <c r="L20">
        <v>3472165</v>
      </c>
      <c r="M20">
        <v>2379739</v>
      </c>
      <c r="N20">
        <v>0</v>
      </c>
      <c r="O20">
        <v>0</v>
      </c>
      <c r="P20">
        <v>0</v>
      </c>
      <c r="Q20">
        <v>6077510</v>
      </c>
      <c r="R20">
        <v>6077502</v>
      </c>
      <c r="S20">
        <v>1998626</v>
      </c>
      <c r="T20">
        <v>381129</v>
      </c>
      <c r="U20">
        <v>15.182600000000001</v>
      </c>
    </row>
    <row r="21" spans="1:21" x14ac:dyDescent="0.25">
      <c r="A21" t="s">
        <v>106</v>
      </c>
      <c r="B21">
        <v>15771856</v>
      </c>
      <c r="C21">
        <v>13411468</v>
      </c>
      <c r="D21">
        <v>2360388</v>
      </c>
      <c r="E21">
        <v>9766018</v>
      </c>
      <c r="F21">
        <v>9732429</v>
      </c>
      <c r="G21">
        <v>33589</v>
      </c>
      <c r="H21">
        <v>0</v>
      </c>
      <c r="I21">
        <v>0</v>
      </c>
      <c r="J21">
        <v>0</v>
      </c>
      <c r="K21">
        <v>6005838</v>
      </c>
      <c r="L21">
        <v>3679039</v>
      </c>
      <c r="M21">
        <v>2326799</v>
      </c>
      <c r="N21">
        <v>0</v>
      </c>
      <c r="O21">
        <v>0</v>
      </c>
      <c r="P21">
        <v>0</v>
      </c>
      <c r="Q21">
        <v>6237098</v>
      </c>
      <c r="R21">
        <v>6237098</v>
      </c>
      <c r="S21">
        <v>1987427</v>
      </c>
      <c r="T21">
        <v>339356</v>
      </c>
      <c r="U21">
        <v>14.1914</v>
      </c>
    </row>
    <row r="22" spans="1:21" x14ac:dyDescent="0.25">
      <c r="A22" t="s">
        <v>107</v>
      </c>
      <c r="B22">
        <v>13562171</v>
      </c>
      <c r="C22">
        <v>10222451</v>
      </c>
      <c r="D22">
        <v>3339720</v>
      </c>
      <c r="E22">
        <v>9730688</v>
      </c>
      <c r="F22">
        <v>9042545</v>
      </c>
      <c r="G22">
        <v>688143</v>
      </c>
      <c r="H22">
        <v>0</v>
      </c>
      <c r="I22">
        <v>0</v>
      </c>
      <c r="J22">
        <v>0</v>
      </c>
      <c r="K22">
        <v>3831483</v>
      </c>
      <c r="L22">
        <v>1179906</v>
      </c>
      <c r="M22">
        <v>2651577</v>
      </c>
      <c r="N22">
        <v>0</v>
      </c>
      <c r="O22">
        <v>0</v>
      </c>
      <c r="P22">
        <v>0</v>
      </c>
      <c r="Q22">
        <v>4244389</v>
      </c>
      <c r="R22">
        <v>4244384</v>
      </c>
      <c r="S22">
        <v>1517967</v>
      </c>
      <c r="T22">
        <v>1133549</v>
      </c>
      <c r="U22">
        <v>19.921199999999999</v>
      </c>
    </row>
    <row r="23" spans="1:21" x14ac:dyDescent="0.25">
      <c r="A23" t="s">
        <v>108</v>
      </c>
      <c r="B23">
        <v>14669752</v>
      </c>
      <c r="C23">
        <v>11491309</v>
      </c>
      <c r="D23">
        <v>3178443</v>
      </c>
      <c r="E23">
        <v>9894655</v>
      </c>
      <c r="F23">
        <v>9852204</v>
      </c>
      <c r="G23">
        <v>42451</v>
      </c>
      <c r="H23">
        <v>0</v>
      </c>
      <c r="I23">
        <v>0</v>
      </c>
      <c r="J23">
        <v>0</v>
      </c>
      <c r="K23">
        <v>4775097</v>
      </c>
      <c r="L23">
        <v>1639105</v>
      </c>
      <c r="M23">
        <v>3135992</v>
      </c>
      <c r="N23">
        <v>0</v>
      </c>
      <c r="O23">
        <v>0</v>
      </c>
      <c r="P23">
        <v>0</v>
      </c>
      <c r="Q23">
        <v>4943796</v>
      </c>
      <c r="R23">
        <v>4943724</v>
      </c>
      <c r="S23">
        <v>2416547</v>
      </c>
      <c r="T23">
        <v>719444</v>
      </c>
      <c r="U23">
        <v>17.7729</v>
      </c>
    </row>
    <row r="24" spans="1:21" x14ac:dyDescent="0.25">
      <c r="A24" t="s">
        <v>109</v>
      </c>
      <c r="B24">
        <v>15350976</v>
      </c>
      <c r="C24">
        <v>11916541</v>
      </c>
      <c r="D24">
        <v>3434435</v>
      </c>
      <c r="E24">
        <v>10112016</v>
      </c>
      <c r="F24">
        <v>10068493</v>
      </c>
      <c r="G24">
        <v>43523</v>
      </c>
      <c r="H24">
        <v>0</v>
      </c>
      <c r="I24">
        <v>0</v>
      </c>
      <c r="J24">
        <v>0</v>
      </c>
      <c r="K24">
        <v>5238960</v>
      </c>
      <c r="L24">
        <v>1848048</v>
      </c>
      <c r="M24">
        <v>3390912</v>
      </c>
      <c r="N24">
        <v>0</v>
      </c>
      <c r="O24">
        <v>0</v>
      </c>
      <c r="P24">
        <v>0</v>
      </c>
      <c r="Q24">
        <v>5408563</v>
      </c>
      <c r="R24">
        <v>5408559</v>
      </c>
      <c r="S24">
        <v>2658364</v>
      </c>
      <c r="T24">
        <v>732462</v>
      </c>
      <c r="U24">
        <v>17.526900000000001</v>
      </c>
    </row>
    <row r="25" spans="1:21" x14ac:dyDescent="0.25">
      <c r="A25" t="s">
        <v>110</v>
      </c>
      <c r="B25">
        <v>14529112</v>
      </c>
      <c r="C25">
        <v>11388789</v>
      </c>
      <c r="D25">
        <v>3140323</v>
      </c>
      <c r="E25">
        <v>9859351</v>
      </c>
      <c r="F25">
        <v>9808811</v>
      </c>
      <c r="G25">
        <v>50540</v>
      </c>
      <c r="H25">
        <v>0</v>
      </c>
      <c r="I25">
        <v>0</v>
      </c>
      <c r="J25">
        <v>0</v>
      </c>
      <c r="K25">
        <v>4669761</v>
      </c>
      <c r="L25">
        <v>1579978</v>
      </c>
      <c r="M25">
        <v>3089783</v>
      </c>
      <c r="N25">
        <v>0</v>
      </c>
      <c r="O25">
        <v>0</v>
      </c>
      <c r="P25">
        <v>0</v>
      </c>
      <c r="Q25">
        <v>4835810</v>
      </c>
      <c r="R25">
        <v>4835686</v>
      </c>
      <c r="S25">
        <v>2388351</v>
      </c>
      <c r="T25">
        <v>701456</v>
      </c>
      <c r="U25">
        <v>18.238199999999999</v>
      </c>
    </row>
    <row r="26" spans="1:21" x14ac:dyDescent="0.25">
      <c r="A26" t="s">
        <v>111</v>
      </c>
      <c r="B26">
        <v>15363984</v>
      </c>
      <c r="C26">
        <v>11888941</v>
      </c>
      <c r="D26">
        <v>3475043</v>
      </c>
      <c r="E26">
        <v>10104320</v>
      </c>
      <c r="F26">
        <v>10055875</v>
      </c>
      <c r="G26">
        <v>48445</v>
      </c>
      <c r="H26">
        <v>0</v>
      </c>
      <c r="I26">
        <v>0</v>
      </c>
      <c r="J26">
        <v>0</v>
      </c>
      <c r="K26">
        <v>5259664</v>
      </c>
      <c r="L26">
        <v>1833066</v>
      </c>
      <c r="M26">
        <v>3426598</v>
      </c>
      <c r="N26">
        <v>0</v>
      </c>
      <c r="O26">
        <v>0</v>
      </c>
      <c r="P26">
        <v>0</v>
      </c>
      <c r="Q26">
        <v>5448179</v>
      </c>
      <c r="R26">
        <v>5448122</v>
      </c>
      <c r="S26">
        <v>2659685</v>
      </c>
      <c r="T26">
        <v>766982</v>
      </c>
      <c r="U26">
        <v>17.9773</v>
      </c>
    </row>
    <row r="27" spans="1:21" x14ac:dyDescent="0.25">
      <c r="A27" t="s">
        <v>112</v>
      </c>
      <c r="B27">
        <v>15599042</v>
      </c>
      <c r="C27">
        <v>11976372</v>
      </c>
      <c r="D27">
        <v>3622670</v>
      </c>
      <c r="E27">
        <v>10135074</v>
      </c>
      <c r="F27">
        <v>10082169</v>
      </c>
      <c r="G27">
        <v>52905</v>
      </c>
      <c r="H27">
        <v>0</v>
      </c>
      <c r="I27">
        <v>0</v>
      </c>
      <c r="J27">
        <v>0</v>
      </c>
      <c r="K27">
        <v>5463968</v>
      </c>
      <c r="L27">
        <v>1894203</v>
      </c>
      <c r="M27">
        <v>3569765</v>
      </c>
      <c r="N27">
        <v>0</v>
      </c>
      <c r="O27">
        <v>0</v>
      </c>
      <c r="P27">
        <v>0</v>
      </c>
      <c r="Q27">
        <v>5646147</v>
      </c>
      <c r="R27">
        <v>5646135</v>
      </c>
      <c r="S27">
        <v>2731517</v>
      </c>
      <c r="T27">
        <v>838244</v>
      </c>
      <c r="U27">
        <v>17.0548</v>
      </c>
    </row>
    <row r="28" spans="1:21" x14ac:dyDescent="0.25">
      <c r="A28" t="s">
        <v>113</v>
      </c>
      <c r="B28">
        <v>15548662</v>
      </c>
      <c r="C28">
        <v>11937606</v>
      </c>
      <c r="D28">
        <v>3611056</v>
      </c>
      <c r="E28">
        <v>10134523</v>
      </c>
      <c r="F28">
        <v>10089443</v>
      </c>
      <c r="G28">
        <v>45080</v>
      </c>
      <c r="H28">
        <v>0</v>
      </c>
      <c r="I28">
        <v>0</v>
      </c>
      <c r="J28">
        <v>0</v>
      </c>
      <c r="K28">
        <v>5414139</v>
      </c>
      <c r="L28">
        <v>1848163</v>
      </c>
      <c r="M28">
        <v>3565976</v>
      </c>
      <c r="N28">
        <v>0</v>
      </c>
      <c r="O28">
        <v>0</v>
      </c>
      <c r="P28">
        <v>0</v>
      </c>
      <c r="Q28">
        <v>5571071</v>
      </c>
      <c r="R28">
        <v>5570858</v>
      </c>
      <c r="S28">
        <v>2730212</v>
      </c>
      <c r="T28">
        <v>835765</v>
      </c>
      <c r="U28">
        <v>17.1435</v>
      </c>
    </row>
    <row r="29" spans="1:21" x14ac:dyDescent="0.25">
      <c r="A29" t="s">
        <v>114</v>
      </c>
      <c r="B29">
        <v>13696681</v>
      </c>
      <c r="C29">
        <v>9832212</v>
      </c>
      <c r="D29">
        <v>3864469</v>
      </c>
      <c r="E29">
        <v>9276007</v>
      </c>
      <c r="F29">
        <v>8482503</v>
      </c>
      <c r="G29">
        <v>793504</v>
      </c>
      <c r="H29">
        <v>0</v>
      </c>
      <c r="I29">
        <v>0</v>
      </c>
      <c r="J29">
        <v>0</v>
      </c>
      <c r="K29">
        <v>4420674</v>
      </c>
      <c r="L29">
        <v>1349709</v>
      </c>
      <c r="M29">
        <v>3070965</v>
      </c>
      <c r="N29">
        <v>0</v>
      </c>
      <c r="O29">
        <v>0</v>
      </c>
      <c r="P29">
        <v>0</v>
      </c>
      <c r="Q29">
        <v>4900245</v>
      </c>
      <c r="R29">
        <v>4900201</v>
      </c>
      <c r="S29">
        <v>1752228</v>
      </c>
      <c r="T29">
        <v>1318781</v>
      </c>
      <c r="U29">
        <v>19.958600000000001</v>
      </c>
    </row>
    <row r="30" spans="1:21" x14ac:dyDescent="0.25">
      <c r="A30" t="s">
        <v>115</v>
      </c>
      <c r="B30">
        <v>13840370</v>
      </c>
      <c r="C30">
        <v>9785233</v>
      </c>
      <c r="D30">
        <v>4055137</v>
      </c>
      <c r="E30">
        <v>9165341</v>
      </c>
      <c r="F30">
        <v>8354249</v>
      </c>
      <c r="G30">
        <v>811092</v>
      </c>
      <c r="H30">
        <v>0</v>
      </c>
      <c r="I30">
        <v>0</v>
      </c>
      <c r="J30">
        <v>0</v>
      </c>
      <c r="K30">
        <v>4675029</v>
      </c>
      <c r="L30">
        <v>1430984</v>
      </c>
      <c r="M30">
        <v>3244045</v>
      </c>
      <c r="N30">
        <v>0</v>
      </c>
      <c r="O30">
        <v>0</v>
      </c>
      <c r="P30">
        <v>0</v>
      </c>
      <c r="Q30">
        <v>5152044</v>
      </c>
      <c r="R30">
        <v>5152043</v>
      </c>
      <c r="S30">
        <v>1844942</v>
      </c>
      <c r="T30">
        <v>1399081</v>
      </c>
      <c r="U30">
        <v>19.912700000000001</v>
      </c>
    </row>
    <row r="31" spans="1:21" x14ac:dyDescent="0.25">
      <c r="A31" t="s">
        <v>116</v>
      </c>
      <c r="B31">
        <v>13923955</v>
      </c>
      <c r="C31">
        <v>9987423</v>
      </c>
      <c r="D31">
        <v>3936532</v>
      </c>
      <c r="E31">
        <v>9329913</v>
      </c>
      <c r="F31">
        <v>8595855</v>
      </c>
      <c r="G31">
        <v>734058</v>
      </c>
      <c r="H31">
        <v>0</v>
      </c>
      <c r="I31">
        <v>0</v>
      </c>
      <c r="J31">
        <v>0</v>
      </c>
      <c r="K31">
        <v>4594042</v>
      </c>
      <c r="L31">
        <v>1391568</v>
      </c>
      <c r="M31">
        <v>3202474</v>
      </c>
      <c r="N31">
        <v>0</v>
      </c>
      <c r="O31">
        <v>0</v>
      </c>
      <c r="P31">
        <v>0</v>
      </c>
      <c r="Q31">
        <v>5047746</v>
      </c>
      <c r="R31">
        <v>5047745</v>
      </c>
      <c r="S31">
        <v>1844175</v>
      </c>
      <c r="T31">
        <v>1358319</v>
      </c>
      <c r="U31">
        <v>20.263999999999999</v>
      </c>
    </row>
    <row r="32" spans="1:21" x14ac:dyDescent="0.25">
      <c r="A32" t="s">
        <v>117</v>
      </c>
      <c r="B32">
        <v>14398142</v>
      </c>
      <c r="C32">
        <v>9966886</v>
      </c>
      <c r="D32">
        <v>4431256</v>
      </c>
      <c r="E32">
        <v>9305741</v>
      </c>
      <c r="F32">
        <v>8471090</v>
      </c>
      <c r="G32">
        <v>834651</v>
      </c>
      <c r="H32">
        <v>0</v>
      </c>
      <c r="I32">
        <v>0</v>
      </c>
      <c r="J32">
        <v>0</v>
      </c>
      <c r="K32">
        <v>5092401</v>
      </c>
      <c r="L32">
        <v>1495796</v>
      </c>
      <c r="M32">
        <v>3596605</v>
      </c>
      <c r="N32">
        <v>0</v>
      </c>
      <c r="O32">
        <v>0</v>
      </c>
      <c r="P32">
        <v>0</v>
      </c>
      <c r="Q32">
        <v>5625055</v>
      </c>
      <c r="R32">
        <v>5625052</v>
      </c>
      <c r="S32">
        <v>2071975</v>
      </c>
      <c r="T32">
        <v>1524637</v>
      </c>
      <c r="U32">
        <v>20.533799999999999</v>
      </c>
    </row>
    <row r="33" spans="1:21" x14ac:dyDescent="0.25">
      <c r="A33" t="s">
        <v>118</v>
      </c>
      <c r="B33">
        <v>14381173</v>
      </c>
      <c r="C33">
        <v>9919082</v>
      </c>
      <c r="D33">
        <v>4462091</v>
      </c>
      <c r="E33">
        <v>9289621</v>
      </c>
      <c r="F33">
        <v>8436825</v>
      </c>
      <c r="G33">
        <v>852796</v>
      </c>
      <c r="H33">
        <v>0</v>
      </c>
      <c r="I33">
        <v>0</v>
      </c>
      <c r="J33">
        <v>0</v>
      </c>
      <c r="K33">
        <v>5091552</v>
      </c>
      <c r="L33">
        <v>1482257</v>
      </c>
      <c r="M33">
        <v>3609295</v>
      </c>
      <c r="N33">
        <v>0</v>
      </c>
      <c r="O33">
        <v>0</v>
      </c>
      <c r="P33">
        <v>0</v>
      </c>
      <c r="Q33">
        <v>5625304</v>
      </c>
      <c r="R33">
        <v>5625176</v>
      </c>
      <c r="S33">
        <v>2071933</v>
      </c>
      <c r="T33">
        <v>1537321</v>
      </c>
      <c r="U33">
        <v>20.538900000000002</v>
      </c>
    </row>
    <row r="34" spans="1:21" x14ac:dyDescent="0.25">
      <c r="A34" t="s">
        <v>119</v>
      </c>
      <c r="B34">
        <v>14864025</v>
      </c>
      <c r="C34">
        <v>10476740</v>
      </c>
      <c r="D34">
        <v>4387285</v>
      </c>
      <c r="E34">
        <v>9588759</v>
      </c>
      <c r="F34">
        <v>8939851</v>
      </c>
      <c r="G34">
        <v>648908</v>
      </c>
      <c r="H34">
        <v>0</v>
      </c>
      <c r="I34">
        <v>0</v>
      </c>
      <c r="J34">
        <v>0</v>
      </c>
      <c r="K34">
        <v>5275266</v>
      </c>
      <c r="L34">
        <v>1536889</v>
      </c>
      <c r="M34">
        <v>3738377</v>
      </c>
      <c r="N34">
        <v>0</v>
      </c>
      <c r="O34">
        <v>0</v>
      </c>
      <c r="P34">
        <v>0</v>
      </c>
      <c r="Q34">
        <v>5731857</v>
      </c>
      <c r="R34">
        <v>5731727</v>
      </c>
      <c r="S34">
        <v>2390031</v>
      </c>
      <c r="T34">
        <v>1348345</v>
      </c>
      <c r="U34">
        <v>19.658000000000001</v>
      </c>
    </row>
    <row r="35" spans="1:21" x14ac:dyDescent="0.25">
      <c r="A35" t="s">
        <v>120</v>
      </c>
      <c r="B35">
        <v>14883913</v>
      </c>
      <c r="C35">
        <v>10524677</v>
      </c>
      <c r="D35">
        <v>4359236</v>
      </c>
      <c r="E35">
        <v>9613566</v>
      </c>
      <c r="F35">
        <v>8955862</v>
      </c>
      <c r="G35">
        <v>657704</v>
      </c>
      <c r="H35">
        <v>0</v>
      </c>
      <c r="I35">
        <v>0</v>
      </c>
      <c r="J35">
        <v>0</v>
      </c>
      <c r="K35">
        <v>5270347</v>
      </c>
      <c r="L35">
        <v>1568815</v>
      </c>
      <c r="M35">
        <v>3701532</v>
      </c>
      <c r="N35">
        <v>0</v>
      </c>
      <c r="O35">
        <v>0</v>
      </c>
      <c r="P35">
        <v>0</v>
      </c>
      <c r="Q35">
        <v>5697449</v>
      </c>
      <c r="R35">
        <v>5697449</v>
      </c>
      <c r="S35">
        <v>2399232</v>
      </c>
      <c r="T35">
        <v>1302349</v>
      </c>
      <c r="U35">
        <v>19.8643</v>
      </c>
    </row>
    <row r="36" spans="1:21" x14ac:dyDescent="0.25">
      <c r="A36" t="s">
        <v>121</v>
      </c>
      <c r="B36">
        <v>14999958</v>
      </c>
      <c r="C36">
        <v>10513818</v>
      </c>
      <c r="D36">
        <v>4486140</v>
      </c>
      <c r="E36">
        <v>9608388</v>
      </c>
      <c r="F36">
        <v>8921145</v>
      </c>
      <c r="G36">
        <v>687243</v>
      </c>
      <c r="H36">
        <v>0</v>
      </c>
      <c r="I36">
        <v>0</v>
      </c>
      <c r="J36">
        <v>0</v>
      </c>
      <c r="K36">
        <v>5391570</v>
      </c>
      <c r="L36">
        <v>1592673</v>
      </c>
      <c r="M36">
        <v>3798897</v>
      </c>
      <c r="N36">
        <v>0</v>
      </c>
      <c r="O36">
        <v>0</v>
      </c>
      <c r="P36">
        <v>0</v>
      </c>
      <c r="Q36">
        <v>5857399</v>
      </c>
      <c r="R36">
        <v>5856528</v>
      </c>
      <c r="S36">
        <v>2409818</v>
      </c>
      <c r="T36">
        <v>1389099</v>
      </c>
      <c r="U36">
        <v>19.317900000000002</v>
      </c>
    </row>
    <row r="37" spans="1:21" x14ac:dyDescent="0.25">
      <c r="A37" t="s">
        <v>122</v>
      </c>
      <c r="B37">
        <v>15016598</v>
      </c>
      <c r="C37">
        <v>10471653</v>
      </c>
      <c r="D37">
        <v>4544945</v>
      </c>
      <c r="E37">
        <v>9517119</v>
      </c>
      <c r="F37">
        <v>8846106</v>
      </c>
      <c r="G37">
        <v>671013</v>
      </c>
      <c r="H37">
        <v>0</v>
      </c>
      <c r="I37">
        <v>0</v>
      </c>
      <c r="J37">
        <v>0</v>
      </c>
      <c r="K37">
        <v>5499479</v>
      </c>
      <c r="L37">
        <v>1625547</v>
      </c>
      <c r="M37">
        <v>3873932</v>
      </c>
      <c r="N37">
        <v>0</v>
      </c>
      <c r="O37">
        <v>0</v>
      </c>
      <c r="P37">
        <v>0</v>
      </c>
      <c r="Q37">
        <v>5928947</v>
      </c>
      <c r="R37">
        <v>5928943</v>
      </c>
      <c r="S37">
        <v>2482697</v>
      </c>
      <c r="T37">
        <v>1391253</v>
      </c>
      <c r="U37">
        <v>19.073</v>
      </c>
    </row>
    <row r="38" spans="1:21" x14ac:dyDescent="0.25">
      <c r="A38" t="s">
        <v>123</v>
      </c>
      <c r="B38">
        <v>15437024</v>
      </c>
      <c r="C38">
        <v>10602535</v>
      </c>
      <c r="D38">
        <v>4834489</v>
      </c>
      <c r="E38">
        <v>9489517</v>
      </c>
      <c r="F38">
        <v>8871377</v>
      </c>
      <c r="G38">
        <v>618140</v>
      </c>
      <c r="H38">
        <v>0</v>
      </c>
      <c r="I38">
        <v>0</v>
      </c>
      <c r="J38">
        <v>0</v>
      </c>
      <c r="K38">
        <v>5947507</v>
      </c>
      <c r="L38">
        <v>1731158</v>
      </c>
      <c r="M38">
        <v>4216349</v>
      </c>
      <c r="N38">
        <v>0</v>
      </c>
      <c r="O38">
        <v>0</v>
      </c>
      <c r="P38">
        <v>0</v>
      </c>
      <c r="Q38">
        <v>6383679</v>
      </c>
      <c r="R38">
        <v>6383679</v>
      </c>
      <c r="S38">
        <v>2722158</v>
      </c>
      <c r="T38">
        <v>1494202</v>
      </c>
      <c r="U38">
        <v>18.526499999999999</v>
      </c>
    </row>
    <row r="39" spans="1:21" x14ac:dyDescent="0.25">
      <c r="A39" t="s">
        <v>124</v>
      </c>
      <c r="B39">
        <v>16081118</v>
      </c>
      <c r="C39">
        <v>11213511</v>
      </c>
      <c r="D39">
        <v>4867607</v>
      </c>
      <c r="E39">
        <v>9679676</v>
      </c>
      <c r="F39">
        <v>9500990</v>
      </c>
      <c r="G39">
        <v>178686</v>
      </c>
      <c r="H39">
        <v>0</v>
      </c>
      <c r="I39">
        <v>0</v>
      </c>
      <c r="J39">
        <v>0</v>
      </c>
      <c r="K39">
        <v>6401442</v>
      </c>
      <c r="L39">
        <v>1712521</v>
      </c>
      <c r="M39">
        <v>4688921</v>
      </c>
      <c r="N39">
        <v>0</v>
      </c>
      <c r="O39">
        <v>0</v>
      </c>
      <c r="P39">
        <v>0</v>
      </c>
      <c r="Q39">
        <v>6636422</v>
      </c>
      <c r="R39">
        <v>6633302</v>
      </c>
      <c r="S39">
        <v>3278735</v>
      </c>
      <c r="T39">
        <v>1410184</v>
      </c>
      <c r="U39">
        <v>15.477399999999999</v>
      </c>
    </row>
    <row r="40" spans="1:21" x14ac:dyDescent="0.25">
      <c r="A40" t="s">
        <v>125</v>
      </c>
      <c r="B40">
        <v>15965216</v>
      </c>
      <c r="C40">
        <v>11075961</v>
      </c>
      <c r="D40">
        <v>4889255</v>
      </c>
      <c r="E40">
        <v>9643650</v>
      </c>
      <c r="F40">
        <v>9431756</v>
      </c>
      <c r="G40">
        <v>211894</v>
      </c>
      <c r="H40">
        <v>0</v>
      </c>
      <c r="I40">
        <v>0</v>
      </c>
      <c r="J40">
        <v>0</v>
      </c>
      <c r="K40">
        <v>6321566</v>
      </c>
      <c r="L40">
        <v>1644205</v>
      </c>
      <c r="M40">
        <v>4677361</v>
      </c>
      <c r="N40">
        <v>0</v>
      </c>
      <c r="O40">
        <v>0</v>
      </c>
      <c r="P40">
        <v>0</v>
      </c>
      <c r="Q40">
        <v>6580447</v>
      </c>
      <c r="R40">
        <v>6577234</v>
      </c>
      <c r="S40">
        <v>3250750</v>
      </c>
      <c r="T40">
        <v>1426578</v>
      </c>
      <c r="U40">
        <v>15.6616</v>
      </c>
    </row>
    <row r="41" spans="1:21" x14ac:dyDescent="0.25">
      <c r="A41" t="s">
        <v>126</v>
      </c>
      <c r="B41">
        <v>15969770</v>
      </c>
      <c r="C41">
        <v>11124894</v>
      </c>
      <c r="D41">
        <v>4844876</v>
      </c>
      <c r="E41">
        <v>9696445</v>
      </c>
      <c r="F41">
        <v>9523273</v>
      </c>
      <c r="G41">
        <v>173172</v>
      </c>
      <c r="H41">
        <v>0</v>
      </c>
      <c r="I41">
        <v>0</v>
      </c>
      <c r="J41">
        <v>0</v>
      </c>
      <c r="K41">
        <v>6273325</v>
      </c>
      <c r="L41">
        <v>1601621</v>
      </c>
      <c r="M41">
        <v>4671704</v>
      </c>
      <c r="N41">
        <v>0</v>
      </c>
      <c r="O41">
        <v>0</v>
      </c>
      <c r="P41">
        <v>0</v>
      </c>
      <c r="Q41">
        <v>6508653</v>
      </c>
      <c r="R41">
        <v>6503576</v>
      </c>
      <c r="S41">
        <v>3316808</v>
      </c>
      <c r="T41">
        <v>1354822</v>
      </c>
      <c r="U41">
        <v>15.9361</v>
      </c>
    </row>
    <row r="42" spans="1:21" x14ac:dyDescent="0.25">
      <c r="A42" t="s">
        <v>127</v>
      </c>
      <c r="B42">
        <v>15575647</v>
      </c>
      <c r="C42">
        <v>11040715</v>
      </c>
      <c r="D42">
        <v>4534932</v>
      </c>
      <c r="E42">
        <v>8978566</v>
      </c>
      <c r="F42">
        <v>8916522</v>
      </c>
      <c r="G42">
        <v>62044</v>
      </c>
      <c r="H42">
        <v>0</v>
      </c>
      <c r="I42">
        <v>0</v>
      </c>
      <c r="J42">
        <v>0</v>
      </c>
      <c r="K42">
        <v>6597081</v>
      </c>
      <c r="L42">
        <v>2124193</v>
      </c>
      <c r="M42">
        <v>4472888</v>
      </c>
      <c r="N42">
        <v>0</v>
      </c>
      <c r="O42">
        <v>0</v>
      </c>
      <c r="P42">
        <v>0</v>
      </c>
      <c r="Q42">
        <v>6768399</v>
      </c>
      <c r="R42">
        <v>6768399</v>
      </c>
      <c r="S42">
        <v>3825850</v>
      </c>
      <c r="T42">
        <v>647015</v>
      </c>
      <c r="U42">
        <v>14.6509</v>
      </c>
    </row>
    <row r="43" spans="1:21" x14ac:dyDescent="0.25">
      <c r="A43" t="s">
        <v>128</v>
      </c>
      <c r="B43">
        <v>16719886</v>
      </c>
      <c r="C43">
        <v>11560210</v>
      </c>
      <c r="D43">
        <v>5159676</v>
      </c>
      <c r="E43">
        <v>9472035</v>
      </c>
      <c r="F43">
        <v>9453402</v>
      </c>
      <c r="G43">
        <v>18633</v>
      </c>
      <c r="H43">
        <v>0</v>
      </c>
      <c r="I43">
        <v>0</v>
      </c>
      <c r="J43">
        <v>0</v>
      </c>
      <c r="K43">
        <v>7247851</v>
      </c>
      <c r="L43">
        <v>2106808</v>
      </c>
      <c r="M43">
        <v>5141043</v>
      </c>
      <c r="N43">
        <v>0</v>
      </c>
      <c r="O43">
        <v>0</v>
      </c>
      <c r="P43">
        <v>0</v>
      </c>
      <c r="Q43">
        <v>7452499</v>
      </c>
      <c r="R43">
        <v>7452486</v>
      </c>
      <c r="S43">
        <v>4117461</v>
      </c>
      <c r="T43">
        <v>1023618</v>
      </c>
      <c r="U43">
        <v>14.973800000000001</v>
      </c>
    </row>
    <row r="44" spans="1:21" x14ac:dyDescent="0.25">
      <c r="A44" t="s">
        <v>129</v>
      </c>
      <c r="B44">
        <v>16586457</v>
      </c>
      <c r="C44">
        <v>11523062</v>
      </c>
      <c r="D44">
        <v>5063395</v>
      </c>
      <c r="E44">
        <v>9455936</v>
      </c>
      <c r="F44">
        <v>9433870</v>
      </c>
      <c r="G44">
        <v>22066</v>
      </c>
      <c r="H44">
        <v>0</v>
      </c>
      <c r="I44">
        <v>0</v>
      </c>
      <c r="J44">
        <v>0</v>
      </c>
      <c r="K44">
        <v>7130521</v>
      </c>
      <c r="L44">
        <v>2089192</v>
      </c>
      <c r="M44">
        <v>5041329</v>
      </c>
      <c r="N44">
        <v>0</v>
      </c>
      <c r="O44">
        <v>0</v>
      </c>
      <c r="P44">
        <v>0</v>
      </c>
      <c r="Q44">
        <v>7370727</v>
      </c>
      <c r="R44">
        <v>7370727</v>
      </c>
      <c r="S44">
        <v>4114787</v>
      </c>
      <c r="T44">
        <v>926567</v>
      </c>
      <c r="U44">
        <v>14.9473</v>
      </c>
    </row>
    <row r="45" spans="1:21" x14ac:dyDescent="0.25">
      <c r="A45" t="s">
        <v>130</v>
      </c>
      <c r="B45">
        <v>16802265</v>
      </c>
      <c r="C45">
        <v>11594133</v>
      </c>
      <c r="D45">
        <v>5208132</v>
      </c>
      <c r="E45">
        <v>9382804</v>
      </c>
      <c r="F45">
        <v>9363673</v>
      </c>
      <c r="G45">
        <v>19131</v>
      </c>
      <c r="H45">
        <v>0</v>
      </c>
      <c r="I45">
        <v>0</v>
      </c>
      <c r="J45">
        <v>0</v>
      </c>
      <c r="K45">
        <v>7419461</v>
      </c>
      <c r="L45">
        <v>2230460</v>
      </c>
      <c r="M45">
        <v>5189001</v>
      </c>
      <c r="N45">
        <v>0</v>
      </c>
      <c r="O45">
        <v>0</v>
      </c>
      <c r="P45">
        <v>0</v>
      </c>
      <c r="Q45">
        <v>7603829</v>
      </c>
      <c r="R45">
        <v>7603825</v>
      </c>
      <c r="S45">
        <v>4212722</v>
      </c>
      <c r="T45">
        <v>976301</v>
      </c>
      <c r="U45">
        <v>14.7895</v>
      </c>
    </row>
    <row r="46" spans="1:21" x14ac:dyDescent="0.25">
      <c r="A46" t="s">
        <v>131</v>
      </c>
      <c r="B46">
        <v>10895607</v>
      </c>
      <c r="C46">
        <v>10384621</v>
      </c>
      <c r="D46">
        <v>510986</v>
      </c>
      <c r="E46">
        <v>9284971</v>
      </c>
      <c r="F46">
        <v>9154011</v>
      </c>
      <c r="G46">
        <v>130960</v>
      </c>
      <c r="H46">
        <v>0</v>
      </c>
      <c r="I46">
        <v>0</v>
      </c>
      <c r="J46">
        <v>0</v>
      </c>
      <c r="K46">
        <v>1610636</v>
      </c>
      <c r="L46">
        <v>1230610</v>
      </c>
      <c r="M46">
        <v>380026</v>
      </c>
      <c r="N46">
        <v>0</v>
      </c>
      <c r="O46">
        <v>0</v>
      </c>
      <c r="P46">
        <v>0</v>
      </c>
      <c r="Q46">
        <v>1688521</v>
      </c>
      <c r="R46">
        <v>1688521</v>
      </c>
      <c r="S46">
        <v>219186</v>
      </c>
      <c r="T46">
        <v>160846</v>
      </c>
      <c r="U46">
        <v>23.140499999999999</v>
      </c>
    </row>
    <row r="47" spans="1:21" x14ac:dyDescent="0.25">
      <c r="A47" t="s">
        <v>132</v>
      </c>
      <c r="B47">
        <v>13767737</v>
      </c>
      <c r="C47">
        <v>12676464</v>
      </c>
      <c r="D47">
        <v>1091273</v>
      </c>
      <c r="E47">
        <v>12104660</v>
      </c>
      <c r="F47">
        <v>11875852</v>
      </c>
      <c r="G47">
        <v>228808</v>
      </c>
      <c r="H47">
        <v>0</v>
      </c>
      <c r="I47">
        <v>0</v>
      </c>
      <c r="J47">
        <v>0</v>
      </c>
      <c r="K47">
        <v>1663077</v>
      </c>
      <c r="L47">
        <v>800612</v>
      </c>
      <c r="M47">
        <v>862465</v>
      </c>
      <c r="N47">
        <v>0</v>
      </c>
      <c r="O47">
        <v>0</v>
      </c>
      <c r="P47">
        <v>0</v>
      </c>
      <c r="Q47">
        <v>1823543</v>
      </c>
      <c r="R47">
        <v>1822972</v>
      </c>
      <c r="S47">
        <v>485517</v>
      </c>
      <c r="T47">
        <v>376955</v>
      </c>
      <c r="U47">
        <v>64.240899999999996</v>
      </c>
    </row>
    <row r="48" spans="1:21" x14ac:dyDescent="0.25">
      <c r="A48" t="s">
        <v>133</v>
      </c>
      <c r="B48">
        <v>13260707</v>
      </c>
      <c r="C48">
        <v>11888849</v>
      </c>
      <c r="D48">
        <v>1371858</v>
      </c>
      <c r="E48">
        <v>11302721</v>
      </c>
      <c r="F48">
        <v>11021559</v>
      </c>
      <c r="G48">
        <v>281162</v>
      </c>
      <c r="H48">
        <v>0</v>
      </c>
      <c r="I48">
        <v>0</v>
      </c>
      <c r="J48">
        <v>0</v>
      </c>
      <c r="K48">
        <v>1957986</v>
      </c>
      <c r="L48">
        <v>867290</v>
      </c>
      <c r="M48">
        <v>1090696</v>
      </c>
      <c r="N48">
        <v>0</v>
      </c>
      <c r="O48">
        <v>0</v>
      </c>
      <c r="P48">
        <v>0</v>
      </c>
      <c r="Q48">
        <v>2152582</v>
      </c>
      <c r="R48">
        <v>2150722</v>
      </c>
      <c r="S48">
        <v>595961</v>
      </c>
      <c r="T48">
        <v>494643</v>
      </c>
      <c r="U48">
        <v>60.156399999999998</v>
      </c>
    </row>
    <row r="49" spans="1:21" x14ac:dyDescent="0.25">
      <c r="A49" t="s">
        <v>134</v>
      </c>
      <c r="B49">
        <v>11899936</v>
      </c>
      <c r="C49">
        <v>10718563</v>
      </c>
      <c r="D49">
        <v>1181373</v>
      </c>
      <c r="E49">
        <v>8970794</v>
      </c>
      <c r="F49">
        <v>8751577</v>
      </c>
      <c r="G49">
        <v>219217</v>
      </c>
      <c r="H49">
        <v>0</v>
      </c>
      <c r="I49">
        <v>0</v>
      </c>
      <c r="J49">
        <v>0</v>
      </c>
      <c r="K49">
        <v>2929142</v>
      </c>
      <c r="L49">
        <v>1966986</v>
      </c>
      <c r="M49">
        <v>962156</v>
      </c>
      <c r="N49">
        <v>0</v>
      </c>
      <c r="O49">
        <v>0</v>
      </c>
      <c r="P49">
        <v>0</v>
      </c>
      <c r="Q49">
        <v>3072298</v>
      </c>
      <c r="R49">
        <v>3072298</v>
      </c>
      <c r="S49">
        <v>496269</v>
      </c>
      <c r="T49">
        <v>465840</v>
      </c>
      <c r="U49">
        <v>14.795400000000001</v>
      </c>
    </row>
    <row r="50" spans="1:21" x14ac:dyDescent="0.25">
      <c r="A50" t="s">
        <v>135</v>
      </c>
      <c r="B50">
        <v>13273019</v>
      </c>
      <c r="C50">
        <v>11502927</v>
      </c>
      <c r="D50">
        <v>1770092</v>
      </c>
      <c r="E50">
        <v>8877000</v>
      </c>
      <c r="F50">
        <v>8630835</v>
      </c>
      <c r="G50">
        <v>246165</v>
      </c>
      <c r="H50">
        <v>0</v>
      </c>
      <c r="I50">
        <v>0</v>
      </c>
      <c r="J50">
        <v>0</v>
      </c>
      <c r="K50">
        <v>4396019</v>
      </c>
      <c r="L50">
        <v>2872092</v>
      </c>
      <c r="M50">
        <v>1523927</v>
      </c>
      <c r="N50">
        <v>0</v>
      </c>
      <c r="O50">
        <v>0</v>
      </c>
      <c r="P50">
        <v>0</v>
      </c>
      <c r="Q50">
        <v>4595742</v>
      </c>
      <c r="R50">
        <v>4595731</v>
      </c>
      <c r="S50">
        <v>787537</v>
      </c>
      <c r="T50">
        <v>736423</v>
      </c>
      <c r="U50">
        <v>14.32</v>
      </c>
    </row>
    <row r="51" spans="1:21" x14ac:dyDescent="0.25">
      <c r="A51" t="s">
        <v>136</v>
      </c>
      <c r="B51">
        <v>10623979</v>
      </c>
      <c r="C51">
        <v>10005050</v>
      </c>
      <c r="D51">
        <v>618929</v>
      </c>
      <c r="E51">
        <v>9147437</v>
      </c>
      <c r="F51">
        <v>9004554</v>
      </c>
      <c r="G51">
        <v>142883</v>
      </c>
      <c r="H51">
        <v>0</v>
      </c>
      <c r="I51">
        <v>0</v>
      </c>
      <c r="J51">
        <v>0</v>
      </c>
      <c r="K51">
        <v>1476542</v>
      </c>
      <c r="L51">
        <v>1000496</v>
      </c>
      <c r="M51">
        <v>476046</v>
      </c>
      <c r="N51">
        <v>0</v>
      </c>
      <c r="O51">
        <v>0</v>
      </c>
      <c r="P51">
        <v>0</v>
      </c>
      <c r="Q51">
        <v>1560999</v>
      </c>
      <c r="R51">
        <v>1560999</v>
      </c>
      <c r="S51">
        <v>291119</v>
      </c>
      <c r="T51">
        <v>184913</v>
      </c>
      <c r="U51">
        <v>17.3917</v>
      </c>
    </row>
    <row r="52" spans="1:21" x14ac:dyDescent="0.25">
      <c r="A52" t="s">
        <v>137</v>
      </c>
      <c r="B52">
        <v>8580282</v>
      </c>
      <c r="C52">
        <v>8214932</v>
      </c>
      <c r="D52">
        <v>365350</v>
      </c>
      <c r="E52">
        <v>8039939</v>
      </c>
      <c r="F52">
        <v>8035100</v>
      </c>
      <c r="G52">
        <v>4839</v>
      </c>
      <c r="H52">
        <v>0</v>
      </c>
      <c r="I52">
        <v>0</v>
      </c>
      <c r="J52">
        <v>0</v>
      </c>
      <c r="K52">
        <v>540343</v>
      </c>
      <c r="L52">
        <v>179832</v>
      </c>
      <c r="M52">
        <v>360511</v>
      </c>
      <c r="N52">
        <v>0</v>
      </c>
      <c r="O52">
        <v>0</v>
      </c>
      <c r="P52">
        <v>0</v>
      </c>
      <c r="Q52">
        <v>549166</v>
      </c>
      <c r="R52">
        <v>549166</v>
      </c>
      <c r="S52">
        <v>290426</v>
      </c>
      <c r="T52">
        <v>70116</v>
      </c>
      <c r="U52">
        <v>14.7692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T2" sqref="T1:T1048576"/>
    </sheetView>
  </sheetViews>
  <sheetFormatPr defaultRowHeight="15" x14ac:dyDescent="0.25"/>
  <cols>
    <col min="22" max="22" width="8.85546875" style="6"/>
  </cols>
  <sheetData>
    <row r="1" spans="1:22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s="9" customFormat="1" ht="75" x14ac:dyDescent="0.25">
      <c r="B2" s="9" t="s">
        <v>43</v>
      </c>
      <c r="C2" s="9" t="s">
        <v>44</v>
      </c>
      <c r="D2" s="9" t="s">
        <v>45</v>
      </c>
      <c r="E2" s="9" t="s">
        <v>46</v>
      </c>
      <c r="F2" s="9" t="s">
        <v>47</v>
      </c>
      <c r="G2" s="9" t="s">
        <v>48</v>
      </c>
      <c r="H2" s="9" t="s">
        <v>49</v>
      </c>
      <c r="I2" s="9" t="s">
        <v>50</v>
      </c>
      <c r="J2" s="9" t="s">
        <v>51</v>
      </c>
      <c r="K2" s="9" t="s">
        <v>52</v>
      </c>
      <c r="L2" s="9" t="s">
        <v>53</v>
      </c>
      <c r="M2" s="9" t="s">
        <v>54</v>
      </c>
      <c r="N2" s="9" t="s">
        <v>55</v>
      </c>
      <c r="O2" s="9" t="s">
        <v>56</v>
      </c>
      <c r="P2" s="9" t="s">
        <v>57</v>
      </c>
      <c r="Q2" s="9" t="s">
        <v>58</v>
      </c>
      <c r="R2" s="9" t="s">
        <v>59</v>
      </c>
      <c r="S2" s="9" t="s">
        <v>60</v>
      </c>
      <c r="T2" s="9" t="s">
        <v>61</v>
      </c>
      <c r="U2" s="9" t="s">
        <v>62</v>
      </c>
      <c r="V2" s="9" t="s">
        <v>179</v>
      </c>
    </row>
    <row r="3" spans="1:22" x14ac:dyDescent="0.25">
      <c r="A3" t="s">
        <v>1</v>
      </c>
      <c r="B3">
        <v>1938311</v>
      </c>
      <c r="C3">
        <v>1631109</v>
      </c>
      <c r="D3">
        <v>307202</v>
      </c>
      <c r="E3">
        <v>388051</v>
      </c>
      <c r="F3">
        <v>273106</v>
      </c>
      <c r="G3">
        <v>114945</v>
      </c>
      <c r="H3">
        <v>58262</v>
      </c>
      <c r="I3">
        <v>21634</v>
      </c>
      <c r="J3">
        <v>36628</v>
      </c>
      <c r="K3">
        <v>1302415</v>
      </c>
      <c r="L3">
        <v>1147078</v>
      </c>
      <c r="M3">
        <v>155337</v>
      </c>
      <c r="N3">
        <v>189583</v>
      </c>
      <c r="O3">
        <v>189291</v>
      </c>
      <c r="P3">
        <v>292</v>
      </c>
      <c r="Q3">
        <v>1706181</v>
      </c>
      <c r="R3">
        <v>1703492</v>
      </c>
      <c r="S3">
        <v>14105</v>
      </c>
      <c r="T3">
        <v>140183</v>
      </c>
      <c r="U3">
        <v>104.956</v>
      </c>
      <c r="V3" s="6">
        <v>489956</v>
      </c>
    </row>
    <row r="4" spans="1:22" x14ac:dyDescent="0.25">
      <c r="A4" t="s">
        <v>89</v>
      </c>
      <c r="B4">
        <v>2092817</v>
      </c>
      <c r="C4">
        <v>1812329</v>
      </c>
      <c r="D4">
        <v>280488</v>
      </c>
      <c r="E4">
        <v>298708</v>
      </c>
      <c r="F4">
        <v>224627</v>
      </c>
      <c r="G4">
        <v>74081</v>
      </c>
      <c r="H4">
        <v>88717</v>
      </c>
      <c r="I4">
        <v>20576</v>
      </c>
      <c r="J4">
        <v>68141</v>
      </c>
      <c r="K4">
        <v>1579881</v>
      </c>
      <c r="L4">
        <v>1442339</v>
      </c>
      <c r="M4">
        <v>137542</v>
      </c>
      <c r="N4">
        <v>125511</v>
      </c>
      <c r="O4">
        <v>124787</v>
      </c>
      <c r="P4">
        <v>724</v>
      </c>
      <c r="Q4">
        <v>1714419</v>
      </c>
      <c r="R4">
        <v>1713953</v>
      </c>
      <c r="S4">
        <v>17204</v>
      </c>
      <c r="T4">
        <v>119813</v>
      </c>
      <c r="U4">
        <v>60.268700000000003</v>
      </c>
      <c r="V4" s="6">
        <v>516974</v>
      </c>
    </row>
    <row r="5" spans="1:22" x14ac:dyDescent="0.25">
      <c r="A5" t="s">
        <v>90</v>
      </c>
      <c r="B5">
        <v>1970925</v>
      </c>
      <c r="C5">
        <v>1554561</v>
      </c>
      <c r="D5">
        <v>416364</v>
      </c>
      <c r="E5">
        <v>285678</v>
      </c>
      <c r="F5">
        <v>231414</v>
      </c>
      <c r="G5">
        <v>54264</v>
      </c>
      <c r="H5">
        <v>232268</v>
      </c>
      <c r="I5">
        <v>24727</v>
      </c>
      <c r="J5">
        <v>207541</v>
      </c>
      <c r="K5">
        <v>1183649</v>
      </c>
      <c r="L5">
        <v>1030201</v>
      </c>
      <c r="M5">
        <v>153448</v>
      </c>
      <c r="N5">
        <v>269330</v>
      </c>
      <c r="O5">
        <v>268219</v>
      </c>
      <c r="P5">
        <v>1111</v>
      </c>
      <c r="Q5">
        <v>1519119</v>
      </c>
      <c r="R5">
        <v>1518850</v>
      </c>
      <c r="S5">
        <v>12377</v>
      </c>
      <c r="T5">
        <v>141590</v>
      </c>
      <c r="U5">
        <v>161.89599999999999</v>
      </c>
      <c r="V5" s="6">
        <v>396452</v>
      </c>
    </row>
    <row r="6" spans="1:22" x14ac:dyDescent="0.25">
      <c r="A6" t="s">
        <v>91</v>
      </c>
      <c r="B6">
        <v>2818905</v>
      </c>
      <c r="C6">
        <v>2467335</v>
      </c>
      <c r="D6">
        <v>351570</v>
      </c>
      <c r="E6">
        <v>586698</v>
      </c>
      <c r="F6">
        <v>501762</v>
      </c>
      <c r="G6">
        <v>84936</v>
      </c>
      <c r="H6">
        <v>117387</v>
      </c>
      <c r="I6">
        <v>44037</v>
      </c>
      <c r="J6">
        <v>73350</v>
      </c>
      <c r="K6">
        <v>1892805</v>
      </c>
      <c r="L6">
        <v>1700444</v>
      </c>
      <c r="M6">
        <v>192361</v>
      </c>
      <c r="N6">
        <v>222015</v>
      </c>
      <c r="O6">
        <v>221092</v>
      </c>
      <c r="P6">
        <v>923</v>
      </c>
      <c r="Q6">
        <v>2155898</v>
      </c>
      <c r="R6">
        <v>2155562</v>
      </c>
      <c r="S6">
        <v>26927</v>
      </c>
      <c r="T6">
        <v>164216</v>
      </c>
      <c r="U6">
        <v>86.339399999999998</v>
      </c>
      <c r="V6" s="6">
        <v>739512</v>
      </c>
    </row>
    <row r="7" spans="1:22" x14ac:dyDescent="0.25">
      <c r="A7" t="s">
        <v>92</v>
      </c>
      <c r="B7">
        <v>2568458</v>
      </c>
      <c r="C7">
        <v>2139302</v>
      </c>
      <c r="D7">
        <v>429156</v>
      </c>
      <c r="E7">
        <v>433938</v>
      </c>
      <c r="F7">
        <v>331273</v>
      </c>
      <c r="G7">
        <v>102665</v>
      </c>
      <c r="H7">
        <v>180728</v>
      </c>
      <c r="I7">
        <v>30693</v>
      </c>
      <c r="J7">
        <v>150035</v>
      </c>
      <c r="K7">
        <v>1700715</v>
      </c>
      <c r="L7">
        <v>1525913</v>
      </c>
      <c r="M7">
        <v>174802</v>
      </c>
      <c r="N7">
        <v>253077</v>
      </c>
      <c r="O7">
        <v>251423</v>
      </c>
      <c r="P7">
        <v>1654</v>
      </c>
      <c r="Q7">
        <v>2023385</v>
      </c>
      <c r="R7">
        <v>2023163</v>
      </c>
      <c r="S7">
        <v>16225</v>
      </c>
      <c r="T7">
        <v>156717</v>
      </c>
      <c r="U7">
        <v>120.28400000000001</v>
      </c>
      <c r="V7" s="6">
        <v>618432</v>
      </c>
    </row>
    <row r="8" spans="1:22" x14ac:dyDescent="0.25">
      <c r="A8" t="s">
        <v>93</v>
      </c>
      <c r="B8">
        <v>2391967</v>
      </c>
      <c r="C8">
        <v>1833965</v>
      </c>
      <c r="D8">
        <v>558002</v>
      </c>
      <c r="E8">
        <v>359081</v>
      </c>
      <c r="F8">
        <v>116392</v>
      </c>
      <c r="G8">
        <v>242689</v>
      </c>
      <c r="H8">
        <v>42367</v>
      </c>
      <c r="I8">
        <v>12251</v>
      </c>
      <c r="J8">
        <v>30116</v>
      </c>
      <c r="K8">
        <v>1814537</v>
      </c>
      <c r="L8">
        <v>1530187</v>
      </c>
      <c r="M8">
        <v>284350</v>
      </c>
      <c r="N8">
        <v>175982</v>
      </c>
      <c r="O8">
        <v>175135</v>
      </c>
      <c r="P8">
        <v>847</v>
      </c>
      <c r="Q8">
        <v>2918755</v>
      </c>
      <c r="R8">
        <v>2896726</v>
      </c>
      <c r="S8">
        <v>11582</v>
      </c>
      <c r="T8">
        <v>273538</v>
      </c>
      <c r="U8">
        <v>115.006</v>
      </c>
      <c r="V8" s="6">
        <v>509387</v>
      </c>
    </row>
    <row r="9" spans="1:22" x14ac:dyDescent="0.25">
      <c r="A9" t="s">
        <v>94</v>
      </c>
      <c r="B9">
        <v>3456444</v>
      </c>
      <c r="C9">
        <v>3242761</v>
      </c>
      <c r="D9">
        <v>213683</v>
      </c>
      <c r="E9">
        <v>593446</v>
      </c>
      <c r="F9">
        <v>520923</v>
      </c>
      <c r="G9">
        <v>72523</v>
      </c>
      <c r="H9">
        <v>89502</v>
      </c>
      <c r="I9">
        <v>47867</v>
      </c>
      <c r="J9">
        <v>41635</v>
      </c>
      <c r="K9">
        <v>2445812</v>
      </c>
      <c r="L9">
        <v>2346496</v>
      </c>
      <c r="M9">
        <v>99316</v>
      </c>
      <c r="N9">
        <v>327684</v>
      </c>
      <c r="O9">
        <v>327475</v>
      </c>
      <c r="P9">
        <v>209</v>
      </c>
      <c r="Q9">
        <v>2788898</v>
      </c>
      <c r="R9">
        <v>2784921</v>
      </c>
      <c r="S9">
        <v>9526</v>
      </c>
      <c r="T9">
        <v>90006</v>
      </c>
      <c r="U9">
        <v>122.324</v>
      </c>
      <c r="V9" s="6">
        <v>802695</v>
      </c>
    </row>
    <row r="10" spans="1:22" x14ac:dyDescent="0.25">
      <c r="A10" t="s">
        <v>95</v>
      </c>
      <c r="B10">
        <v>3889741</v>
      </c>
      <c r="C10">
        <v>3421309</v>
      </c>
      <c r="D10">
        <v>468432</v>
      </c>
      <c r="E10">
        <v>916764</v>
      </c>
      <c r="F10">
        <v>744256</v>
      </c>
      <c r="G10">
        <v>172508</v>
      </c>
      <c r="H10">
        <v>104239</v>
      </c>
      <c r="I10">
        <v>18358</v>
      </c>
      <c r="J10">
        <v>85881</v>
      </c>
      <c r="K10">
        <v>2686738</v>
      </c>
      <c r="L10">
        <v>2477133</v>
      </c>
      <c r="M10">
        <v>209605</v>
      </c>
      <c r="N10">
        <v>182000</v>
      </c>
      <c r="O10">
        <v>181562</v>
      </c>
      <c r="P10">
        <v>438</v>
      </c>
      <c r="Q10">
        <v>3210323</v>
      </c>
      <c r="R10">
        <v>3207541</v>
      </c>
      <c r="S10">
        <v>19016</v>
      </c>
      <c r="T10">
        <v>192746</v>
      </c>
      <c r="U10">
        <v>76.703900000000004</v>
      </c>
      <c r="V10" s="6">
        <v>1015150</v>
      </c>
    </row>
    <row r="11" spans="1:22" x14ac:dyDescent="0.25">
      <c r="A11" t="s">
        <v>96</v>
      </c>
      <c r="B11">
        <v>2332180</v>
      </c>
      <c r="C11">
        <v>1805894</v>
      </c>
      <c r="D11">
        <v>526286</v>
      </c>
      <c r="E11">
        <v>241680</v>
      </c>
      <c r="F11">
        <v>120161</v>
      </c>
      <c r="G11">
        <v>121519</v>
      </c>
      <c r="H11">
        <v>80972</v>
      </c>
      <c r="I11">
        <v>10139</v>
      </c>
      <c r="J11">
        <v>70833</v>
      </c>
      <c r="K11">
        <v>1801666</v>
      </c>
      <c r="L11">
        <v>1468256</v>
      </c>
      <c r="M11">
        <v>333410</v>
      </c>
      <c r="N11">
        <v>207862</v>
      </c>
      <c r="O11">
        <v>207338</v>
      </c>
      <c r="P11">
        <v>524</v>
      </c>
      <c r="Q11">
        <v>2478040</v>
      </c>
      <c r="R11">
        <v>2474303</v>
      </c>
      <c r="S11">
        <v>23354</v>
      </c>
      <c r="T11">
        <v>310057</v>
      </c>
      <c r="U11">
        <v>121.40900000000001</v>
      </c>
      <c r="V11" s="6">
        <v>587879</v>
      </c>
    </row>
    <row r="12" spans="1:22" x14ac:dyDescent="0.25">
      <c r="A12" t="s">
        <v>97</v>
      </c>
      <c r="B12">
        <v>1395831</v>
      </c>
      <c r="C12">
        <v>1395500</v>
      </c>
      <c r="D12">
        <v>331</v>
      </c>
      <c r="E12">
        <v>30476</v>
      </c>
      <c r="F12">
        <v>30394</v>
      </c>
      <c r="G12">
        <v>82</v>
      </c>
      <c r="H12">
        <v>113</v>
      </c>
      <c r="I12">
        <v>110</v>
      </c>
      <c r="J12">
        <v>3</v>
      </c>
      <c r="K12">
        <v>1364906</v>
      </c>
      <c r="L12">
        <v>1364660</v>
      </c>
      <c r="M12">
        <v>246</v>
      </c>
      <c r="N12">
        <v>336</v>
      </c>
      <c r="O12">
        <v>336</v>
      </c>
      <c r="P12">
        <v>0</v>
      </c>
      <c r="Q12">
        <v>812520</v>
      </c>
      <c r="R12">
        <v>812476</v>
      </c>
      <c r="S12">
        <v>107</v>
      </c>
      <c r="T12">
        <v>136</v>
      </c>
      <c r="U12">
        <v>164.43799999999999</v>
      </c>
      <c r="V12" s="6">
        <v>321452</v>
      </c>
    </row>
    <row r="13" spans="1:22" x14ac:dyDescent="0.25">
      <c r="A13" t="s">
        <v>98</v>
      </c>
      <c r="B13">
        <v>3696977</v>
      </c>
      <c r="C13">
        <v>2536206</v>
      </c>
      <c r="D13">
        <v>1160771</v>
      </c>
      <c r="E13">
        <v>776615</v>
      </c>
      <c r="F13">
        <v>441301</v>
      </c>
      <c r="G13">
        <v>335314</v>
      </c>
      <c r="H13">
        <v>114651</v>
      </c>
      <c r="I13">
        <v>38939</v>
      </c>
      <c r="J13">
        <v>75712</v>
      </c>
      <c r="K13">
        <v>2521430</v>
      </c>
      <c r="L13">
        <v>1773607</v>
      </c>
      <c r="M13">
        <v>747823</v>
      </c>
      <c r="N13">
        <v>284281</v>
      </c>
      <c r="O13">
        <v>282359</v>
      </c>
      <c r="P13">
        <v>1922</v>
      </c>
      <c r="Q13">
        <v>3154493</v>
      </c>
      <c r="R13">
        <v>3152436</v>
      </c>
      <c r="S13">
        <v>40004</v>
      </c>
      <c r="T13">
        <v>705902</v>
      </c>
      <c r="U13">
        <v>87.160399999999996</v>
      </c>
      <c r="V13" s="6">
        <v>667881</v>
      </c>
    </row>
    <row r="14" spans="1:22" x14ac:dyDescent="0.25">
      <c r="A14" t="s">
        <v>99</v>
      </c>
      <c r="B14">
        <v>7668343</v>
      </c>
      <c r="C14">
        <v>6353123</v>
      </c>
      <c r="D14">
        <v>1315220</v>
      </c>
      <c r="E14">
        <v>2283576</v>
      </c>
      <c r="F14">
        <v>1931363</v>
      </c>
      <c r="G14">
        <v>352213</v>
      </c>
      <c r="H14">
        <v>105682</v>
      </c>
      <c r="I14">
        <v>55142</v>
      </c>
      <c r="J14">
        <v>50540</v>
      </c>
      <c r="K14">
        <v>5034073</v>
      </c>
      <c r="L14">
        <v>4124204</v>
      </c>
      <c r="M14">
        <v>909869</v>
      </c>
      <c r="N14">
        <v>245012</v>
      </c>
      <c r="O14">
        <v>242414</v>
      </c>
      <c r="P14">
        <v>2598</v>
      </c>
      <c r="Q14">
        <v>7736785</v>
      </c>
      <c r="R14">
        <v>7733862</v>
      </c>
      <c r="S14">
        <v>41244</v>
      </c>
      <c r="T14">
        <v>868230</v>
      </c>
      <c r="U14">
        <v>65.059600000000003</v>
      </c>
      <c r="V14" s="6">
        <v>1424182</v>
      </c>
    </row>
    <row r="15" spans="1:22" x14ac:dyDescent="0.25">
      <c r="A15" t="s">
        <v>100</v>
      </c>
      <c r="B15">
        <v>8178492</v>
      </c>
      <c r="C15">
        <v>6888859</v>
      </c>
      <c r="D15">
        <v>1289633</v>
      </c>
      <c r="E15">
        <v>2526990</v>
      </c>
      <c r="F15">
        <v>2189502</v>
      </c>
      <c r="G15">
        <v>337488</v>
      </c>
      <c r="H15">
        <v>103599</v>
      </c>
      <c r="I15">
        <v>62254</v>
      </c>
      <c r="J15">
        <v>41345</v>
      </c>
      <c r="K15">
        <v>5291028</v>
      </c>
      <c r="L15">
        <v>4381592</v>
      </c>
      <c r="M15">
        <v>909436</v>
      </c>
      <c r="N15">
        <v>256875</v>
      </c>
      <c r="O15">
        <v>255511</v>
      </c>
      <c r="P15">
        <v>1364</v>
      </c>
      <c r="Q15">
        <v>8196516</v>
      </c>
      <c r="R15">
        <v>8193390</v>
      </c>
      <c r="S15">
        <v>37192</v>
      </c>
      <c r="T15">
        <v>871573</v>
      </c>
      <c r="U15">
        <v>51.473100000000002</v>
      </c>
      <c r="V15" s="6">
        <v>1498487</v>
      </c>
    </row>
    <row r="16" spans="1:22" x14ac:dyDescent="0.25">
      <c r="A16" t="s">
        <v>101</v>
      </c>
      <c r="B16">
        <v>6747419</v>
      </c>
      <c r="C16">
        <v>5332949</v>
      </c>
      <c r="D16">
        <v>1414470</v>
      </c>
      <c r="E16">
        <v>1855182</v>
      </c>
      <c r="F16">
        <v>1490652</v>
      </c>
      <c r="G16">
        <v>364530</v>
      </c>
      <c r="H16">
        <v>93284</v>
      </c>
      <c r="I16">
        <v>46539</v>
      </c>
      <c r="J16">
        <v>46745</v>
      </c>
      <c r="K16">
        <v>4533593</v>
      </c>
      <c r="L16">
        <v>3533030</v>
      </c>
      <c r="M16">
        <v>1000563</v>
      </c>
      <c r="N16">
        <v>265360</v>
      </c>
      <c r="O16">
        <v>262728</v>
      </c>
      <c r="P16">
        <v>2632</v>
      </c>
      <c r="Q16">
        <v>6957175</v>
      </c>
      <c r="R16">
        <v>6953394</v>
      </c>
      <c r="S16">
        <v>40438</v>
      </c>
      <c r="T16">
        <v>960988</v>
      </c>
      <c r="U16">
        <v>49.761600000000001</v>
      </c>
      <c r="V16" s="6">
        <v>1180958</v>
      </c>
    </row>
    <row r="17" spans="1:22" x14ac:dyDescent="0.25">
      <c r="A17" t="s">
        <v>102</v>
      </c>
      <c r="B17">
        <v>4192776</v>
      </c>
      <c r="C17">
        <v>2770479</v>
      </c>
      <c r="D17">
        <v>1422297</v>
      </c>
      <c r="E17">
        <v>787806</v>
      </c>
      <c r="F17">
        <v>425700</v>
      </c>
      <c r="G17">
        <v>362106</v>
      </c>
      <c r="H17">
        <v>80177</v>
      </c>
      <c r="I17">
        <v>31841</v>
      </c>
      <c r="J17">
        <v>48336</v>
      </c>
      <c r="K17">
        <v>3056654</v>
      </c>
      <c r="L17">
        <v>2047314</v>
      </c>
      <c r="M17">
        <v>1009340</v>
      </c>
      <c r="N17">
        <v>268139</v>
      </c>
      <c r="O17">
        <v>265624</v>
      </c>
      <c r="P17">
        <v>2515</v>
      </c>
      <c r="Q17">
        <v>3988606</v>
      </c>
      <c r="R17">
        <v>3984742</v>
      </c>
      <c r="S17">
        <v>46041</v>
      </c>
      <c r="T17">
        <v>963358</v>
      </c>
      <c r="U17">
        <v>56.4328</v>
      </c>
      <c r="V17" s="6">
        <v>712140</v>
      </c>
    </row>
    <row r="18" spans="1:22" x14ac:dyDescent="0.25">
      <c r="A18" t="s">
        <v>103</v>
      </c>
      <c r="B18">
        <v>4349695</v>
      </c>
      <c r="C18">
        <v>2749825</v>
      </c>
      <c r="D18">
        <v>1599870</v>
      </c>
      <c r="E18">
        <v>793017</v>
      </c>
      <c r="F18">
        <v>381542</v>
      </c>
      <c r="G18">
        <v>411475</v>
      </c>
      <c r="H18">
        <v>80780</v>
      </c>
      <c r="I18">
        <v>29162</v>
      </c>
      <c r="J18">
        <v>51618</v>
      </c>
      <c r="K18">
        <v>3200400</v>
      </c>
      <c r="L18">
        <v>2066287</v>
      </c>
      <c r="M18">
        <v>1134113</v>
      </c>
      <c r="N18">
        <v>275498</v>
      </c>
      <c r="O18">
        <v>272834</v>
      </c>
      <c r="P18">
        <v>2664</v>
      </c>
      <c r="Q18">
        <v>4163507</v>
      </c>
      <c r="R18">
        <v>4159570</v>
      </c>
      <c r="S18">
        <v>47342</v>
      </c>
      <c r="T18">
        <v>1086758</v>
      </c>
      <c r="U18">
        <v>49.830199999999998</v>
      </c>
      <c r="V18" s="6">
        <v>670141</v>
      </c>
    </row>
    <row r="19" spans="1:22" x14ac:dyDescent="0.25">
      <c r="A19" t="s">
        <v>104</v>
      </c>
      <c r="B19">
        <v>4465385</v>
      </c>
      <c r="C19">
        <v>2752732</v>
      </c>
      <c r="D19">
        <v>1712653</v>
      </c>
      <c r="E19">
        <v>823784</v>
      </c>
      <c r="F19">
        <v>387363</v>
      </c>
      <c r="G19">
        <v>436421</v>
      </c>
      <c r="H19">
        <v>78913</v>
      </c>
      <c r="I19">
        <v>27419</v>
      </c>
      <c r="J19">
        <v>51494</v>
      </c>
      <c r="K19">
        <v>3286867</v>
      </c>
      <c r="L19">
        <v>2064838</v>
      </c>
      <c r="M19">
        <v>1222029</v>
      </c>
      <c r="N19">
        <v>275821</v>
      </c>
      <c r="O19">
        <v>273112</v>
      </c>
      <c r="P19">
        <v>2709</v>
      </c>
      <c r="Q19">
        <v>4361693</v>
      </c>
      <c r="R19">
        <v>4357887</v>
      </c>
      <c r="S19">
        <v>49058</v>
      </c>
      <c r="T19">
        <v>1173095</v>
      </c>
      <c r="U19">
        <v>51.633200000000002</v>
      </c>
      <c r="V19" s="6">
        <v>685738</v>
      </c>
    </row>
    <row r="20" spans="1:22" x14ac:dyDescent="0.25">
      <c r="A20" t="s">
        <v>105</v>
      </c>
      <c r="B20">
        <v>3382264</v>
      </c>
      <c r="C20">
        <v>3307543</v>
      </c>
      <c r="D20">
        <v>74721</v>
      </c>
      <c r="E20">
        <v>70446</v>
      </c>
      <c r="F20">
        <v>49298</v>
      </c>
      <c r="G20">
        <v>21148</v>
      </c>
      <c r="H20">
        <v>32021</v>
      </c>
      <c r="I20">
        <v>1069</v>
      </c>
      <c r="J20">
        <v>30952</v>
      </c>
      <c r="K20">
        <v>3241430</v>
      </c>
      <c r="L20">
        <v>3218830</v>
      </c>
      <c r="M20">
        <v>22600</v>
      </c>
      <c r="N20">
        <v>38367</v>
      </c>
      <c r="O20">
        <v>38346</v>
      </c>
      <c r="P20">
        <v>21</v>
      </c>
      <c r="Q20">
        <v>2030568</v>
      </c>
      <c r="R20">
        <v>2030494</v>
      </c>
      <c r="S20">
        <v>1603</v>
      </c>
      <c r="T20">
        <v>21139</v>
      </c>
      <c r="U20">
        <v>253.744</v>
      </c>
      <c r="V20" s="6">
        <v>850010</v>
      </c>
    </row>
    <row r="21" spans="1:22" x14ac:dyDescent="0.25">
      <c r="A21" t="s">
        <v>106</v>
      </c>
      <c r="B21">
        <v>3115861</v>
      </c>
      <c r="C21">
        <v>3115485</v>
      </c>
      <c r="D21">
        <v>376</v>
      </c>
      <c r="E21">
        <v>5195</v>
      </c>
      <c r="F21">
        <v>5106</v>
      </c>
      <c r="G21">
        <v>89</v>
      </c>
      <c r="H21">
        <v>95</v>
      </c>
      <c r="I21">
        <v>93</v>
      </c>
      <c r="J21">
        <v>2</v>
      </c>
      <c r="K21">
        <v>3110222</v>
      </c>
      <c r="L21">
        <v>3109938</v>
      </c>
      <c r="M21">
        <v>284</v>
      </c>
      <c r="N21">
        <v>349</v>
      </c>
      <c r="O21">
        <v>348</v>
      </c>
      <c r="P21">
        <v>1</v>
      </c>
      <c r="Q21">
        <v>1844109</v>
      </c>
      <c r="R21">
        <v>1844056</v>
      </c>
      <c r="S21">
        <v>124</v>
      </c>
      <c r="T21">
        <v>172</v>
      </c>
      <c r="U21">
        <v>124.649</v>
      </c>
      <c r="V21" s="6">
        <v>778975</v>
      </c>
    </row>
    <row r="22" spans="1:22" x14ac:dyDescent="0.25">
      <c r="A22" t="s">
        <v>107</v>
      </c>
      <c r="B22">
        <v>6251946</v>
      </c>
      <c r="C22">
        <v>5273629</v>
      </c>
      <c r="D22">
        <v>978317</v>
      </c>
      <c r="E22">
        <v>1085708</v>
      </c>
      <c r="F22">
        <v>833218</v>
      </c>
      <c r="G22">
        <v>252490</v>
      </c>
      <c r="H22">
        <v>220645</v>
      </c>
      <c r="I22">
        <v>137672</v>
      </c>
      <c r="J22">
        <v>82973</v>
      </c>
      <c r="K22">
        <v>4517362</v>
      </c>
      <c r="L22">
        <v>3877567</v>
      </c>
      <c r="M22">
        <v>639795</v>
      </c>
      <c r="N22">
        <v>428231</v>
      </c>
      <c r="O22">
        <v>425172</v>
      </c>
      <c r="P22">
        <v>3059</v>
      </c>
      <c r="Q22">
        <v>6225675</v>
      </c>
      <c r="R22">
        <v>6221472</v>
      </c>
      <c r="S22">
        <v>27517</v>
      </c>
      <c r="T22">
        <v>611664</v>
      </c>
      <c r="U22">
        <v>38.589100000000002</v>
      </c>
      <c r="V22" s="6">
        <v>1318792</v>
      </c>
    </row>
    <row r="23" spans="1:22" x14ac:dyDescent="0.25">
      <c r="A23" t="s">
        <v>108</v>
      </c>
      <c r="B23">
        <v>7690805</v>
      </c>
      <c r="C23">
        <v>5838719</v>
      </c>
      <c r="D23">
        <v>1852086</v>
      </c>
      <c r="E23">
        <v>563405</v>
      </c>
      <c r="F23">
        <v>231905</v>
      </c>
      <c r="G23">
        <v>331500</v>
      </c>
      <c r="H23">
        <v>858685</v>
      </c>
      <c r="I23">
        <v>18242</v>
      </c>
      <c r="J23">
        <v>840443</v>
      </c>
      <c r="K23">
        <v>5145852</v>
      </c>
      <c r="L23">
        <v>4467333</v>
      </c>
      <c r="M23">
        <v>678519</v>
      </c>
      <c r="N23">
        <v>1122863</v>
      </c>
      <c r="O23">
        <v>1121239</v>
      </c>
      <c r="P23">
        <v>1624</v>
      </c>
      <c r="Q23">
        <v>5745778</v>
      </c>
      <c r="R23">
        <v>5735499</v>
      </c>
      <c r="S23">
        <v>24135</v>
      </c>
      <c r="T23">
        <v>654966</v>
      </c>
      <c r="U23">
        <v>208.40299999999999</v>
      </c>
      <c r="V23" s="6">
        <v>1259576</v>
      </c>
    </row>
    <row r="24" spans="1:22" x14ac:dyDescent="0.25">
      <c r="A24" t="s">
        <v>109</v>
      </c>
      <c r="B24">
        <v>8188928</v>
      </c>
      <c r="C24">
        <v>6316311</v>
      </c>
      <c r="D24">
        <v>1872617</v>
      </c>
      <c r="E24">
        <v>524050</v>
      </c>
      <c r="F24">
        <v>255480</v>
      </c>
      <c r="G24">
        <v>268570</v>
      </c>
      <c r="H24">
        <v>951736</v>
      </c>
      <c r="I24">
        <v>19483</v>
      </c>
      <c r="J24">
        <v>932253</v>
      </c>
      <c r="K24">
        <v>5543111</v>
      </c>
      <c r="L24">
        <v>4875598</v>
      </c>
      <c r="M24">
        <v>667513</v>
      </c>
      <c r="N24">
        <v>1170031</v>
      </c>
      <c r="O24">
        <v>1165750</v>
      </c>
      <c r="P24">
        <v>4281</v>
      </c>
      <c r="Q24">
        <v>6057245</v>
      </c>
      <c r="R24">
        <v>6046299</v>
      </c>
      <c r="S24">
        <v>24803</v>
      </c>
      <c r="T24">
        <v>643604</v>
      </c>
      <c r="U24">
        <v>212.86099999999999</v>
      </c>
      <c r="V24" s="6">
        <v>1411862</v>
      </c>
    </row>
    <row r="25" spans="1:22" x14ac:dyDescent="0.25">
      <c r="A25" t="s">
        <v>110</v>
      </c>
      <c r="B25">
        <v>7750109</v>
      </c>
      <c r="C25">
        <v>5854518</v>
      </c>
      <c r="D25">
        <v>1895591</v>
      </c>
      <c r="E25">
        <v>584939</v>
      </c>
      <c r="F25">
        <v>247531</v>
      </c>
      <c r="G25">
        <v>337408</v>
      </c>
      <c r="H25">
        <v>901517</v>
      </c>
      <c r="I25">
        <v>18601</v>
      </c>
      <c r="J25">
        <v>882916</v>
      </c>
      <c r="K25">
        <v>5089008</v>
      </c>
      <c r="L25">
        <v>4416220</v>
      </c>
      <c r="M25">
        <v>672788</v>
      </c>
      <c r="N25">
        <v>1174645</v>
      </c>
      <c r="O25">
        <v>1172166</v>
      </c>
      <c r="P25">
        <v>2479</v>
      </c>
      <c r="Q25">
        <v>5796584</v>
      </c>
      <c r="R25">
        <v>5784337</v>
      </c>
      <c r="S25">
        <v>24434</v>
      </c>
      <c r="T25">
        <v>646971</v>
      </c>
      <c r="U25">
        <v>221.614</v>
      </c>
      <c r="V25" s="6">
        <v>1238500</v>
      </c>
    </row>
    <row r="26" spans="1:22" x14ac:dyDescent="0.25">
      <c r="A26" t="s">
        <v>111</v>
      </c>
      <c r="B26">
        <v>8192216</v>
      </c>
      <c r="C26">
        <v>6325233</v>
      </c>
      <c r="D26">
        <v>1866983</v>
      </c>
      <c r="E26">
        <v>523039</v>
      </c>
      <c r="F26">
        <v>253164</v>
      </c>
      <c r="G26">
        <v>269875</v>
      </c>
      <c r="H26">
        <v>945543</v>
      </c>
      <c r="I26">
        <v>19219</v>
      </c>
      <c r="J26">
        <v>926324</v>
      </c>
      <c r="K26">
        <v>5560050</v>
      </c>
      <c r="L26">
        <v>4892791</v>
      </c>
      <c r="M26">
        <v>667259</v>
      </c>
      <c r="N26">
        <v>1163584</v>
      </c>
      <c r="O26">
        <v>1160059</v>
      </c>
      <c r="P26">
        <v>3525</v>
      </c>
      <c r="Q26">
        <v>6228490</v>
      </c>
      <c r="R26">
        <v>6217004</v>
      </c>
      <c r="S26">
        <v>24767</v>
      </c>
      <c r="T26">
        <v>641490</v>
      </c>
      <c r="U26">
        <v>213.72399999999999</v>
      </c>
      <c r="V26" s="6">
        <v>1393575</v>
      </c>
    </row>
    <row r="27" spans="1:22" x14ac:dyDescent="0.25">
      <c r="A27" t="s">
        <v>112</v>
      </c>
      <c r="B27">
        <v>8390574</v>
      </c>
      <c r="C27">
        <v>6517752</v>
      </c>
      <c r="D27">
        <v>1872822</v>
      </c>
      <c r="E27">
        <v>502726</v>
      </c>
      <c r="F27">
        <v>251152</v>
      </c>
      <c r="G27">
        <v>251574</v>
      </c>
      <c r="H27">
        <v>975038</v>
      </c>
      <c r="I27">
        <v>19518</v>
      </c>
      <c r="J27">
        <v>955520</v>
      </c>
      <c r="K27">
        <v>5732912</v>
      </c>
      <c r="L27">
        <v>5070358</v>
      </c>
      <c r="M27">
        <v>662554</v>
      </c>
      <c r="N27">
        <v>1179898</v>
      </c>
      <c r="O27">
        <v>1176724</v>
      </c>
      <c r="P27">
        <v>3174</v>
      </c>
      <c r="Q27">
        <v>6226533</v>
      </c>
      <c r="R27">
        <v>6214476</v>
      </c>
      <c r="S27">
        <v>22736</v>
      </c>
      <c r="T27">
        <v>639688</v>
      </c>
      <c r="U27">
        <v>216.43100000000001</v>
      </c>
      <c r="V27" s="6">
        <v>1434592</v>
      </c>
    </row>
    <row r="28" spans="1:22" x14ac:dyDescent="0.25">
      <c r="A28" t="s">
        <v>113</v>
      </c>
      <c r="B28">
        <v>8342546</v>
      </c>
      <c r="C28">
        <v>6466368</v>
      </c>
      <c r="D28">
        <v>1876178</v>
      </c>
      <c r="E28">
        <v>499906</v>
      </c>
      <c r="F28">
        <v>250297</v>
      </c>
      <c r="G28">
        <v>249609</v>
      </c>
      <c r="H28">
        <v>979039</v>
      </c>
      <c r="I28">
        <v>20095</v>
      </c>
      <c r="J28">
        <v>958944</v>
      </c>
      <c r="K28">
        <v>5678423</v>
      </c>
      <c r="L28">
        <v>5013829</v>
      </c>
      <c r="M28">
        <v>664594</v>
      </c>
      <c r="N28">
        <v>1185178</v>
      </c>
      <c r="O28">
        <v>1182147</v>
      </c>
      <c r="P28">
        <v>3031</v>
      </c>
      <c r="Q28">
        <v>6152222</v>
      </c>
      <c r="R28">
        <v>6139810</v>
      </c>
      <c r="S28">
        <v>22724</v>
      </c>
      <c r="T28">
        <v>641744</v>
      </c>
      <c r="U28">
        <v>218.18600000000001</v>
      </c>
      <c r="V28" s="6">
        <v>1384133</v>
      </c>
    </row>
    <row r="29" spans="1:22" x14ac:dyDescent="0.25">
      <c r="A29" t="s">
        <v>114</v>
      </c>
      <c r="B29">
        <v>7214889</v>
      </c>
      <c r="C29">
        <v>6063539</v>
      </c>
      <c r="D29">
        <v>1151350</v>
      </c>
      <c r="E29">
        <v>1244933</v>
      </c>
      <c r="F29">
        <v>942579</v>
      </c>
      <c r="G29">
        <v>302354</v>
      </c>
      <c r="H29">
        <v>259668</v>
      </c>
      <c r="I29">
        <v>146622</v>
      </c>
      <c r="J29">
        <v>113046</v>
      </c>
      <c r="K29">
        <v>5211001</v>
      </c>
      <c r="L29">
        <v>4478890</v>
      </c>
      <c r="M29">
        <v>732111</v>
      </c>
      <c r="N29">
        <v>499287</v>
      </c>
      <c r="O29">
        <v>495448</v>
      </c>
      <c r="P29">
        <v>3839</v>
      </c>
      <c r="Q29">
        <v>6903912</v>
      </c>
      <c r="R29">
        <v>6900056</v>
      </c>
      <c r="S29">
        <v>36769</v>
      </c>
      <c r="T29">
        <v>695431</v>
      </c>
      <c r="U29">
        <v>39.427500000000002</v>
      </c>
      <c r="V29" s="6">
        <v>1504857</v>
      </c>
    </row>
    <row r="30" spans="1:22" x14ac:dyDescent="0.25">
      <c r="A30" t="s">
        <v>115</v>
      </c>
      <c r="B30">
        <v>7488592</v>
      </c>
      <c r="C30">
        <v>6277371</v>
      </c>
      <c r="D30">
        <v>1211221</v>
      </c>
      <c r="E30">
        <v>1280779</v>
      </c>
      <c r="F30">
        <v>962862</v>
      </c>
      <c r="G30">
        <v>317917</v>
      </c>
      <c r="H30">
        <v>272375</v>
      </c>
      <c r="I30">
        <v>161147</v>
      </c>
      <c r="J30">
        <v>111228</v>
      </c>
      <c r="K30">
        <v>5415198</v>
      </c>
      <c r="L30">
        <v>4639920</v>
      </c>
      <c r="M30">
        <v>775278</v>
      </c>
      <c r="N30">
        <v>520240</v>
      </c>
      <c r="O30">
        <v>513442</v>
      </c>
      <c r="P30">
        <v>6798</v>
      </c>
      <c r="Q30">
        <v>7148350</v>
      </c>
      <c r="R30">
        <v>7145185</v>
      </c>
      <c r="S30">
        <v>38572</v>
      </c>
      <c r="T30">
        <v>736519</v>
      </c>
      <c r="U30">
        <v>40.071100000000001</v>
      </c>
      <c r="V30" s="6">
        <v>1513503</v>
      </c>
    </row>
    <row r="31" spans="1:22" x14ac:dyDescent="0.25">
      <c r="A31" t="s">
        <v>116</v>
      </c>
      <c r="B31">
        <v>7214114</v>
      </c>
      <c r="C31">
        <v>6030633</v>
      </c>
      <c r="D31">
        <v>1183481</v>
      </c>
      <c r="E31">
        <v>1182224</v>
      </c>
      <c r="F31">
        <v>885866</v>
      </c>
      <c r="G31">
        <v>296358</v>
      </c>
      <c r="H31">
        <v>246882</v>
      </c>
      <c r="I31">
        <v>147538</v>
      </c>
      <c r="J31">
        <v>99344</v>
      </c>
      <c r="K31">
        <v>5288204</v>
      </c>
      <c r="L31">
        <v>4509772</v>
      </c>
      <c r="M31">
        <v>778432</v>
      </c>
      <c r="N31">
        <v>496804</v>
      </c>
      <c r="O31">
        <v>487457</v>
      </c>
      <c r="P31">
        <v>9347</v>
      </c>
      <c r="Q31">
        <v>6712008</v>
      </c>
      <c r="R31">
        <v>6707595</v>
      </c>
      <c r="S31">
        <v>32485</v>
      </c>
      <c r="T31">
        <v>745729</v>
      </c>
      <c r="U31">
        <v>36.890300000000003</v>
      </c>
      <c r="V31" s="6">
        <v>1462899</v>
      </c>
    </row>
    <row r="32" spans="1:22" x14ac:dyDescent="0.25">
      <c r="A32" t="s">
        <v>117</v>
      </c>
      <c r="B32">
        <v>8094596</v>
      </c>
      <c r="C32">
        <v>6635956</v>
      </c>
      <c r="D32">
        <v>1458640</v>
      </c>
      <c r="E32">
        <v>1349360</v>
      </c>
      <c r="F32">
        <v>977461</v>
      </c>
      <c r="G32">
        <v>371899</v>
      </c>
      <c r="H32">
        <v>285121</v>
      </c>
      <c r="I32">
        <v>155988</v>
      </c>
      <c r="J32">
        <v>129133</v>
      </c>
      <c r="K32">
        <v>5898919</v>
      </c>
      <c r="L32">
        <v>4948573</v>
      </c>
      <c r="M32">
        <v>950346</v>
      </c>
      <c r="N32">
        <v>561196</v>
      </c>
      <c r="O32">
        <v>553934</v>
      </c>
      <c r="P32">
        <v>7262</v>
      </c>
      <c r="Q32">
        <v>7421734</v>
      </c>
      <c r="R32">
        <v>7417961</v>
      </c>
      <c r="S32">
        <v>46437</v>
      </c>
      <c r="T32">
        <v>903601</v>
      </c>
      <c r="U32">
        <v>37.035600000000002</v>
      </c>
      <c r="V32" s="6">
        <v>1587020</v>
      </c>
    </row>
    <row r="33" spans="1:22" x14ac:dyDescent="0.25">
      <c r="A33" t="s">
        <v>118</v>
      </c>
      <c r="B33">
        <v>8128674</v>
      </c>
      <c r="C33">
        <v>6719275</v>
      </c>
      <c r="D33">
        <v>1409399</v>
      </c>
      <c r="E33">
        <v>1350950</v>
      </c>
      <c r="F33">
        <v>993087</v>
      </c>
      <c r="G33">
        <v>357863</v>
      </c>
      <c r="H33">
        <v>284000</v>
      </c>
      <c r="I33">
        <v>160553</v>
      </c>
      <c r="J33">
        <v>123447</v>
      </c>
      <c r="K33">
        <v>5934427</v>
      </c>
      <c r="L33">
        <v>5012734</v>
      </c>
      <c r="M33">
        <v>921693</v>
      </c>
      <c r="N33">
        <v>559297</v>
      </c>
      <c r="O33">
        <v>552901</v>
      </c>
      <c r="P33">
        <v>6396</v>
      </c>
      <c r="Q33">
        <v>7568444</v>
      </c>
      <c r="R33">
        <v>7564248</v>
      </c>
      <c r="S33">
        <v>41456</v>
      </c>
      <c r="T33">
        <v>880027</v>
      </c>
      <c r="U33">
        <v>36.9696</v>
      </c>
      <c r="V33" s="6">
        <v>1627916</v>
      </c>
    </row>
    <row r="34" spans="1:22" x14ac:dyDescent="0.25">
      <c r="A34" t="s">
        <v>119</v>
      </c>
      <c r="B34">
        <v>8969175</v>
      </c>
      <c r="C34">
        <v>7740128</v>
      </c>
      <c r="D34">
        <v>1229047</v>
      </c>
      <c r="E34">
        <v>1407686</v>
      </c>
      <c r="F34">
        <v>1104731</v>
      </c>
      <c r="G34">
        <v>302955</v>
      </c>
      <c r="H34">
        <v>281740</v>
      </c>
      <c r="I34">
        <v>199882</v>
      </c>
      <c r="J34">
        <v>81858</v>
      </c>
      <c r="K34">
        <v>6674683</v>
      </c>
      <c r="L34">
        <v>5838718</v>
      </c>
      <c r="M34">
        <v>835965</v>
      </c>
      <c r="N34">
        <v>605066</v>
      </c>
      <c r="O34">
        <v>596797</v>
      </c>
      <c r="P34">
        <v>8269</v>
      </c>
      <c r="Q34">
        <v>9040079</v>
      </c>
      <c r="R34">
        <v>9023381</v>
      </c>
      <c r="S34">
        <v>29974</v>
      </c>
      <c r="T34">
        <v>805726</v>
      </c>
      <c r="U34">
        <v>38.379399999999997</v>
      </c>
      <c r="V34" s="6">
        <v>2054938</v>
      </c>
    </row>
    <row r="35" spans="1:22" x14ac:dyDescent="0.25">
      <c r="A35" t="s">
        <v>120</v>
      </c>
      <c r="B35">
        <v>8900446</v>
      </c>
      <c r="C35">
        <v>7593875</v>
      </c>
      <c r="D35">
        <v>1306571</v>
      </c>
      <c r="E35">
        <v>1423154</v>
      </c>
      <c r="F35">
        <v>1106827</v>
      </c>
      <c r="G35">
        <v>316327</v>
      </c>
      <c r="H35">
        <v>283732</v>
      </c>
      <c r="I35">
        <v>198314</v>
      </c>
      <c r="J35">
        <v>85418</v>
      </c>
      <c r="K35">
        <v>6583072</v>
      </c>
      <c r="L35">
        <v>5683650</v>
      </c>
      <c r="M35">
        <v>899422</v>
      </c>
      <c r="N35">
        <v>610488</v>
      </c>
      <c r="O35">
        <v>605084</v>
      </c>
      <c r="P35">
        <v>5404</v>
      </c>
      <c r="Q35">
        <v>8813972</v>
      </c>
      <c r="R35">
        <v>8804104</v>
      </c>
      <c r="S35">
        <v>30148</v>
      </c>
      <c r="T35">
        <v>868926</v>
      </c>
      <c r="U35">
        <v>38.6693</v>
      </c>
      <c r="V35" s="6">
        <v>1973179</v>
      </c>
    </row>
    <row r="36" spans="1:22" x14ac:dyDescent="0.25">
      <c r="A36" t="s">
        <v>121</v>
      </c>
      <c r="B36">
        <v>9115588</v>
      </c>
      <c r="C36">
        <v>7975554</v>
      </c>
      <c r="D36">
        <v>1140034</v>
      </c>
      <c r="E36">
        <v>1434078</v>
      </c>
      <c r="F36">
        <v>1154216</v>
      </c>
      <c r="G36">
        <v>279862</v>
      </c>
      <c r="H36">
        <v>283691</v>
      </c>
      <c r="I36">
        <v>221244</v>
      </c>
      <c r="J36">
        <v>62447</v>
      </c>
      <c r="K36">
        <v>6782281</v>
      </c>
      <c r="L36">
        <v>5988781</v>
      </c>
      <c r="M36">
        <v>793500</v>
      </c>
      <c r="N36">
        <v>615538</v>
      </c>
      <c r="O36">
        <v>611313</v>
      </c>
      <c r="P36">
        <v>4225</v>
      </c>
      <c r="Q36">
        <v>9278968</v>
      </c>
      <c r="R36">
        <v>9263577</v>
      </c>
      <c r="S36">
        <v>27695</v>
      </c>
      <c r="T36">
        <v>765550</v>
      </c>
      <c r="U36">
        <v>35.0199</v>
      </c>
      <c r="V36" s="6">
        <v>2088282</v>
      </c>
    </row>
    <row r="37" spans="1:22" x14ac:dyDescent="0.25">
      <c r="A37" t="s">
        <v>122</v>
      </c>
      <c r="B37">
        <v>8952812</v>
      </c>
      <c r="C37">
        <v>7870284</v>
      </c>
      <c r="D37">
        <v>1082528</v>
      </c>
      <c r="E37">
        <v>1362493</v>
      </c>
      <c r="F37">
        <v>1095699</v>
      </c>
      <c r="G37">
        <v>266794</v>
      </c>
      <c r="H37">
        <v>289842</v>
      </c>
      <c r="I37">
        <v>223642</v>
      </c>
      <c r="J37">
        <v>66200</v>
      </c>
      <c r="K37">
        <v>6683562</v>
      </c>
      <c r="L37">
        <v>5937450</v>
      </c>
      <c r="M37">
        <v>746112</v>
      </c>
      <c r="N37">
        <v>616915</v>
      </c>
      <c r="O37">
        <v>613493</v>
      </c>
      <c r="P37">
        <v>3422</v>
      </c>
      <c r="Q37">
        <v>9036047</v>
      </c>
      <c r="R37">
        <v>9012820</v>
      </c>
      <c r="S37">
        <v>19824</v>
      </c>
      <c r="T37">
        <v>725819</v>
      </c>
      <c r="U37">
        <v>40.728999999999999</v>
      </c>
      <c r="V37" s="6">
        <v>2012460</v>
      </c>
    </row>
    <row r="38" spans="1:22" x14ac:dyDescent="0.25">
      <c r="A38" t="s">
        <v>123</v>
      </c>
      <c r="B38">
        <v>9382928</v>
      </c>
      <c r="C38">
        <v>8408153</v>
      </c>
      <c r="D38">
        <v>974775</v>
      </c>
      <c r="E38">
        <v>1263948</v>
      </c>
      <c r="F38">
        <v>1063892</v>
      </c>
      <c r="G38">
        <v>200056</v>
      </c>
      <c r="H38">
        <v>292321</v>
      </c>
      <c r="I38">
        <v>242538</v>
      </c>
      <c r="J38">
        <v>49783</v>
      </c>
      <c r="K38">
        <v>7190271</v>
      </c>
      <c r="L38">
        <v>6475296</v>
      </c>
      <c r="M38">
        <v>714975</v>
      </c>
      <c r="N38">
        <v>636388</v>
      </c>
      <c r="O38">
        <v>626427</v>
      </c>
      <c r="P38">
        <v>9961</v>
      </c>
      <c r="Q38">
        <v>10130105</v>
      </c>
      <c r="R38">
        <v>10099655</v>
      </c>
      <c r="S38">
        <v>18373</v>
      </c>
      <c r="T38">
        <v>696425</v>
      </c>
      <c r="U38">
        <v>33.948099999999997</v>
      </c>
      <c r="V38" s="6">
        <v>2223069</v>
      </c>
    </row>
    <row r="39" spans="1:22" x14ac:dyDescent="0.25">
      <c r="A39" t="s">
        <v>124</v>
      </c>
      <c r="B39">
        <v>8671439</v>
      </c>
      <c r="C39">
        <v>8315204</v>
      </c>
      <c r="D39">
        <v>356235</v>
      </c>
      <c r="E39">
        <v>801299</v>
      </c>
      <c r="F39">
        <v>668253</v>
      </c>
      <c r="G39">
        <v>133046</v>
      </c>
      <c r="H39">
        <v>147973</v>
      </c>
      <c r="I39">
        <v>127072</v>
      </c>
      <c r="J39">
        <v>20901</v>
      </c>
      <c r="K39">
        <v>7355704</v>
      </c>
      <c r="L39">
        <v>7156039</v>
      </c>
      <c r="M39">
        <v>199665</v>
      </c>
      <c r="N39">
        <v>366463</v>
      </c>
      <c r="O39">
        <v>363840</v>
      </c>
      <c r="P39">
        <v>2623</v>
      </c>
      <c r="Q39">
        <v>9345418</v>
      </c>
      <c r="R39">
        <v>9319015</v>
      </c>
      <c r="S39">
        <v>11909</v>
      </c>
      <c r="T39">
        <v>187373</v>
      </c>
      <c r="U39">
        <v>48.362000000000002</v>
      </c>
      <c r="V39" s="6">
        <v>2049494</v>
      </c>
    </row>
    <row r="40" spans="1:22" x14ac:dyDescent="0.25">
      <c r="A40" t="s">
        <v>125</v>
      </c>
      <c r="B40">
        <v>8653410</v>
      </c>
      <c r="C40">
        <v>8383140</v>
      </c>
      <c r="D40">
        <v>270270</v>
      </c>
      <c r="E40">
        <v>797918</v>
      </c>
      <c r="F40">
        <v>729595</v>
      </c>
      <c r="G40">
        <v>68323</v>
      </c>
      <c r="H40">
        <v>140991</v>
      </c>
      <c r="I40">
        <v>123837</v>
      </c>
      <c r="J40">
        <v>17154</v>
      </c>
      <c r="K40">
        <v>7363711</v>
      </c>
      <c r="L40">
        <v>7183489</v>
      </c>
      <c r="M40">
        <v>180222</v>
      </c>
      <c r="N40">
        <v>350790</v>
      </c>
      <c r="O40">
        <v>346219</v>
      </c>
      <c r="P40">
        <v>4571</v>
      </c>
      <c r="Q40">
        <v>9420495</v>
      </c>
      <c r="R40">
        <v>9384760</v>
      </c>
      <c r="S40">
        <v>5555</v>
      </c>
      <c r="T40">
        <v>173969</v>
      </c>
      <c r="U40">
        <v>37.042900000000003</v>
      </c>
      <c r="V40" s="6">
        <v>2075575</v>
      </c>
    </row>
    <row r="41" spans="1:22" x14ac:dyDescent="0.25">
      <c r="A41" t="s">
        <v>126</v>
      </c>
      <c r="B41">
        <v>8457325</v>
      </c>
      <c r="C41">
        <v>8138687</v>
      </c>
      <c r="D41">
        <v>318638</v>
      </c>
      <c r="E41">
        <v>810928</v>
      </c>
      <c r="F41">
        <v>683048</v>
      </c>
      <c r="G41">
        <v>127880</v>
      </c>
      <c r="H41">
        <v>150436</v>
      </c>
      <c r="I41">
        <v>128493</v>
      </c>
      <c r="J41">
        <v>21943</v>
      </c>
      <c r="K41">
        <v>7130921</v>
      </c>
      <c r="L41">
        <v>6963899</v>
      </c>
      <c r="M41">
        <v>167022</v>
      </c>
      <c r="N41">
        <v>365040</v>
      </c>
      <c r="O41">
        <v>363247</v>
      </c>
      <c r="P41">
        <v>1793</v>
      </c>
      <c r="Q41">
        <v>9644956</v>
      </c>
      <c r="R41">
        <v>9595577</v>
      </c>
      <c r="S41">
        <v>15503</v>
      </c>
      <c r="T41">
        <v>151093</v>
      </c>
      <c r="U41">
        <v>147.54599999999999</v>
      </c>
      <c r="V41" s="6">
        <v>1826749</v>
      </c>
    </row>
    <row r="42" spans="1:22" x14ac:dyDescent="0.25">
      <c r="A42" t="s">
        <v>127</v>
      </c>
      <c r="B42">
        <v>6570109</v>
      </c>
      <c r="C42">
        <v>6567729</v>
      </c>
      <c r="D42">
        <v>2380</v>
      </c>
      <c r="E42">
        <v>67222</v>
      </c>
      <c r="F42">
        <v>66713</v>
      </c>
      <c r="G42">
        <v>509</v>
      </c>
      <c r="H42">
        <v>7205</v>
      </c>
      <c r="I42">
        <v>7145</v>
      </c>
      <c r="J42">
        <v>60</v>
      </c>
      <c r="K42">
        <v>6480065</v>
      </c>
      <c r="L42">
        <v>6478279</v>
      </c>
      <c r="M42">
        <v>1786</v>
      </c>
      <c r="N42">
        <v>15617</v>
      </c>
      <c r="O42">
        <v>15592</v>
      </c>
      <c r="P42">
        <v>25</v>
      </c>
      <c r="Q42">
        <v>6287558</v>
      </c>
      <c r="R42">
        <v>6286528</v>
      </c>
      <c r="S42">
        <v>216</v>
      </c>
      <c r="T42">
        <v>1153</v>
      </c>
      <c r="U42">
        <v>149.28700000000001</v>
      </c>
      <c r="V42" s="6">
        <v>2037585</v>
      </c>
    </row>
    <row r="43" spans="1:22" x14ac:dyDescent="0.25">
      <c r="A43" t="s">
        <v>128</v>
      </c>
      <c r="B43">
        <v>8913175</v>
      </c>
      <c r="C43">
        <v>8587534</v>
      </c>
      <c r="D43">
        <v>325641</v>
      </c>
      <c r="E43">
        <v>498684</v>
      </c>
      <c r="F43">
        <v>354329</v>
      </c>
      <c r="G43">
        <v>144355</v>
      </c>
      <c r="H43">
        <v>63675</v>
      </c>
      <c r="I43">
        <v>36226</v>
      </c>
      <c r="J43">
        <v>27449</v>
      </c>
      <c r="K43">
        <v>8061365</v>
      </c>
      <c r="L43">
        <v>7908465</v>
      </c>
      <c r="M43">
        <v>152900</v>
      </c>
      <c r="N43">
        <v>289451</v>
      </c>
      <c r="O43">
        <v>288514</v>
      </c>
      <c r="P43">
        <v>937</v>
      </c>
      <c r="Q43">
        <v>8786170</v>
      </c>
      <c r="R43">
        <v>8764987</v>
      </c>
      <c r="S43">
        <v>7614</v>
      </c>
      <c r="T43">
        <v>145078</v>
      </c>
      <c r="U43">
        <v>44.743600000000001</v>
      </c>
      <c r="V43" s="6">
        <v>2556303</v>
      </c>
    </row>
    <row r="44" spans="1:22" x14ac:dyDescent="0.25">
      <c r="A44" t="s">
        <v>129</v>
      </c>
      <c r="B44">
        <v>8646879</v>
      </c>
      <c r="C44">
        <v>8323483</v>
      </c>
      <c r="D44">
        <v>323396</v>
      </c>
      <c r="E44">
        <v>501253</v>
      </c>
      <c r="F44">
        <v>356127</v>
      </c>
      <c r="G44">
        <v>145126</v>
      </c>
      <c r="H44">
        <v>63990</v>
      </c>
      <c r="I44">
        <v>36017</v>
      </c>
      <c r="J44">
        <v>27973</v>
      </c>
      <c r="K44">
        <v>7789930</v>
      </c>
      <c r="L44">
        <v>7640857</v>
      </c>
      <c r="M44">
        <v>149073</v>
      </c>
      <c r="N44">
        <v>291706</v>
      </c>
      <c r="O44">
        <v>290482</v>
      </c>
      <c r="P44">
        <v>1224</v>
      </c>
      <c r="Q44">
        <v>8297698</v>
      </c>
      <c r="R44">
        <v>8285446</v>
      </c>
      <c r="S44">
        <v>6951</v>
      </c>
      <c r="T44">
        <v>142061</v>
      </c>
      <c r="U44">
        <v>44.900700000000001</v>
      </c>
      <c r="V44" s="6">
        <v>2378384</v>
      </c>
    </row>
    <row r="45" spans="1:22" x14ac:dyDescent="0.25">
      <c r="A45" t="s">
        <v>130</v>
      </c>
      <c r="B45">
        <v>7779925</v>
      </c>
      <c r="C45">
        <v>7779872</v>
      </c>
      <c r="D45">
        <v>53</v>
      </c>
      <c r="E45">
        <v>222831</v>
      </c>
      <c r="F45">
        <v>222829</v>
      </c>
      <c r="G45">
        <v>2</v>
      </c>
      <c r="H45">
        <v>66753</v>
      </c>
      <c r="I45">
        <v>66753</v>
      </c>
      <c r="J45">
        <v>0</v>
      </c>
      <c r="K45">
        <v>7310283</v>
      </c>
      <c r="L45">
        <v>7310232</v>
      </c>
      <c r="M45">
        <v>51</v>
      </c>
      <c r="N45">
        <v>180058</v>
      </c>
      <c r="O45">
        <v>180058</v>
      </c>
      <c r="P45">
        <v>0</v>
      </c>
      <c r="Q45">
        <v>6830666</v>
      </c>
      <c r="R45">
        <v>6829751</v>
      </c>
      <c r="S45">
        <v>4</v>
      </c>
      <c r="T45">
        <v>1</v>
      </c>
      <c r="U45">
        <v>44.471699999999998</v>
      </c>
      <c r="V45" s="6">
        <v>1939058</v>
      </c>
    </row>
    <row r="46" spans="1:22" x14ac:dyDescent="0.25">
      <c r="A46" t="s">
        <v>131</v>
      </c>
      <c r="B46">
        <v>2729704</v>
      </c>
      <c r="C46">
        <v>2458069</v>
      </c>
      <c r="D46">
        <v>271635</v>
      </c>
      <c r="E46">
        <v>565833</v>
      </c>
      <c r="F46">
        <v>478664</v>
      </c>
      <c r="G46">
        <v>87169</v>
      </c>
      <c r="H46">
        <v>75000</v>
      </c>
      <c r="I46">
        <v>35999</v>
      </c>
      <c r="J46">
        <v>39001</v>
      </c>
      <c r="K46">
        <v>1835107</v>
      </c>
      <c r="L46">
        <v>1690266</v>
      </c>
      <c r="M46">
        <v>144841</v>
      </c>
      <c r="N46">
        <v>253764</v>
      </c>
      <c r="O46">
        <v>253140</v>
      </c>
      <c r="P46">
        <v>624</v>
      </c>
      <c r="Q46">
        <v>1962594</v>
      </c>
      <c r="R46">
        <v>1962457</v>
      </c>
      <c r="S46">
        <v>33975</v>
      </c>
      <c r="T46">
        <v>110648</v>
      </c>
      <c r="U46">
        <v>66.060199999999995</v>
      </c>
      <c r="V46" s="6">
        <v>873855</v>
      </c>
    </row>
    <row r="47" spans="1:22" x14ac:dyDescent="0.25">
      <c r="A47" t="s">
        <v>132</v>
      </c>
      <c r="B47">
        <v>10440399</v>
      </c>
      <c r="C47">
        <v>5099164</v>
      </c>
      <c r="D47">
        <v>5341235</v>
      </c>
      <c r="E47">
        <v>433895</v>
      </c>
      <c r="F47">
        <v>223934</v>
      </c>
      <c r="G47">
        <v>209961</v>
      </c>
      <c r="H47">
        <v>3599168</v>
      </c>
      <c r="I47">
        <v>12493</v>
      </c>
      <c r="J47">
        <v>3586675</v>
      </c>
      <c r="K47">
        <v>2681815</v>
      </c>
      <c r="L47">
        <v>1137365</v>
      </c>
      <c r="M47">
        <v>1544450</v>
      </c>
      <c r="N47">
        <v>3725521</v>
      </c>
      <c r="O47">
        <v>3725372</v>
      </c>
      <c r="P47">
        <v>149</v>
      </c>
      <c r="Q47">
        <v>3422120</v>
      </c>
      <c r="R47">
        <v>3422017</v>
      </c>
      <c r="S47">
        <v>41437</v>
      </c>
      <c r="T47">
        <v>1503238</v>
      </c>
      <c r="U47">
        <v>343.68700000000001</v>
      </c>
      <c r="V47" s="6">
        <v>308543</v>
      </c>
    </row>
    <row r="48" spans="1:22" x14ac:dyDescent="0.25">
      <c r="A48" t="s">
        <v>133</v>
      </c>
      <c r="B48">
        <v>12596762</v>
      </c>
      <c r="C48">
        <v>6492998</v>
      </c>
      <c r="D48">
        <v>6103764</v>
      </c>
      <c r="E48">
        <v>425943</v>
      </c>
      <c r="F48">
        <v>184817</v>
      </c>
      <c r="G48">
        <v>241126</v>
      </c>
      <c r="H48">
        <v>5049890</v>
      </c>
      <c r="I48">
        <v>6508</v>
      </c>
      <c r="J48">
        <v>5043382</v>
      </c>
      <c r="K48">
        <v>1963051</v>
      </c>
      <c r="L48">
        <v>1144069</v>
      </c>
      <c r="M48">
        <v>818982</v>
      </c>
      <c r="N48">
        <v>5157878</v>
      </c>
      <c r="O48">
        <v>5157604</v>
      </c>
      <c r="P48">
        <v>274</v>
      </c>
      <c r="Q48">
        <v>2665810</v>
      </c>
      <c r="R48">
        <v>2665504</v>
      </c>
      <c r="S48">
        <v>46576</v>
      </c>
      <c r="T48">
        <v>769349</v>
      </c>
      <c r="U48">
        <v>481.226</v>
      </c>
      <c r="V48" s="6">
        <v>322895</v>
      </c>
    </row>
    <row r="49" spans="1:22" x14ac:dyDescent="0.25">
      <c r="A49" t="s">
        <v>134</v>
      </c>
      <c r="B49">
        <v>2439910</v>
      </c>
      <c r="C49">
        <v>2314574</v>
      </c>
      <c r="D49">
        <v>125336</v>
      </c>
      <c r="E49">
        <v>303674</v>
      </c>
      <c r="F49">
        <v>266510</v>
      </c>
      <c r="G49">
        <v>37164</v>
      </c>
      <c r="H49">
        <v>104186</v>
      </c>
      <c r="I49">
        <v>70429</v>
      </c>
      <c r="J49">
        <v>33757</v>
      </c>
      <c r="K49">
        <v>1892736</v>
      </c>
      <c r="L49">
        <v>1838372</v>
      </c>
      <c r="M49">
        <v>54364</v>
      </c>
      <c r="N49">
        <v>139314</v>
      </c>
      <c r="O49">
        <v>139263</v>
      </c>
      <c r="P49">
        <v>51</v>
      </c>
      <c r="Q49">
        <v>1961380</v>
      </c>
      <c r="R49">
        <v>1961181</v>
      </c>
      <c r="S49">
        <v>4730</v>
      </c>
      <c r="T49">
        <v>50048</v>
      </c>
      <c r="U49">
        <v>66.483500000000006</v>
      </c>
      <c r="V49" s="6">
        <v>780913</v>
      </c>
    </row>
    <row r="50" spans="1:22" x14ac:dyDescent="0.25">
      <c r="A50" t="s">
        <v>135</v>
      </c>
      <c r="B50">
        <v>2916948</v>
      </c>
      <c r="C50">
        <v>2878956</v>
      </c>
      <c r="D50">
        <v>37992</v>
      </c>
      <c r="E50">
        <v>242706</v>
      </c>
      <c r="F50">
        <v>228591</v>
      </c>
      <c r="G50">
        <v>14115</v>
      </c>
      <c r="H50">
        <v>42570</v>
      </c>
      <c r="I50">
        <v>39766</v>
      </c>
      <c r="J50">
        <v>2804</v>
      </c>
      <c r="K50">
        <v>2557471</v>
      </c>
      <c r="L50">
        <v>2536533</v>
      </c>
      <c r="M50">
        <v>20938</v>
      </c>
      <c r="N50">
        <v>74201</v>
      </c>
      <c r="O50">
        <v>74066</v>
      </c>
      <c r="P50">
        <v>135</v>
      </c>
      <c r="Q50">
        <v>2410690</v>
      </c>
      <c r="R50">
        <v>2410559</v>
      </c>
      <c r="S50">
        <v>2319</v>
      </c>
      <c r="T50">
        <v>18957</v>
      </c>
      <c r="U50">
        <v>121.99</v>
      </c>
      <c r="V50" s="6">
        <v>1004551</v>
      </c>
    </row>
    <row r="51" spans="1:22" x14ac:dyDescent="0.25">
      <c r="A51" t="s">
        <v>136</v>
      </c>
      <c r="B51">
        <v>1458977</v>
      </c>
      <c r="C51">
        <v>1288071</v>
      </c>
      <c r="D51">
        <v>170906</v>
      </c>
      <c r="E51">
        <v>332298</v>
      </c>
      <c r="F51">
        <v>248555</v>
      </c>
      <c r="G51">
        <v>83743</v>
      </c>
      <c r="H51">
        <v>18267</v>
      </c>
      <c r="I51">
        <v>12747</v>
      </c>
      <c r="J51">
        <v>5520</v>
      </c>
      <c r="K51">
        <v>1029468</v>
      </c>
      <c r="L51">
        <v>948194</v>
      </c>
      <c r="M51">
        <v>81274</v>
      </c>
      <c r="N51">
        <v>78944</v>
      </c>
      <c r="O51">
        <v>78575</v>
      </c>
      <c r="P51">
        <v>369</v>
      </c>
      <c r="Q51">
        <v>1138051</v>
      </c>
      <c r="R51">
        <v>1138038</v>
      </c>
      <c r="S51">
        <v>5938</v>
      </c>
      <c r="T51">
        <v>75426</v>
      </c>
      <c r="U51">
        <v>117.142</v>
      </c>
      <c r="V51" s="6">
        <v>358532</v>
      </c>
    </row>
    <row r="52" spans="1:22" x14ac:dyDescent="0.25">
      <c r="A52" t="s">
        <v>137</v>
      </c>
      <c r="B52">
        <v>747443</v>
      </c>
      <c r="C52">
        <v>708596</v>
      </c>
      <c r="D52">
        <v>38847</v>
      </c>
      <c r="E52">
        <v>58340</v>
      </c>
      <c r="F52">
        <v>52775</v>
      </c>
      <c r="G52">
        <v>5565</v>
      </c>
      <c r="H52">
        <v>34060</v>
      </c>
      <c r="I52">
        <v>21985</v>
      </c>
      <c r="J52">
        <v>12075</v>
      </c>
      <c r="K52">
        <v>611986</v>
      </c>
      <c r="L52">
        <v>590854</v>
      </c>
      <c r="M52">
        <v>21132</v>
      </c>
      <c r="N52">
        <v>43057</v>
      </c>
      <c r="O52">
        <v>42982</v>
      </c>
      <c r="P52">
        <v>75</v>
      </c>
      <c r="Q52">
        <v>581641</v>
      </c>
      <c r="R52">
        <v>580108</v>
      </c>
      <c r="S52">
        <v>8904</v>
      </c>
      <c r="T52">
        <v>12432</v>
      </c>
      <c r="U52">
        <v>104.95</v>
      </c>
      <c r="V52" s="6">
        <v>199608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V1" sqref="V1:V1048576"/>
    </sheetView>
  </sheetViews>
  <sheetFormatPr defaultRowHeight="15" x14ac:dyDescent="0.25"/>
  <cols>
    <col min="22" max="22" width="8.85546875" style="6"/>
  </cols>
  <sheetData>
    <row r="1" spans="1:22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x14ac:dyDescent="0.25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6" t="s">
        <v>180</v>
      </c>
    </row>
    <row r="3" spans="1:22" x14ac:dyDescent="0.25">
      <c r="A3" t="s">
        <v>1</v>
      </c>
      <c r="B3">
        <v>803832</v>
      </c>
      <c r="C3">
        <v>606338</v>
      </c>
      <c r="D3">
        <v>197494</v>
      </c>
      <c r="E3">
        <v>114616</v>
      </c>
      <c r="F3">
        <v>71991</v>
      </c>
      <c r="G3">
        <v>42625</v>
      </c>
      <c r="H3">
        <v>36628</v>
      </c>
      <c r="I3">
        <v>8563</v>
      </c>
      <c r="J3">
        <v>28065</v>
      </c>
      <c r="K3">
        <v>546312</v>
      </c>
      <c r="L3">
        <v>420218</v>
      </c>
      <c r="M3">
        <v>126094</v>
      </c>
      <c r="N3">
        <v>106277</v>
      </c>
      <c r="O3">
        <v>105566</v>
      </c>
      <c r="P3">
        <v>711</v>
      </c>
      <c r="Q3">
        <v>0</v>
      </c>
      <c r="R3">
        <v>0</v>
      </c>
      <c r="S3">
        <v>28659</v>
      </c>
      <c r="T3">
        <v>99272</v>
      </c>
      <c r="U3">
        <v>187.55</v>
      </c>
      <c r="V3" s="6">
        <v>326650</v>
      </c>
    </row>
    <row r="4" spans="1:22" x14ac:dyDescent="0.25">
      <c r="A4" t="s">
        <v>89</v>
      </c>
      <c r="B4">
        <v>698013</v>
      </c>
      <c r="C4">
        <v>630383</v>
      </c>
      <c r="D4">
        <v>67630</v>
      </c>
      <c r="E4">
        <v>74073</v>
      </c>
      <c r="F4">
        <v>68025</v>
      </c>
      <c r="G4">
        <v>6048</v>
      </c>
      <c r="H4">
        <v>68136</v>
      </c>
      <c r="I4">
        <v>38735</v>
      </c>
      <c r="J4">
        <v>29401</v>
      </c>
      <c r="K4">
        <v>468374</v>
      </c>
      <c r="L4">
        <v>436400</v>
      </c>
      <c r="M4">
        <v>31974</v>
      </c>
      <c r="N4">
        <v>87430</v>
      </c>
      <c r="O4">
        <v>87223</v>
      </c>
      <c r="P4">
        <v>207</v>
      </c>
      <c r="Q4">
        <v>0</v>
      </c>
      <c r="R4">
        <v>0</v>
      </c>
      <c r="S4">
        <v>5724</v>
      </c>
      <c r="T4">
        <v>24764</v>
      </c>
      <c r="U4">
        <v>174.55</v>
      </c>
      <c r="V4" s="6">
        <v>315583</v>
      </c>
    </row>
    <row r="5" spans="1:22" x14ac:dyDescent="0.25">
      <c r="A5" t="s">
        <v>90</v>
      </c>
      <c r="B5">
        <v>998914</v>
      </c>
      <c r="C5">
        <v>706897</v>
      </c>
      <c r="D5">
        <v>292017</v>
      </c>
      <c r="E5">
        <v>54165</v>
      </c>
      <c r="F5">
        <v>39835</v>
      </c>
      <c r="G5">
        <v>14330</v>
      </c>
      <c r="H5">
        <v>207532</v>
      </c>
      <c r="I5">
        <v>34855</v>
      </c>
      <c r="J5">
        <v>172677</v>
      </c>
      <c r="K5">
        <v>511951</v>
      </c>
      <c r="L5">
        <v>407297</v>
      </c>
      <c r="M5">
        <v>104654</v>
      </c>
      <c r="N5">
        <v>225266</v>
      </c>
      <c r="O5">
        <v>224910</v>
      </c>
      <c r="P5">
        <v>356</v>
      </c>
      <c r="Q5">
        <v>0</v>
      </c>
      <c r="R5">
        <v>0</v>
      </c>
      <c r="S5">
        <v>11044</v>
      </c>
      <c r="T5">
        <v>94573</v>
      </c>
      <c r="U5">
        <v>227.38800000000001</v>
      </c>
      <c r="V5" s="6">
        <v>329787</v>
      </c>
    </row>
    <row r="6" spans="1:22" x14ac:dyDescent="0.25">
      <c r="A6" t="s">
        <v>91</v>
      </c>
      <c r="B6">
        <v>761315</v>
      </c>
      <c r="C6">
        <v>606194</v>
      </c>
      <c r="D6">
        <v>155121</v>
      </c>
      <c r="E6">
        <v>84919</v>
      </c>
      <c r="F6">
        <v>63432</v>
      </c>
      <c r="G6">
        <v>21487</v>
      </c>
      <c r="H6">
        <v>73350</v>
      </c>
      <c r="I6">
        <v>41086</v>
      </c>
      <c r="J6">
        <v>32264</v>
      </c>
      <c r="K6">
        <v>499373</v>
      </c>
      <c r="L6">
        <v>398290</v>
      </c>
      <c r="M6">
        <v>101083</v>
      </c>
      <c r="N6">
        <v>103673</v>
      </c>
      <c r="O6">
        <v>103386</v>
      </c>
      <c r="P6">
        <v>287</v>
      </c>
      <c r="Q6">
        <v>0</v>
      </c>
      <c r="R6">
        <v>0</v>
      </c>
      <c r="S6">
        <v>20880</v>
      </c>
      <c r="T6">
        <v>79962</v>
      </c>
      <c r="U6">
        <v>183.09399999999999</v>
      </c>
      <c r="V6" s="6">
        <v>269572</v>
      </c>
    </row>
    <row r="7" spans="1:22" x14ac:dyDescent="0.25">
      <c r="A7" t="s">
        <v>92</v>
      </c>
      <c r="B7">
        <v>982873</v>
      </c>
      <c r="C7">
        <v>672485</v>
      </c>
      <c r="D7">
        <v>310388</v>
      </c>
      <c r="E7">
        <v>102640</v>
      </c>
      <c r="F7">
        <v>58882</v>
      </c>
      <c r="G7">
        <v>43758</v>
      </c>
      <c r="H7">
        <v>150032</v>
      </c>
      <c r="I7">
        <v>21142</v>
      </c>
      <c r="J7">
        <v>128890</v>
      </c>
      <c r="K7">
        <v>528996</v>
      </c>
      <c r="L7">
        <v>392190</v>
      </c>
      <c r="M7">
        <v>136806</v>
      </c>
      <c r="N7">
        <v>201205</v>
      </c>
      <c r="O7">
        <v>200271</v>
      </c>
      <c r="P7">
        <v>934</v>
      </c>
      <c r="Q7">
        <v>0</v>
      </c>
      <c r="R7">
        <v>0</v>
      </c>
      <c r="S7">
        <v>29196</v>
      </c>
      <c r="T7">
        <v>103092</v>
      </c>
      <c r="U7">
        <v>168.923</v>
      </c>
      <c r="V7" s="6">
        <v>285098</v>
      </c>
    </row>
    <row r="8" spans="1:22" x14ac:dyDescent="0.25">
      <c r="A8" t="s">
        <v>93</v>
      </c>
      <c r="B8">
        <v>1303485</v>
      </c>
      <c r="C8">
        <v>911173</v>
      </c>
      <c r="D8">
        <v>392312</v>
      </c>
      <c r="E8">
        <v>233213</v>
      </c>
      <c r="F8">
        <v>136596</v>
      </c>
      <c r="G8">
        <v>96617</v>
      </c>
      <c r="H8">
        <v>30116</v>
      </c>
      <c r="I8">
        <v>5329</v>
      </c>
      <c r="J8">
        <v>24787</v>
      </c>
      <c r="K8">
        <v>905836</v>
      </c>
      <c r="L8">
        <v>635507</v>
      </c>
      <c r="M8">
        <v>270329</v>
      </c>
      <c r="N8">
        <v>134320</v>
      </c>
      <c r="O8">
        <v>133741</v>
      </c>
      <c r="P8">
        <v>579</v>
      </c>
      <c r="Q8">
        <v>0</v>
      </c>
      <c r="R8">
        <v>0</v>
      </c>
      <c r="S8">
        <v>42759</v>
      </c>
      <c r="T8">
        <v>231400</v>
      </c>
      <c r="U8">
        <v>194.89400000000001</v>
      </c>
      <c r="V8" s="6">
        <v>497977</v>
      </c>
    </row>
    <row r="9" spans="1:22" x14ac:dyDescent="0.25">
      <c r="A9" t="s">
        <v>94</v>
      </c>
      <c r="B9">
        <v>907591</v>
      </c>
      <c r="C9">
        <v>735878</v>
      </c>
      <c r="D9">
        <v>171713</v>
      </c>
      <c r="E9">
        <v>72415</v>
      </c>
      <c r="F9">
        <v>36828</v>
      </c>
      <c r="G9">
        <v>35587</v>
      </c>
      <c r="H9">
        <v>41635</v>
      </c>
      <c r="I9">
        <v>7324</v>
      </c>
      <c r="J9">
        <v>34311</v>
      </c>
      <c r="K9">
        <v>718938</v>
      </c>
      <c r="L9">
        <v>617410</v>
      </c>
      <c r="M9">
        <v>101528</v>
      </c>
      <c r="N9">
        <v>74603</v>
      </c>
      <c r="O9">
        <v>74316</v>
      </c>
      <c r="P9">
        <v>287</v>
      </c>
      <c r="Q9">
        <v>0</v>
      </c>
      <c r="R9">
        <v>0</v>
      </c>
      <c r="S9">
        <v>18766</v>
      </c>
      <c r="T9">
        <v>83894</v>
      </c>
      <c r="U9">
        <v>180.56299999999999</v>
      </c>
      <c r="V9" s="6">
        <v>562792</v>
      </c>
    </row>
    <row r="10" spans="1:22" x14ac:dyDescent="0.25">
      <c r="A10" t="s">
        <v>95</v>
      </c>
      <c r="B10">
        <v>1325113</v>
      </c>
      <c r="C10">
        <v>1137945</v>
      </c>
      <c r="D10">
        <v>187168</v>
      </c>
      <c r="E10">
        <v>172419</v>
      </c>
      <c r="F10">
        <v>150173</v>
      </c>
      <c r="G10">
        <v>22246</v>
      </c>
      <c r="H10">
        <v>85878</v>
      </c>
      <c r="I10">
        <v>16768</v>
      </c>
      <c r="J10">
        <v>69110</v>
      </c>
      <c r="K10">
        <v>931143</v>
      </c>
      <c r="L10">
        <v>835677</v>
      </c>
      <c r="M10">
        <v>95466</v>
      </c>
      <c r="N10">
        <v>135673</v>
      </c>
      <c r="O10">
        <v>135327</v>
      </c>
      <c r="P10">
        <v>346</v>
      </c>
      <c r="Q10">
        <v>0</v>
      </c>
      <c r="R10">
        <v>0</v>
      </c>
      <c r="S10">
        <v>25313</v>
      </c>
      <c r="T10">
        <v>78832</v>
      </c>
      <c r="U10">
        <v>168.673</v>
      </c>
      <c r="V10" s="6">
        <v>678163</v>
      </c>
    </row>
    <row r="11" spans="1:22" x14ac:dyDescent="0.25">
      <c r="A11" t="s">
        <v>96</v>
      </c>
      <c r="B11">
        <v>1276374</v>
      </c>
      <c r="C11">
        <v>917300</v>
      </c>
      <c r="D11">
        <v>359074</v>
      </c>
      <c r="E11">
        <v>121380</v>
      </c>
      <c r="F11">
        <v>81129</v>
      </c>
      <c r="G11">
        <v>40251</v>
      </c>
      <c r="H11">
        <v>70830</v>
      </c>
      <c r="I11">
        <v>6774</v>
      </c>
      <c r="J11">
        <v>64056</v>
      </c>
      <c r="K11">
        <v>915772</v>
      </c>
      <c r="L11">
        <v>661267</v>
      </c>
      <c r="M11">
        <v>254505</v>
      </c>
      <c r="N11">
        <v>168392</v>
      </c>
      <c r="O11">
        <v>168130</v>
      </c>
      <c r="P11">
        <v>262</v>
      </c>
      <c r="Q11">
        <v>0</v>
      </c>
      <c r="R11">
        <v>0</v>
      </c>
      <c r="S11">
        <v>29434</v>
      </c>
      <c r="T11">
        <v>221569</v>
      </c>
      <c r="U11">
        <v>221.36799999999999</v>
      </c>
      <c r="V11" s="6">
        <v>458455</v>
      </c>
    </row>
    <row r="12" spans="1:22" x14ac:dyDescent="0.25">
      <c r="A12" t="s">
        <v>97</v>
      </c>
      <c r="B12">
        <v>110904</v>
      </c>
      <c r="C12">
        <v>110008</v>
      </c>
      <c r="D12">
        <v>896</v>
      </c>
      <c r="E12">
        <v>82</v>
      </c>
      <c r="F12">
        <v>67</v>
      </c>
      <c r="G12">
        <v>15</v>
      </c>
      <c r="H12">
        <v>3</v>
      </c>
      <c r="I12">
        <v>1</v>
      </c>
      <c r="J12">
        <v>2</v>
      </c>
      <c r="K12">
        <v>110704</v>
      </c>
      <c r="L12">
        <v>109826</v>
      </c>
      <c r="M12">
        <v>878</v>
      </c>
      <c r="N12">
        <v>115</v>
      </c>
      <c r="O12">
        <v>114</v>
      </c>
      <c r="P12">
        <v>1</v>
      </c>
      <c r="Q12">
        <v>0</v>
      </c>
      <c r="R12">
        <v>0</v>
      </c>
      <c r="S12">
        <v>14</v>
      </c>
      <c r="T12">
        <v>191</v>
      </c>
      <c r="U12">
        <v>574.60299999999995</v>
      </c>
      <c r="V12" s="6">
        <v>109742</v>
      </c>
    </row>
    <row r="13" spans="1:22" x14ac:dyDescent="0.25">
      <c r="A13" t="s">
        <v>98</v>
      </c>
      <c r="B13">
        <v>2030227</v>
      </c>
      <c r="C13">
        <v>1541226</v>
      </c>
      <c r="D13">
        <v>489001</v>
      </c>
      <c r="E13">
        <v>335029</v>
      </c>
      <c r="F13">
        <v>238053</v>
      </c>
      <c r="G13">
        <v>96976</v>
      </c>
      <c r="H13">
        <v>75708</v>
      </c>
      <c r="I13">
        <v>31114</v>
      </c>
      <c r="J13">
        <v>44594</v>
      </c>
      <c r="K13">
        <v>1447293</v>
      </c>
      <c r="L13">
        <v>1101256</v>
      </c>
      <c r="M13">
        <v>346037</v>
      </c>
      <c r="N13">
        <v>172197</v>
      </c>
      <c r="O13">
        <v>170803</v>
      </c>
      <c r="P13">
        <v>1394</v>
      </c>
      <c r="Q13">
        <v>0</v>
      </c>
      <c r="R13">
        <v>0</v>
      </c>
      <c r="S13">
        <v>33772</v>
      </c>
      <c r="T13">
        <v>303211</v>
      </c>
      <c r="U13">
        <v>186.779</v>
      </c>
      <c r="V13" s="6">
        <v>610278</v>
      </c>
    </row>
    <row r="14" spans="1:22" x14ac:dyDescent="0.25">
      <c r="A14" t="s">
        <v>99</v>
      </c>
      <c r="B14">
        <v>2743297</v>
      </c>
      <c r="C14">
        <v>2391280</v>
      </c>
      <c r="D14">
        <v>352017</v>
      </c>
      <c r="E14">
        <v>351672</v>
      </c>
      <c r="F14">
        <v>286955</v>
      </c>
      <c r="G14">
        <v>64717</v>
      </c>
      <c r="H14">
        <v>50533</v>
      </c>
      <c r="I14">
        <v>31439</v>
      </c>
      <c r="J14">
        <v>19094</v>
      </c>
      <c r="K14">
        <v>2194104</v>
      </c>
      <c r="L14">
        <v>1926362</v>
      </c>
      <c r="M14">
        <v>267742</v>
      </c>
      <c r="N14">
        <v>146988</v>
      </c>
      <c r="O14">
        <v>146524</v>
      </c>
      <c r="P14">
        <v>464</v>
      </c>
      <c r="Q14">
        <v>0</v>
      </c>
      <c r="R14">
        <v>0</v>
      </c>
      <c r="S14">
        <v>21492</v>
      </c>
      <c r="T14">
        <v>245536</v>
      </c>
      <c r="U14">
        <v>174.73599999999999</v>
      </c>
      <c r="V14" s="6">
        <v>1256378</v>
      </c>
    </row>
    <row r="15" spans="1:22" x14ac:dyDescent="0.25">
      <c r="A15" t="s">
        <v>100</v>
      </c>
      <c r="B15">
        <v>2727378</v>
      </c>
      <c r="C15">
        <v>2524980</v>
      </c>
      <c r="D15">
        <v>202398</v>
      </c>
      <c r="E15">
        <v>337130</v>
      </c>
      <c r="F15">
        <v>302660</v>
      </c>
      <c r="G15">
        <v>34470</v>
      </c>
      <c r="H15">
        <v>41340</v>
      </c>
      <c r="I15">
        <v>30767</v>
      </c>
      <c r="J15">
        <v>10573</v>
      </c>
      <c r="K15">
        <v>2207738</v>
      </c>
      <c r="L15">
        <v>2050751</v>
      </c>
      <c r="M15">
        <v>156987</v>
      </c>
      <c r="N15">
        <v>141170</v>
      </c>
      <c r="O15">
        <v>140802</v>
      </c>
      <c r="P15">
        <v>368</v>
      </c>
      <c r="Q15">
        <v>0</v>
      </c>
      <c r="R15">
        <v>0</v>
      </c>
      <c r="S15">
        <v>13907</v>
      </c>
      <c r="T15">
        <v>141447</v>
      </c>
      <c r="U15">
        <v>172.441</v>
      </c>
      <c r="V15" s="6">
        <v>1334572</v>
      </c>
    </row>
    <row r="16" spans="1:22" x14ac:dyDescent="0.25">
      <c r="A16" t="s">
        <v>101</v>
      </c>
      <c r="B16">
        <v>2789697</v>
      </c>
      <c r="C16">
        <v>2591836</v>
      </c>
      <c r="D16">
        <v>197861</v>
      </c>
      <c r="E16">
        <v>364341</v>
      </c>
      <c r="F16">
        <v>333102</v>
      </c>
      <c r="G16">
        <v>31239</v>
      </c>
      <c r="H16">
        <v>46739</v>
      </c>
      <c r="I16">
        <v>34372</v>
      </c>
      <c r="J16">
        <v>12367</v>
      </c>
      <c r="K16">
        <v>2218301</v>
      </c>
      <c r="L16">
        <v>2064440</v>
      </c>
      <c r="M16">
        <v>153861</v>
      </c>
      <c r="N16">
        <v>160316</v>
      </c>
      <c r="O16">
        <v>159922</v>
      </c>
      <c r="P16">
        <v>394</v>
      </c>
      <c r="Q16">
        <v>0</v>
      </c>
      <c r="R16">
        <v>0</v>
      </c>
      <c r="S16">
        <v>12815</v>
      </c>
      <c r="T16">
        <v>141086</v>
      </c>
      <c r="U16">
        <v>172.863</v>
      </c>
      <c r="V16" s="6">
        <v>1268362</v>
      </c>
    </row>
    <row r="17" spans="1:22" x14ac:dyDescent="0.25">
      <c r="A17" t="s">
        <v>102</v>
      </c>
      <c r="B17">
        <v>2488184</v>
      </c>
      <c r="C17">
        <v>2211810</v>
      </c>
      <c r="D17">
        <v>276374</v>
      </c>
      <c r="E17">
        <v>361868</v>
      </c>
      <c r="F17">
        <v>316689</v>
      </c>
      <c r="G17">
        <v>45179</v>
      </c>
      <c r="H17">
        <v>48330</v>
      </c>
      <c r="I17">
        <v>32026</v>
      </c>
      <c r="J17">
        <v>16304</v>
      </c>
      <c r="K17">
        <v>1916496</v>
      </c>
      <c r="L17">
        <v>1702066</v>
      </c>
      <c r="M17">
        <v>214430</v>
      </c>
      <c r="N17">
        <v>161490</v>
      </c>
      <c r="O17">
        <v>161029</v>
      </c>
      <c r="P17">
        <v>461</v>
      </c>
      <c r="Q17">
        <v>0</v>
      </c>
      <c r="R17">
        <v>0</v>
      </c>
      <c r="S17">
        <v>18424</v>
      </c>
      <c r="T17">
        <v>194688</v>
      </c>
      <c r="U17">
        <v>175.83500000000001</v>
      </c>
      <c r="V17" s="6">
        <v>931881</v>
      </c>
    </row>
    <row r="18" spans="1:22" x14ac:dyDescent="0.25">
      <c r="A18" t="s">
        <v>103</v>
      </c>
      <c r="B18">
        <v>2774957</v>
      </c>
      <c r="C18">
        <v>2545783</v>
      </c>
      <c r="D18">
        <v>229174</v>
      </c>
      <c r="E18">
        <v>411285</v>
      </c>
      <c r="F18">
        <v>373731</v>
      </c>
      <c r="G18">
        <v>37554</v>
      </c>
      <c r="H18">
        <v>51609</v>
      </c>
      <c r="I18">
        <v>40156</v>
      </c>
      <c r="J18">
        <v>11453</v>
      </c>
      <c r="K18">
        <v>2133132</v>
      </c>
      <c r="L18">
        <v>1953417</v>
      </c>
      <c r="M18">
        <v>179715</v>
      </c>
      <c r="N18">
        <v>178931</v>
      </c>
      <c r="O18">
        <v>178479</v>
      </c>
      <c r="P18">
        <v>452</v>
      </c>
      <c r="Q18">
        <v>0</v>
      </c>
      <c r="R18">
        <v>0</v>
      </c>
      <c r="S18">
        <v>14548</v>
      </c>
      <c r="T18">
        <v>164913</v>
      </c>
      <c r="U18">
        <v>170.00899999999999</v>
      </c>
      <c r="V18" s="6">
        <v>1054792</v>
      </c>
    </row>
    <row r="19" spans="1:22" x14ac:dyDescent="0.25">
      <c r="A19" t="s">
        <v>104</v>
      </c>
      <c r="B19">
        <v>2939083</v>
      </c>
      <c r="C19">
        <v>2667970</v>
      </c>
      <c r="D19">
        <v>271113</v>
      </c>
      <c r="E19">
        <v>436207</v>
      </c>
      <c r="F19">
        <v>392309</v>
      </c>
      <c r="G19">
        <v>43898</v>
      </c>
      <c r="H19">
        <v>51470</v>
      </c>
      <c r="I19">
        <v>39674</v>
      </c>
      <c r="J19">
        <v>11796</v>
      </c>
      <c r="K19">
        <v>2267256</v>
      </c>
      <c r="L19">
        <v>2052174</v>
      </c>
      <c r="M19">
        <v>215082</v>
      </c>
      <c r="N19">
        <v>184150</v>
      </c>
      <c r="O19">
        <v>183813</v>
      </c>
      <c r="P19">
        <v>337</v>
      </c>
      <c r="Q19">
        <v>0</v>
      </c>
      <c r="R19">
        <v>0</v>
      </c>
      <c r="S19">
        <v>16226</v>
      </c>
      <c r="T19">
        <v>197853</v>
      </c>
      <c r="U19">
        <v>174.315</v>
      </c>
      <c r="V19" s="6">
        <v>1096679</v>
      </c>
    </row>
    <row r="20" spans="1:22" x14ac:dyDescent="0.25">
      <c r="A20" t="s">
        <v>105</v>
      </c>
      <c r="B20">
        <v>434841</v>
      </c>
      <c r="C20">
        <v>365985</v>
      </c>
      <c r="D20">
        <v>68856</v>
      </c>
      <c r="E20">
        <v>20020</v>
      </c>
      <c r="F20">
        <v>5892</v>
      </c>
      <c r="G20">
        <v>14128</v>
      </c>
      <c r="H20">
        <v>30952</v>
      </c>
      <c r="I20">
        <v>3922</v>
      </c>
      <c r="J20">
        <v>27030</v>
      </c>
      <c r="K20">
        <v>348962</v>
      </c>
      <c r="L20">
        <v>321377</v>
      </c>
      <c r="M20">
        <v>27585</v>
      </c>
      <c r="N20">
        <v>34907</v>
      </c>
      <c r="O20">
        <v>34794</v>
      </c>
      <c r="P20">
        <v>113</v>
      </c>
      <c r="Q20">
        <v>0</v>
      </c>
      <c r="R20">
        <v>0</v>
      </c>
      <c r="S20">
        <v>4181</v>
      </c>
      <c r="T20">
        <v>24770</v>
      </c>
      <c r="U20">
        <v>300.02499999999998</v>
      </c>
      <c r="V20" s="6">
        <v>313814</v>
      </c>
    </row>
    <row r="21" spans="1:22" x14ac:dyDescent="0.25">
      <c r="A21" t="s">
        <v>106</v>
      </c>
      <c r="B21">
        <v>395803</v>
      </c>
      <c r="C21">
        <v>394847</v>
      </c>
      <c r="D21">
        <v>956</v>
      </c>
      <c r="E21">
        <v>89</v>
      </c>
      <c r="F21">
        <v>75</v>
      </c>
      <c r="G21">
        <v>14</v>
      </c>
      <c r="H21">
        <v>2</v>
      </c>
      <c r="I21">
        <v>0</v>
      </c>
      <c r="J21">
        <v>2</v>
      </c>
      <c r="K21">
        <v>395601</v>
      </c>
      <c r="L21">
        <v>394668</v>
      </c>
      <c r="M21">
        <v>933</v>
      </c>
      <c r="N21">
        <v>112</v>
      </c>
      <c r="O21">
        <v>105</v>
      </c>
      <c r="P21">
        <v>7</v>
      </c>
      <c r="Q21">
        <v>0</v>
      </c>
      <c r="R21">
        <v>0</v>
      </c>
      <c r="S21">
        <v>14</v>
      </c>
      <c r="T21">
        <v>222</v>
      </c>
      <c r="U21">
        <v>668.09</v>
      </c>
      <c r="V21" s="6">
        <v>394560</v>
      </c>
    </row>
    <row r="22" spans="1:22" x14ac:dyDescent="0.25">
      <c r="A22" t="s">
        <v>107</v>
      </c>
      <c r="B22">
        <v>2275847</v>
      </c>
      <c r="C22">
        <v>2236831</v>
      </c>
      <c r="D22">
        <v>39016</v>
      </c>
      <c r="E22">
        <v>252322</v>
      </c>
      <c r="F22">
        <v>247496</v>
      </c>
      <c r="G22">
        <v>4826</v>
      </c>
      <c r="H22">
        <v>82968</v>
      </c>
      <c r="I22">
        <v>69616</v>
      </c>
      <c r="J22">
        <v>13352</v>
      </c>
      <c r="K22">
        <v>1799814</v>
      </c>
      <c r="L22">
        <v>1779082</v>
      </c>
      <c r="M22">
        <v>20732</v>
      </c>
      <c r="N22">
        <v>140743</v>
      </c>
      <c r="O22">
        <v>140637</v>
      </c>
      <c r="P22">
        <v>106</v>
      </c>
      <c r="Q22">
        <v>0</v>
      </c>
      <c r="R22">
        <v>0</v>
      </c>
      <c r="S22">
        <v>2153</v>
      </c>
      <c r="T22">
        <v>18464</v>
      </c>
      <c r="U22">
        <v>177.857</v>
      </c>
      <c r="V22" s="6">
        <v>1200653</v>
      </c>
    </row>
    <row r="23" spans="1:22" x14ac:dyDescent="0.25">
      <c r="A23" t="s">
        <v>108</v>
      </c>
      <c r="B23">
        <v>4242185</v>
      </c>
      <c r="C23">
        <v>2714716</v>
      </c>
      <c r="D23">
        <v>1527469</v>
      </c>
      <c r="E23">
        <v>331412</v>
      </c>
      <c r="F23">
        <v>172333</v>
      </c>
      <c r="G23">
        <v>159079</v>
      </c>
      <c r="H23">
        <v>840436</v>
      </c>
      <c r="I23">
        <v>123720</v>
      </c>
      <c r="J23">
        <v>716716</v>
      </c>
      <c r="K23">
        <v>2009437</v>
      </c>
      <c r="L23">
        <v>1359393</v>
      </c>
      <c r="M23">
        <v>650044</v>
      </c>
      <c r="N23">
        <v>1060900</v>
      </c>
      <c r="O23">
        <v>1059270</v>
      </c>
      <c r="P23">
        <v>1630</v>
      </c>
      <c r="Q23">
        <v>0</v>
      </c>
      <c r="R23">
        <v>0</v>
      </c>
      <c r="S23">
        <v>49031</v>
      </c>
      <c r="T23">
        <v>600339</v>
      </c>
      <c r="U23">
        <v>267.71100000000001</v>
      </c>
      <c r="V23" s="6">
        <v>1037705</v>
      </c>
    </row>
    <row r="24" spans="1:22" x14ac:dyDescent="0.25">
      <c r="A24" t="s">
        <v>109</v>
      </c>
      <c r="B24">
        <v>4255287</v>
      </c>
      <c r="C24">
        <v>2815626</v>
      </c>
      <c r="D24">
        <v>1439661</v>
      </c>
      <c r="E24">
        <v>268456</v>
      </c>
      <c r="F24">
        <v>169737</v>
      </c>
      <c r="G24">
        <v>98719</v>
      </c>
      <c r="H24">
        <v>932248</v>
      </c>
      <c r="I24">
        <v>136250</v>
      </c>
      <c r="J24">
        <v>795998</v>
      </c>
      <c r="K24">
        <v>1950313</v>
      </c>
      <c r="L24">
        <v>1407809</v>
      </c>
      <c r="M24">
        <v>542504</v>
      </c>
      <c r="N24">
        <v>1104270</v>
      </c>
      <c r="O24">
        <v>1101830</v>
      </c>
      <c r="P24">
        <v>2440</v>
      </c>
      <c r="Q24">
        <v>0</v>
      </c>
      <c r="R24">
        <v>0</v>
      </c>
      <c r="S24">
        <v>30352</v>
      </c>
      <c r="T24">
        <v>512768</v>
      </c>
      <c r="U24">
        <v>283.93700000000001</v>
      </c>
      <c r="V24" s="6">
        <v>1056573</v>
      </c>
    </row>
    <row r="25" spans="1:22" x14ac:dyDescent="0.25">
      <c r="A25" t="s">
        <v>110</v>
      </c>
      <c r="B25">
        <v>4336618</v>
      </c>
      <c r="C25">
        <v>2736442</v>
      </c>
      <c r="D25">
        <v>1600176</v>
      </c>
      <c r="E25">
        <v>337310</v>
      </c>
      <c r="F25">
        <v>170736</v>
      </c>
      <c r="G25">
        <v>166574</v>
      </c>
      <c r="H25">
        <v>882907</v>
      </c>
      <c r="I25">
        <v>115847</v>
      </c>
      <c r="J25">
        <v>767060</v>
      </c>
      <c r="K25">
        <v>2005136</v>
      </c>
      <c r="L25">
        <v>1340622</v>
      </c>
      <c r="M25">
        <v>664514</v>
      </c>
      <c r="N25">
        <v>1111265</v>
      </c>
      <c r="O25">
        <v>1109237</v>
      </c>
      <c r="P25">
        <v>2028</v>
      </c>
      <c r="Q25">
        <v>0</v>
      </c>
      <c r="R25">
        <v>0</v>
      </c>
      <c r="S25">
        <v>52569</v>
      </c>
      <c r="T25">
        <v>610989</v>
      </c>
      <c r="U25">
        <v>278.56700000000001</v>
      </c>
      <c r="V25" s="6">
        <v>1024630</v>
      </c>
    </row>
    <row r="26" spans="1:22" x14ac:dyDescent="0.25">
      <c r="A26" t="s">
        <v>111</v>
      </c>
      <c r="B26">
        <v>4344534</v>
      </c>
      <c r="C26">
        <v>2867468</v>
      </c>
      <c r="D26">
        <v>1477066</v>
      </c>
      <c r="E26">
        <v>269769</v>
      </c>
      <c r="F26">
        <v>166928</v>
      </c>
      <c r="G26">
        <v>102841</v>
      </c>
      <c r="H26">
        <v>926319</v>
      </c>
      <c r="I26">
        <v>137559</v>
      </c>
      <c r="J26">
        <v>788760</v>
      </c>
      <c r="K26">
        <v>2048137</v>
      </c>
      <c r="L26">
        <v>1464891</v>
      </c>
      <c r="M26">
        <v>583246</v>
      </c>
      <c r="N26">
        <v>1100309</v>
      </c>
      <c r="O26">
        <v>1098090</v>
      </c>
      <c r="P26">
        <v>2219</v>
      </c>
      <c r="Q26">
        <v>0</v>
      </c>
      <c r="R26">
        <v>0</v>
      </c>
      <c r="S26">
        <v>34518</v>
      </c>
      <c r="T26">
        <v>548400</v>
      </c>
      <c r="U26">
        <v>282.77300000000002</v>
      </c>
      <c r="V26" s="6">
        <v>1121492</v>
      </c>
    </row>
    <row r="27" spans="1:22" x14ac:dyDescent="0.25">
      <c r="A27" t="s">
        <v>112</v>
      </c>
      <c r="B27">
        <v>4275879</v>
      </c>
      <c r="C27">
        <v>2873922</v>
      </c>
      <c r="D27">
        <v>1401957</v>
      </c>
      <c r="E27">
        <v>251493</v>
      </c>
      <c r="F27">
        <v>174443</v>
      </c>
      <c r="G27">
        <v>77050</v>
      </c>
      <c r="H27">
        <v>955515</v>
      </c>
      <c r="I27">
        <v>144939</v>
      </c>
      <c r="J27">
        <v>810576</v>
      </c>
      <c r="K27">
        <v>1953180</v>
      </c>
      <c r="L27">
        <v>1441004</v>
      </c>
      <c r="M27">
        <v>512176</v>
      </c>
      <c r="N27">
        <v>1115691</v>
      </c>
      <c r="O27">
        <v>1113536</v>
      </c>
      <c r="P27">
        <v>2155</v>
      </c>
      <c r="Q27">
        <v>0</v>
      </c>
      <c r="R27">
        <v>0</v>
      </c>
      <c r="S27">
        <v>28771</v>
      </c>
      <c r="T27">
        <v>482060</v>
      </c>
      <c r="U27">
        <v>294.16300000000001</v>
      </c>
      <c r="V27" s="6">
        <v>1083488</v>
      </c>
    </row>
    <row r="28" spans="1:22" x14ac:dyDescent="0.25">
      <c r="A28" t="s">
        <v>113</v>
      </c>
      <c r="B28">
        <v>4314859</v>
      </c>
      <c r="C28">
        <v>2907094</v>
      </c>
      <c r="D28">
        <v>1407765</v>
      </c>
      <c r="E28">
        <v>249507</v>
      </c>
      <c r="F28">
        <v>174019</v>
      </c>
      <c r="G28">
        <v>75488</v>
      </c>
      <c r="H28">
        <v>958940</v>
      </c>
      <c r="I28">
        <v>139930</v>
      </c>
      <c r="J28">
        <v>819010</v>
      </c>
      <c r="K28">
        <v>1987364</v>
      </c>
      <c r="L28">
        <v>1476041</v>
      </c>
      <c r="M28">
        <v>511323</v>
      </c>
      <c r="N28">
        <v>1119048</v>
      </c>
      <c r="O28">
        <v>1117104</v>
      </c>
      <c r="P28">
        <v>1944</v>
      </c>
      <c r="Q28">
        <v>0</v>
      </c>
      <c r="R28">
        <v>0</v>
      </c>
      <c r="S28">
        <v>29063</v>
      </c>
      <c r="T28">
        <v>482474</v>
      </c>
      <c r="U28">
        <v>296.71899999999999</v>
      </c>
      <c r="V28" s="6">
        <v>1114562</v>
      </c>
    </row>
    <row r="29" spans="1:22" x14ac:dyDescent="0.25">
      <c r="A29" t="s">
        <v>114</v>
      </c>
      <c r="B29">
        <v>2625910</v>
      </c>
      <c r="C29">
        <v>2573218</v>
      </c>
      <c r="D29">
        <v>52692</v>
      </c>
      <c r="E29">
        <v>302062</v>
      </c>
      <c r="F29">
        <v>295249</v>
      </c>
      <c r="G29">
        <v>6813</v>
      </c>
      <c r="H29">
        <v>113030</v>
      </c>
      <c r="I29">
        <v>95240</v>
      </c>
      <c r="J29">
        <v>17790</v>
      </c>
      <c r="K29">
        <v>2026126</v>
      </c>
      <c r="L29">
        <v>1998192</v>
      </c>
      <c r="M29">
        <v>27934</v>
      </c>
      <c r="N29">
        <v>184692</v>
      </c>
      <c r="O29">
        <v>184537</v>
      </c>
      <c r="P29">
        <v>155</v>
      </c>
      <c r="Q29">
        <v>0</v>
      </c>
      <c r="R29">
        <v>0</v>
      </c>
      <c r="S29">
        <v>2704</v>
      </c>
      <c r="T29">
        <v>25177</v>
      </c>
      <c r="U29">
        <v>182.19900000000001</v>
      </c>
      <c r="V29" s="6">
        <v>1333911</v>
      </c>
    </row>
    <row r="30" spans="1:22" x14ac:dyDescent="0.25">
      <c r="A30" t="s">
        <v>115</v>
      </c>
      <c r="B30">
        <v>2766416</v>
      </c>
      <c r="C30">
        <v>2711961</v>
      </c>
      <c r="D30">
        <v>54455</v>
      </c>
      <c r="E30">
        <v>317582</v>
      </c>
      <c r="F30">
        <v>311356</v>
      </c>
      <c r="G30">
        <v>6226</v>
      </c>
      <c r="H30">
        <v>111195</v>
      </c>
      <c r="I30">
        <v>89139</v>
      </c>
      <c r="J30">
        <v>22056</v>
      </c>
      <c r="K30">
        <v>2150134</v>
      </c>
      <c r="L30">
        <v>2124163</v>
      </c>
      <c r="M30">
        <v>25971</v>
      </c>
      <c r="N30">
        <v>187505</v>
      </c>
      <c r="O30">
        <v>187303</v>
      </c>
      <c r="P30">
        <v>202</v>
      </c>
      <c r="Q30">
        <v>0</v>
      </c>
      <c r="R30">
        <v>0</v>
      </c>
      <c r="S30">
        <v>2391</v>
      </c>
      <c r="T30">
        <v>23595</v>
      </c>
      <c r="U30">
        <v>195.50200000000001</v>
      </c>
      <c r="V30" s="6">
        <v>1420387</v>
      </c>
    </row>
    <row r="31" spans="1:22" x14ac:dyDescent="0.25">
      <c r="A31" t="s">
        <v>116</v>
      </c>
      <c r="B31">
        <v>2595636</v>
      </c>
      <c r="C31">
        <v>2565528</v>
      </c>
      <c r="D31">
        <v>30108</v>
      </c>
      <c r="E31">
        <v>296150</v>
      </c>
      <c r="F31">
        <v>292534</v>
      </c>
      <c r="G31">
        <v>3616</v>
      </c>
      <c r="H31">
        <v>99325</v>
      </c>
      <c r="I31">
        <v>88619</v>
      </c>
      <c r="J31">
        <v>10706</v>
      </c>
      <c r="K31">
        <v>2021151</v>
      </c>
      <c r="L31">
        <v>2005479</v>
      </c>
      <c r="M31">
        <v>15672</v>
      </c>
      <c r="N31">
        <v>179010</v>
      </c>
      <c r="O31">
        <v>178896</v>
      </c>
      <c r="P31">
        <v>114</v>
      </c>
      <c r="Q31">
        <v>0</v>
      </c>
      <c r="R31">
        <v>0</v>
      </c>
      <c r="S31">
        <v>1271</v>
      </c>
      <c r="T31">
        <v>13340</v>
      </c>
      <c r="U31">
        <v>180.44300000000001</v>
      </c>
      <c r="V31" s="6">
        <v>1288487</v>
      </c>
    </row>
    <row r="32" spans="1:22" x14ac:dyDescent="0.25">
      <c r="A32" t="s">
        <v>117</v>
      </c>
      <c r="B32">
        <v>3129738</v>
      </c>
      <c r="C32">
        <v>3092171</v>
      </c>
      <c r="D32">
        <v>37567</v>
      </c>
      <c r="E32">
        <v>371596</v>
      </c>
      <c r="F32">
        <v>367474</v>
      </c>
      <c r="G32">
        <v>4122</v>
      </c>
      <c r="H32">
        <v>129120</v>
      </c>
      <c r="I32">
        <v>114523</v>
      </c>
      <c r="J32">
        <v>14597</v>
      </c>
      <c r="K32">
        <v>2396794</v>
      </c>
      <c r="L32">
        <v>2378052</v>
      </c>
      <c r="M32">
        <v>18742</v>
      </c>
      <c r="N32">
        <v>232228</v>
      </c>
      <c r="O32">
        <v>232122</v>
      </c>
      <c r="P32">
        <v>106</v>
      </c>
      <c r="Q32">
        <v>0</v>
      </c>
      <c r="R32">
        <v>0</v>
      </c>
      <c r="S32">
        <v>1232</v>
      </c>
      <c r="T32">
        <v>17758</v>
      </c>
      <c r="U32">
        <v>185.23599999999999</v>
      </c>
      <c r="V32" s="6">
        <v>1501519</v>
      </c>
    </row>
    <row r="33" spans="1:22" x14ac:dyDescent="0.25">
      <c r="A33" t="s">
        <v>118</v>
      </c>
      <c r="B33">
        <v>3047379</v>
      </c>
      <c r="C33">
        <v>3013173</v>
      </c>
      <c r="D33">
        <v>34206</v>
      </c>
      <c r="E33">
        <v>357551</v>
      </c>
      <c r="F33">
        <v>353723</v>
      </c>
      <c r="G33">
        <v>3828</v>
      </c>
      <c r="H33">
        <v>123444</v>
      </c>
      <c r="I33">
        <v>109671</v>
      </c>
      <c r="J33">
        <v>13773</v>
      </c>
      <c r="K33">
        <v>2357432</v>
      </c>
      <c r="L33">
        <v>2340931</v>
      </c>
      <c r="M33">
        <v>16501</v>
      </c>
      <c r="N33">
        <v>208952</v>
      </c>
      <c r="O33">
        <v>208848</v>
      </c>
      <c r="P33">
        <v>104</v>
      </c>
      <c r="Q33">
        <v>0</v>
      </c>
      <c r="R33">
        <v>0</v>
      </c>
      <c r="S33">
        <v>1499</v>
      </c>
      <c r="T33">
        <v>14641</v>
      </c>
      <c r="U33">
        <v>183.48500000000001</v>
      </c>
      <c r="V33" s="6">
        <v>1490496</v>
      </c>
    </row>
    <row r="34" spans="1:22" x14ac:dyDescent="0.25">
      <c r="A34" t="s">
        <v>119</v>
      </c>
      <c r="B34">
        <v>3137902</v>
      </c>
      <c r="C34">
        <v>3063748</v>
      </c>
      <c r="D34">
        <v>74154</v>
      </c>
      <c r="E34">
        <v>302736</v>
      </c>
      <c r="F34">
        <v>286095</v>
      </c>
      <c r="G34">
        <v>16641</v>
      </c>
      <c r="H34">
        <v>81761</v>
      </c>
      <c r="I34">
        <v>79820</v>
      </c>
      <c r="J34">
        <v>1941</v>
      </c>
      <c r="K34">
        <v>2597439</v>
      </c>
      <c r="L34">
        <v>2542226</v>
      </c>
      <c r="M34">
        <v>55213</v>
      </c>
      <c r="N34">
        <v>155966</v>
      </c>
      <c r="O34">
        <v>155607</v>
      </c>
      <c r="P34">
        <v>359</v>
      </c>
      <c r="Q34">
        <v>0</v>
      </c>
      <c r="R34">
        <v>0</v>
      </c>
      <c r="S34">
        <v>2567</v>
      </c>
      <c r="T34">
        <v>51914</v>
      </c>
      <c r="U34">
        <v>158.01</v>
      </c>
      <c r="V34" s="6">
        <v>1784447</v>
      </c>
    </row>
    <row r="35" spans="1:22" x14ac:dyDescent="0.25">
      <c r="A35" t="s">
        <v>120</v>
      </c>
      <c r="B35">
        <v>3336710</v>
      </c>
      <c r="C35">
        <v>3251747</v>
      </c>
      <c r="D35">
        <v>84963</v>
      </c>
      <c r="E35">
        <v>315745</v>
      </c>
      <c r="F35">
        <v>297733</v>
      </c>
      <c r="G35">
        <v>18012</v>
      </c>
      <c r="H35">
        <v>85391</v>
      </c>
      <c r="I35">
        <v>81690</v>
      </c>
      <c r="J35">
        <v>3701</v>
      </c>
      <c r="K35">
        <v>2758810</v>
      </c>
      <c r="L35">
        <v>2696001</v>
      </c>
      <c r="M35">
        <v>62809</v>
      </c>
      <c r="N35">
        <v>176764</v>
      </c>
      <c r="O35">
        <v>176323</v>
      </c>
      <c r="P35">
        <v>441</v>
      </c>
      <c r="Q35">
        <v>0</v>
      </c>
      <c r="R35">
        <v>0</v>
      </c>
      <c r="S35">
        <v>2772</v>
      </c>
      <c r="T35">
        <v>59812</v>
      </c>
      <c r="U35">
        <v>159.91399999999999</v>
      </c>
      <c r="V35" s="6">
        <v>1889949</v>
      </c>
    </row>
    <row r="36" spans="1:22" x14ac:dyDescent="0.25">
      <c r="A36" t="s">
        <v>121</v>
      </c>
      <c r="B36">
        <v>2955081</v>
      </c>
      <c r="C36">
        <v>2933934</v>
      </c>
      <c r="D36">
        <v>21147</v>
      </c>
      <c r="E36">
        <v>279586</v>
      </c>
      <c r="F36">
        <v>276642</v>
      </c>
      <c r="G36">
        <v>2944</v>
      </c>
      <c r="H36">
        <v>62438</v>
      </c>
      <c r="I36">
        <v>60681</v>
      </c>
      <c r="J36">
        <v>1757</v>
      </c>
      <c r="K36">
        <v>2475033</v>
      </c>
      <c r="L36">
        <v>2458660</v>
      </c>
      <c r="M36">
        <v>16373</v>
      </c>
      <c r="N36">
        <v>138024</v>
      </c>
      <c r="O36">
        <v>137951</v>
      </c>
      <c r="P36">
        <v>73</v>
      </c>
      <c r="Q36">
        <v>0</v>
      </c>
      <c r="R36">
        <v>0</v>
      </c>
      <c r="S36">
        <v>964</v>
      </c>
      <c r="T36">
        <v>14401</v>
      </c>
      <c r="U36">
        <v>147.44900000000001</v>
      </c>
      <c r="V36" s="6">
        <v>1728434</v>
      </c>
    </row>
    <row r="37" spans="1:22" x14ac:dyDescent="0.25">
      <c r="A37" t="s">
        <v>122</v>
      </c>
      <c r="B37">
        <v>3278143</v>
      </c>
      <c r="C37">
        <v>3181206</v>
      </c>
      <c r="D37">
        <v>96937</v>
      </c>
      <c r="E37">
        <v>266736</v>
      </c>
      <c r="F37">
        <v>246966</v>
      </c>
      <c r="G37">
        <v>19770</v>
      </c>
      <c r="H37">
        <v>66186</v>
      </c>
      <c r="I37">
        <v>61968</v>
      </c>
      <c r="J37">
        <v>4218</v>
      </c>
      <c r="K37">
        <v>2822039</v>
      </c>
      <c r="L37">
        <v>2749736</v>
      </c>
      <c r="M37">
        <v>72303</v>
      </c>
      <c r="N37">
        <v>123182</v>
      </c>
      <c r="O37">
        <v>122536</v>
      </c>
      <c r="P37">
        <v>646</v>
      </c>
      <c r="Q37">
        <v>0</v>
      </c>
      <c r="R37">
        <v>0</v>
      </c>
      <c r="S37">
        <v>3204</v>
      </c>
      <c r="T37">
        <v>67473</v>
      </c>
      <c r="U37">
        <v>163.20699999999999</v>
      </c>
      <c r="V37" s="6">
        <v>2073271</v>
      </c>
    </row>
    <row r="38" spans="1:22" x14ac:dyDescent="0.25">
      <c r="A38" t="s">
        <v>123</v>
      </c>
      <c r="B38">
        <v>2906112</v>
      </c>
      <c r="C38">
        <v>2899312</v>
      </c>
      <c r="D38">
        <v>6800</v>
      </c>
      <c r="E38">
        <v>200013</v>
      </c>
      <c r="F38">
        <v>199446</v>
      </c>
      <c r="G38">
        <v>567</v>
      </c>
      <c r="H38">
        <v>49783</v>
      </c>
      <c r="I38">
        <v>49783</v>
      </c>
      <c r="J38">
        <v>0</v>
      </c>
      <c r="K38">
        <v>2533677</v>
      </c>
      <c r="L38">
        <v>2527473</v>
      </c>
      <c r="M38">
        <v>6204</v>
      </c>
      <c r="N38">
        <v>122639</v>
      </c>
      <c r="O38">
        <v>122610</v>
      </c>
      <c r="P38">
        <v>29</v>
      </c>
      <c r="Q38">
        <v>0</v>
      </c>
      <c r="R38">
        <v>0</v>
      </c>
      <c r="S38">
        <v>404</v>
      </c>
      <c r="T38">
        <v>2949</v>
      </c>
      <c r="U38">
        <v>148.04</v>
      </c>
      <c r="V38" s="6">
        <v>1859122</v>
      </c>
    </row>
    <row r="39" spans="1:22" x14ac:dyDescent="0.25">
      <c r="A39" t="s">
        <v>124</v>
      </c>
      <c r="B39">
        <v>2372031</v>
      </c>
      <c r="C39">
        <v>2301206</v>
      </c>
      <c r="D39">
        <v>70825</v>
      </c>
      <c r="E39">
        <v>132933</v>
      </c>
      <c r="F39">
        <v>117880</v>
      </c>
      <c r="G39">
        <v>15053</v>
      </c>
      <c r="H39">
        <v>20894</v>
      </c>
      <c r="I39">
        <v>18318</v>
      </c>
      <c r="J39">
        <v>2576</v>
      </c>
      <c r="K39">
        <v>2109533</v>
      </c>
      <c r="L39">
        <v>2056635</v>
      </c>
      <c r="M39">
        <v>52898</v>
      </c>
      <c r="N39">
        <v>108671</v>
      </c>
      <c r="O39">
        <v>108373</v>
      </c>
      <c r="P39">
        <v>298</v>
      </c>
      <c r="Q39">
        <v>0</v>
      </c>
      <c r="R39">
        <v>0</v>
      </c>
      <c r="S39">
        <v>8296</v>
      </c>
      <c r="T39">
        <v>42825</v>
      </c>
      <c r="U39">
        <v>172.59200000000001</v>
      </c>
      <c r="V39" s="6">
        <v>1884436</v>
      </c>
    </row>
    <row r="40" spans="1:22" x14ac:dyDescent="0.25">
      <c r="A40" t="s">
        <v>125</v>
      </c>
      <c r="B40">
        <v>2389776</v>
      </c>
      <c r="C40">
        <v>2373635</v>
      </c>
      <c r="D40">
        <v>16141</v>
      </c>
      <c r="E40">
        <v>68221</v>
      </c>
      <c r="F40">
        <v>65119</v>
      </c>
      <c r="G40">
        <v>3102</v>
      </c>
      <c r="H40">
        <v>17153</v>
      </c>
      <c r="I40">
        <v>16892</v>
      </c>
      <c r="J40">
        <v>261</v>
      </c>
      <c r="K40">
        <v>2248519</v>
      </c>
      <c r="L40">
        <v>2235815</v>
      </c>
      <c r="M40">
        <v>12704</v>
      </c>
      <c r="N40">
        <v>55884</v>
      </c>
      <c r="O40">
        <v>55810</v>
      </c>
      <c r="P40">
        <v>74</v>
      </c>
      <c r="Q40">
        <v>0</v>
      </c>
      <c r="R40">
        <v>0</v>
      </c>
      <c r="S40">
        <v>3299</v>
      </c>
      <c r="T40">
        <v>6445</v>
      </c>
      <c r="U40">
        <v>160.5</v>
      </c>
      <c r="V40" s="6">
        <v>2074678</v>
      </c>
    </row>
    <row r="41" spans="1:22" x14ac:dyDescent="0.25">
      <c r="A41" t="s">
        <v>126</v>
      </c>
      <c r="B41">
        <v>2991843</v>
      </c>
      <c r="C41">
        <v>2682100</v>
      </c>
      <c r="D41">
        <v>309743</v>
      </c>
      <c r="E41">
        <v>127408</v>
      </c>
      <c r="F41">
        <v>49264</v>
      </c>
      <c r="G41">
        <v>78144</v>
      </c>
      <c r="H41">
        <v>21936</v>
      </c>
      <c r="I41">
        <v>12595</v>
      </c>
      <c r="J41">
        <v>9341</v>
      </c>
      <c r="K41">
        <v>2739312</v>
      </c>
      <c r="L41">
        <v>2518236</v>
      </c>
      <c r="M41">
        <v>221076</v>
      </c>
      <c r="N41">
        <v>103187</v>
      </c>
      <c r="O41">
        <v>102005</v>
      </c>
      <c r="P41">
        <v>1182</v>
      </c>
      <c r="Q41">
        <v>0</v>
      </c>
      <c r="R41">
        <v>0</v>
      </c>
      <c r="S41">
        <v>39406</v>
      </c>
      <c r="T41">
        <v>179621</v>
      </c>
      <c r="U41">
        <v>215.96899999999999</v>
      </c>
      <c r="V41" s="6">
        <v>2438710</v>
      </c>
    </row>
    <row r="42" spans="1:22" x14ac:dyDescent="0.25">
      <c r="A42" t="s">
        <v>127</v>
      </c>
      <c r="B42">
        <v>639795</v>
      </c>
      <c r="C42">
        <v>636779</v>
      </c>
      <c r="D42">
        <v>3016</v>
      </c>
      <c r="E42">
        <v>509</v>
      </c>
      <c r="F42">
        <v>165</v>
      </c>
      <c r="G42">
        <v>344</v>
      </c>
      <c r="H42">
        <v>60</v>
      </c>
      <c r="I42">
        <v>30</v>
      </c>
      <c r="J42">
        <v>30</v>
      </c>
      <c r="K42">
        <v>638307</v>
      </c>
      <c r="L42">
        <v>635675</v>
      </c>
      <c r="M42">
        <v>2632</v>
      </c>
      <c r="N42">
        <v>919</v>
      </c>
      <c r="O42">
        <v>909</v>
      </c>
      <c r="P42">
        <v>10</v>
      </c>
      <c r="Q42">
        <v>0</v>
      </c>
      <c r="R42">
        <v>0</v>
      </c>
      <c r="S42">
        <v>88</v>
      </c>
      <c r="T42">
        <v>831</v>
      </c>
      <c r="U42">
        <v>255.55799999999999</v>
      </c>
      <c r="V42" s="6">
        <v>634537</v>
      </c>
    </row>
    <row r="43" spans="1:22" x14ac:dyDescent="0.25">
      <c r="A43" t="s">
        <v>128</v>
      </c>
      <c r="B43">
        <v>1629702</v>
      </c>
      <c r="C43">
        <v>1574973</v>
      </c>
      <c r="D43">
        <v>54729</v>
      </c>
      <c r="E43">
        <v>144343</v>
      </c>
      <c r="F43">
        <v>131528</v>
      </c>
      <c r="G43">
        <v>12815</v>
      </c>
      <c r="H43">
        <v>27449</v>
      </c>
      <c r="I43">
        <v>23146</v>
      </c>
      <c r="J43">
        <v>4303</v>
      </c>
      <c r="K43">
        <v>1315272</v>
      </c>
      <c r="L43">
        <v>1278179</v>
      </c>
      <c r="M43">
        <v>37093</v>
      </c>
      <c r="N43">
        <v>142638</v>
      </c>
      <c r="O43">
        <v>142120</v>
      </c>
      <c r="P43">
        <v>518</v>
      </c>
      <c r="Q43">
        <v>0</v>
      </c>
      <c r="R43">
        <v>0</v>
      </c>
      <c r="S43">
        <v>4152</v>
      </c>
      <c r="T43">
        <v>32689</v>
      </c>
      <c r="U43">
        <v>164.86099999999999</v>
      </c>
      <c r="V43" s="6">
        <v>1145844</v>
      </c>
    </row>
    <row r="44" spans="1:22" x14ac:dyDescent="0.25">
      <c r="A44" t="s">
        <v>129</v>
      </c>
      <c r="B44">
        <v>1656734</v>
      </c>
      <c r="C44">
        <v>1603832</v>
      </c>
      <c r="D44">
        <v>52902</v>
      </c>
      <c r="E44">
        <v>145113</v>
      </c>
      <c r="F44">
        <v>132541</v>
      </c>
      <c r="G44">
        <v>12572</v>
      </c>
      <c r="H44">
        <v>27973</v>
      </c>
      <c r="I44">
        <v>23028</v>
      </c>
      <c r="J44">
        <v>4945</v>
      </c>
      <c r="K44">
        <v>1338486</v>
      </c>
      <c r="L44">
        <v>1303571</v>
      </c>
      <c r="M44">
        <v>34915</v>
      </c>
      <c r="N44">
        <v>145162</v>
      </c>
      <c r="O44">
        <v>144692</v>
      </c>
      <c r="P44">
        <v>470</v>
      </c>
      <c r="Q44">
        <v>0</v>
      </c>
      <c r="R44">
        <v>0</v>
      </c>
      <c r="S44">
        <v>3382</v>
      </c>
      <c r="T44">
        <v>31236</v>
      </c>
      <c r="U44">
        <v>165.7</v>
      </c>
      <c r="V44" s="6">
        <v>1175104</v>
      </c>
    </row>
    <row r="45" spans="1:22" x14ac:dyDescent="0.25">
      <c r="A45" t="s">
        <v>130</v>
      </c>
      <c r="B45">
        <v>1088000</v>
      </c>
      <c r="C45">
        <v>1087641</v>
      </c>
      <c r="D45">
        <v>359</v>
      </c>
      <c r="E45">
        <v>2</v>
      </c>
      <c r="F45">
        <v>1</v>
      </c>
      <c r="G45">
        <v>1</v>
      </c>
      <c r="H45">
        <v>0</v>
      </c>
      <c r="I45">
        <v>0</v>
      </c>
      <c r="J45">
        <v>0</v>
      </c>
      <c r="K45">
        <v>1087997</v>
      </c>
      <c r="L45">
        <v>1087639</v>
      </c>
      <c r="M45">
        <v>358</v>
      </c>
      <c r="N45">
        <v>1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172.376</v>
      </c>
      <c r="V45" s="6">
        <v>1087636</v>
      </c>
    </row>
    <row r="46" spans="1:22" x14ac:dyDescent="0.25">
      <c r="A46" t="s">
        <v>131</v>
      </c>
      <c r="B46">
        <v>665243</v>
      </c>
      <c r="C46">
        <v>586515</v>
      </c>
      <c r="D46">
        <v>78728</v>
      </c>
      <c r="E46">
        <v>86989</v>
      </c>
      <c r="F46">
        <v>77998</v>
      </c>
      <c r="G46">
        <v>8991</v>
      </c>
      <c r="H46">
        <v>38998</v>
      </c>
      <c r="I46">
        <v>18171</v>
      </c>
      <c r="J46">
        <v>20827</v>
      </c>
      <c r="K46">
        <v>442622</v>
      </c>
      <c r="L46">
        <v>394729</v>
      </c>
      <c r="M46">
        <v>47893</v>
      </c>
      <c r="N46">
        <v>96634</v>
      </c>
      <c r="O46">
        <v>95617</v>
      </c>
      <c r="P46">
        <v>1017</v>
      </c>
      <c r="Q46">
        <v>0</v>
      </c>
      <c r="R46">
        <v>0</v>
      </c>
      <c r="S46">
        <v>11286</v>
      </c>
      <c r="T46">
        <v>41245</v>
      </c>
      <c r="U46">
        <v>191.459</v>
      </c>
      <c r="V46" s="6">
        <v>276867</v>
      </c>
    </row>
    <row r="47" spans="1:22" x14ac:dyDescent="0.25">
      <c r="A47" t="s">
        <v>132</v>
      </c>
      <c r="B47">
        <v>10016253</v>
      </c>
      <c r="C47">
        <v>6137845</v>
      </c>
      <c r="D47">
        <v>3878408</v>
      </c>
      <c r="E47">
        <v>209770</v>
      </c>
      <c r="F47">
        <v>122280</v>
      </c>
      <c r="G47">
        <v>87490</v>
      </c>
      <c r="H47">
        <v>3586677</v>
      </c>
      <c r="I47">
        <v>592224</v>
      </c>
      <c r="J47">
        <v>2994453</v>
      </c>
      <c r="K47">
        <v>2553490</v>
      </c>
      <c r="L47">
        <v>1757024</v>
      </c>
      <c r="M47">
        <v>796466</v>
      </c>
      <c r="N47">
        <v>3666317</v>
      </c>
      <c r="O47">
        <v>3666317</v>
      </c>
      <c r="P47">
        <v>0</v>
      </c>
      <c r="Q47">
        <v>0</v>
      </c>
      <c r="R47">
        <v>0</v>
      </c>
      <c r="S47">
        <v>146815</v>
      </c>
      <c r="T47">
        <v>645202</v>
      </c>
      <c r="U47">
        <v>454.30799999999999</v>
      </c>
      <c r="V47" s="6">
        <v>974496</v>
      </c>
    </row>
    <row r="48" spans="1:22" x14ac:dyDescent="0.25">
      <c r="A48" t="s">
        <v>133</v>
      </c>
      <c r="B48">
        <v>12066614</v>
      </c>
      <c r="C48">
        <v>7174759</v>
      </c>
      <c r="D48">
        <v>4891855</v>
      </c>
      <c r="E48">
        <v>241079</v>
      </c>
      <c r="F48">
        <v>173097</v>
      </c>
      <c r="G48">
        <v>67982</v>
      </c>
      <c r="H48">
        <v>5043382</v>
      </c>
      <c r="I48">
        <v>512626</v>
      </c>
      <c r="J48">
        <v>4530756</v>
      </c>
      <c r="K48">
        <v>1648259</v>
      </c>
      <c r="L48">
        <v>1355142</v>
      </c>
      <c r="M48">
        <v>293117</v>
      </c>
      <c r="N48">
        <v>5133894</v>
      </c>
      <c r="O48">
        <v>5133894</v>
      </c>
      <c r="P48">
        <v>0</v>
      </c>
      <c r="Q48">
        <v>0</v>
      </c>
      <c r="R48">
        <v>0</v>
      </c>
      <c r="S48">
        <v>14887</v>
      </c>
      <c r="T48">
        <v>278207</v>
      </c>
      <c r="U48">
        <v>571.55700000000002</v>
      </c>
      <c r="V48" s="6">
        <v>823247</v>
      </c>
    </row>
    <row r="49" spans="1:22" x14ac:dyDescent="0.25">
      <c r="A49" t="s">
        <v>134</v>
      </c>
      <c r="B49">
        <v>320228</v>
      </c>
      <c r="C49">
        <v>278244</v>
      </c>
      <c r="D49">
        <v>41984</v>
      </c>
      <c r="E49">
        <v>37158</v>
      </c>
      <c r="F49">
        <v>28826</v>
      </c>
      <c r="G49">
        <v>8332</v>
      </c>
      <c r="H49">
        <v>33757</v>
      </c>
      <c r="I49">
        <v>25796</v>
      </c>
      <c r="J49">
        <v>7961</v>
      </c>
      <c r="K49">
        <v>204833</v>
      </c>
      <c r="L49">
        <v>179470</v>
      </c>
      <c r="M49">
        <v>25363</v>
      </c>
      <c r="N49">
        <v>44480</v>
      </c>
      <c r="O49">
        <v>44152</v>
      </c>
      <c r="P49">
        <v>328</v>
      </c>
      <c r="Q49">
        <v>0</v>
      </c>
      <c r="R49">
        <v>0</v>
      </c>
      <c r="S49">
        <v>1533</v>
      </c>
      <c r="T49">
        <v>22139</v>
      </c>
      <c r="U49">
        <v>177.27</v>
      </c>
      <c r="V49" s="6">
        <v>136341</v>
      </c>
    </row>
    <row r="50" spans="1:22" x14ac:dyDescent="0.25">
      <c r="A50" t="s">
        <v>135</v>
      </c>
      <c r="B50">
        <v>130328</v>
      </c>
      <c r="C50">
        <v>93028</v>
      </c>
      <c r="D50">
        <v>37300</v>
      </c>
      <c r="E50">
        <v>14114</v>
      </c>
      <c r="F50">
        <v>5777</v>
      </c>
      <c r="G50">
        <v>8337</v>
      </c>
      <c r="H50">
        <v>2804</v>
      </c>
      <c r="I50">
        <v>1203</v>
      </c>
      <c r="J50">
        <v>1601</v>
      </c>
      <c r="K50">
        <v>95460</v>
      </c>
      <c r="L50">
        <v>68670</v>
      </c>
      <c r="M50">
        <v>26790</v>
      </c>
      <c r="N50">
        <v>17950</v>
      </c>
      <c r="O50">
        <v>17378</v>
      </c>
      <c r="P50">
        <v>572</v>
      </c>
      <c r="Q50">
        <v>0</v>
      </c>
      <c r="R50">
        <v>0</v>
      </c>
      <c r="S50">
        <v>2464</v>
      </c>
      <c r="T50">
        <v>23971</v>
      </c>
      <c r="U50">
        <v>185.76599999999999</v>
      </c>
      <c r="V50" s="6">
        <v>56417</v>
      </c>
    </row>
    <row r="51" spans="1:22" x14ac:dyDescent="0.25">
      <c r="A51" t="s">
        <v>136</v>
      </c>
      <c r="B51">
        <v>421179</v>
      </c>
      <c r="C51">
        <v>275315</v>
      </c>
      <c r="D51">
        <v>145864</v>
      </c>
      <c r="E51">
        <v>83739</v>
      </c>
      <c r="F51">
        <v>35202</v>
      </c>
      <c r="G51">
        <v>48537</v>
      </c>
      <c r="H51">
        <v>5520</v>
      </c>
      <c r="I51">
        <v>2505</v>
      </c>
      <c r="J51">
        <v>3015</v>
      </c>
      <c r="K51">
        <v>306281</v>
      </c>
      <c r="L51">
        <v>212481</v>
      </c>
      <c r="M51">
        <v>93800</v>
      </c>
      <c r="N51">
        <v>25639</v>
      </c>
      <c r="O51">
        <v>25127</v>
      </c>
      <c r="P51">
        <v>512</v>
      </c>
      <c r="Q51">
        <v>0</v>
      </c>
      <c r="R51">
        <v>0</v>
      </c>
      <c r="S51">
        <v>15732</v>
      </c>
      <c r="T51">
        <v>78479</v>
      </c>
      <c r="U51">
        <v>159.67099999999999</v>
      </c>
      <c r="V51" s="6">
        <v>174326</v>
      </c>
    </row>
    <row r="52" spans="1:22" x14ac:dyDescent="0.25">
      <c r="A52" t="s">
        <v>137</v>
      </c>
      <c r="B52">
        <v>135087</v>
      </c>
      <c r="C52">
        <v>105989</v>
      </c>
      <c r="D52">
        <v>29098</v>
      </c>
      <c r="E52">
        <v>5565</v>
      </c>
      <c r="F52">
        <v>3431</v>
      </c>
      <c r="G52">
        <v>2134</v>
      </c>
      <c r="H52">
        <v>12075</v>
      </c>
      <c r="I52">
        <v>474</v>
      </c>
      <c r="J52">
        <v>11601</v>
      </c>
      <c r="K52">
        <v>103843</v>
      </c>
      <c r="L52">
        <v>88548</v>
      </c>
      <c r="M52">
        <v>15295</v>
      </c>
      <c r="N52">
        <v>13604</v>
      </c>
      <c r="O52">
        <v>13536</v>
      </c>
      <c r="P52">
        <v>68</v>
      </c>
      <c r="Q52">
        <v>0</v>
      </c>
      <c r="R52">
        <v>0</v>
      </c>
      <c r="S52">
        <v>1701</v>
      </c>
      <c r="T52">
        <v>13946</v>
      </c>
      <c r="U52">
        <v>165.92</v>
      </c>
      <c r="V52" s="6">
        <v>72937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B2" sqref="B2"/>
    </sheetView>
  </sheetViews>
  <sheetFormatPr defaultRowHeight="15" x14ac:dyDescent="0.25"/>
  <cols>
    <col min="8" max="8" width="14.140625" bestFit="1" customWidth="1"/>
    <col min="9" max="9" width="13.5703125" bestFit="1" customWidth="1"/>
    <col min="10" max="10" width="14.28515625" bestFit="1" customWidth="1"/>
    <col min="11" max="11" width="16.140625" bestFit="1" customWidth="1"/>
    <col min="12" max="12" width="14.28515625" bestFit="1" customWidth="1"/>
  </cols>
  <sheetData>
    <row r="1" spans="1:13" x14ac:dyDescent="0.25">
      <c r="B1" s="10" t="s">
        <v>2</v>
      </c>
      <c r="C1" s="10"/>
      <c r="D1" s="10"/>
      <c r="E1" s="10"/>
      <c r="F1" s="10"/>
      <c r="G1" s="10"/>
      <c r="H1">
        <v>5.6351400000000003E-3</v>
      </c>
      <c r="I1">
        <v>2.90574E-3</v>
      </c>
      <c r="J1">
        <v>1.95397E-2</v>
      </c>
      <c r="K1">
        <v>0.101677</v>
      </c>
      <c r="L1">
        <v>3.1427600000000001E-3</v>
      </c>
    </row>
    <row r="2" spans="1:13" x14ac:dyDescent="0.25"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t="s">
        <v>138</v>
      </c>
      <c r="I2" t="s">
        <v>139</v>
      </c>
      <c r="J2" t="s">
        <v>140</v>
      </c>
      <c r="K2" t="s">
        <v>141</v>
      </c>
      <c r="L2" t="s">
        <v>142</v>
      </c>
      <c r="M2" t="s">
        <v>143</v>
      </c>
    </row>
    <row r="3" spans="1:13" x14ac:dyDescent="0.25">
      <c r="A3" t="s">
        <v>1</v>
      </c>
      <c r="B3">
        <v>8220116</v>
      </c>
      <c r="C3">
        <v>38690954</v>
      </c>
      <c r="D3">
        <v>1408685</v>
      </c>
      <c r="E3">
        <v>2736930</v>
      </c>
      <c r="F3">
        <v>4983255</v>
      </c>
      <c r="G3">
        <v>7957757</v>
      </c>
      <c r="H3">
        <f>$H$1*G3</f>
        <v>44843.074780980001</v>
      </c>
      <c r="I3">
        <f>$I$1*B3</f>
        <v>23885.51986584</v>
      </c>
      <c r="J3">
        <f>$J$1*C3</f>
        <v>756009.63387380005</v>
      </c>
      <c r="K3">
        <f>$K$1*D3</f>
        <v>143230.864745</v>
      </c>
      <c r="L3">
        <f>$L$1*F3</f>
        <v>15661.174483800001</v>
      </c>
      <c r="M3">
        <f t="shared" ref="M3" si="0">SUM(H3:L3)</f>
        <v>983630.26774942002</v>
      </c>
    </row>
    <row r="4" spans="1:13" x14ac:dyDescent="0.25">
      <c r="A4" t="s">
        <v>89</v>
      </c>
      <c r="B4">
        <v>15638725</v>
      </c>
      <c r="C4">
        <v>42423220</v>
      </c>
      <c r="D4">
        <v>2636305</v>
      </c>
      <c r="E4">
        <v>4637494</v>
      </c>
      <c r="F4">
        <v>10127616</v>
      </c>
      <c r="G4">
        <v>15467932</v>
      </c>
      <c r="H4">
        <f t="shared" ref="H4:H52" si="1">$H$1*G4</f>
        <v>87163.962330480004</v>
      </c>
      <c r="I4">
        <f t="shared" ref="I4:I52" si="2">$I$1*B4</f>
        <v>45442.068781499998</v>
      </c>
      <c r="J4">
        <f t="shared" ref="J4:J52" si="3">$J$1*C4</f>
        <v>828936.99183399999</v>
      </c>
      <c r="K4">
        <f t="shared" ref="K4:K52" si="4">$K$1*D4</f>
        <v>268051.58348500001</v>
      </c>
      <c r="L4">
        <f t="shared" ref="L4:L52" si="5">$L$1*F4</f>
        <v>31828.666460160002</v>
      </c>
      <c r="M4">
        <f t="shared" ref="M4:M52" si="6">SUM(H4:L4)</f>
        <v>1261423.2728911398</v>
      </c>
    </row>
    <row r="5" spans="1:13" x14ac:dyDescent="0.25">
      <c r="A5" t="s">
        <v>90</v>
      </c>
      <c r="B5">
        <v>13601448</v>
      </c>
      <c r="C5">
        <v>42474728</v>
      </c>
      <c r="D5">
        <v>1979390</v>
      </c>
      <c r="E5">
        <v>3446392</v>
      </c>
      <c r="F5">
        <v>9409236</v>
      </c>
      <c r="G5">
        <v>13990361</v>
      </c>
      <c r="H5">
        <f t="shared" si="1"/>
        <v>78837.642885540001</v>
      </c>
      <c r="I5">
        <f t="shared" si="2"/>
        <v>39522.271511519997</v>
      </c>
      <c r="J5">
        <f t="shared" si="3"/>
        <v>829943.44270160003</v>
      </c>
      <c r="K5">
        <f t="shared" si="4"/>
        <v>201258.43703</v>
      </c>
      <c r="L5">
        <f t="shared" si="5"/>
        <v>29570.970531360002</v>
      </c>
      <c r="M5">
        <f t="shared" si="6"/>
        <v>1179132.7646600199</v>
      </c>
    </row>
    <row r="6" spans="1:13" x14ac:dyDescent="0.25">
      <c r="A6" t="s">
        <v>91</v>
      </c>
      <c r="B6">
        <v>9945920</v>
      </c>
      <c r="C6">
        <v>41108020</v>
      </c>
      <c r="D6">
        <v>1212573</v>
      </c>
      <c r="E6">
        <v>2380885</v>
      </c>
      <c r="F6">
        <v>6261864</v>
      </c>
      <c r="G6">
        <v>10242327</v>
      </c>
      <c r="H6">
        <f t="shared" si="1"/>
        <v>57716.946570780005</v>
      </c>
      <c r="I6">
        <f t="shared" si="2"/>
        <v>28900.2575808</v>
      </c>
      <c r="J6">
        <f t="shared" si="3"/>
        <v>803238.378394</v>
      </c>
      <c r="K6">
        <f t="shared" si="4"/>
        <v>123290.784921</v>
      </c>
      <c r="L6">
        <f t="shared" si="5"/>
        <v>19679.535704640002</v>
      </c>
      <c r="M6">
        <f t="shared" si="6"/>
        <v>1032825.90317122</v>
      </c>
    </row>
    <row r="7" spans="1:13" x14ac:dyDescent="0.25">
      <c r="A7" t="s">
        <v>92</v>
      </c>
      <c r="B7">
        <v>16526909</v>
      </c>
      <c r="C7">
        <v>41898822</v>
      </c>
      <c r="D7">
        <v>2372918</v>
      </c>
      <c r="E7">
        <v>4073130</v>
      </c>
      <c r="F7">
        <v>11093334</v>
      </c>
      <c r="G7">
        <v>16958692</v>
      </c>
      <c r="H7">
        <f t="shared" si="1"/>
        <v>95564.603636879998</v>
      </c>
      <c r="I7">
        <f t="shared" si="2"/>
        <v>48022.900557660003</v>
      </c>
      <c r="J7">
        <f t="shared" si="3"/>
        <v>818690.41223340004</v>
      </c>
      <c r="K7">
        <f t="shared" si="4"/>
        <v>241271.18348599999</v>
      </c>
      <c r="L7">
        <f t="shared" si="5"/>
        <v>34863.686361840002</v>
      </c>
      <c r="M7">
        <f t="shared" si="6"/>
        <v>1238412.7862757801</v>
      </c>
    </row>
    <row r="8" spans="1:13" x14ac:dyDescent="0.25">
      <c r="A8" t="s">
        <v>93</v>
      </c>
      <c r="B8">
        <v>11019406</v>
      </c>
      <c r="C8">
        <v>38336970</v>
      </c>
      <c r="D8">
        <v>1828029</v>
      </c>
      <c r="E8">
        <v>3837955</v>
      </c>
      <c r="F8">
        <v>7097517</v>
      </c>
      <c r="G8">
        <v>10701230</v>
      </c>
      <c r="H8">
        <f t="shared" si="1"/>
        <v>60302.9292222</v>
      </c>
      <c r="I8">
        <f t="shared" si="2"/>
        <v>32019.528790439999</v>
      </c>
      <c r="J8">
        <f t="shared" si="3"/>
        <v>749092.89270900004</v>
      </c>
      <c r="K8">
        <f t="shared" si="4"/>
        <v>185868.504633</v>
      </c>
      <c r="L8">
        <f t="shared" si="5"/>
        <v>22305.792526920002</v>
      </c>
      <c r="M8">
        <f t="shared" si="6"/>
        <v>1049589.64788156</v>
      </c>
    </row>
    <row r="9" spans="1:13" x14ac:dyDescent="0.25">
      <c r="A9" t="s">
        <v>94</v>
      </c>
      <c r="B9">
        <v>9440799</v>
      </c>
      <c r="C9">
        <v>40546088</v>
      </c>
      <c r="D9">
        <v>1739322</v>
      </c>
      <c r="E9">
        <v>3668378</v>
      </c>
      <c r="F9">
        <v>6794724</v>
      </c>
      <c r="G9">
        <v>9391354</v>
      </c>
      <c r="H9">
        <f t="shared" si="1"/>
        <v>52921.594579560006</v>
      </c>
      <c r="I9">
        <f t="shared" si="2"/>
        <v>27432.507286259999</v>
      </c>
      <c r="J9">
        <f t="shared" si="3"/>
        <v>792258.39569360006</v>
      </c>
      <c r="K9">
        <f t="shared" si="4"/>
        <v>176849.04299400002</v>
      </c>
      <c r="L9">
        <f t="shared" si="5"/>
        <v>21354.18679824</v>
      </c>
      <c r="M9">
        <f t="shared" si="6"/>
        <v>1070815.7273516601</v>
      </c>
    </row>
    <row r="10" spans="1:13" x14ac:dyDescent="0.25">
      <c r="A10" t="s">
        <v>95</v>
      </c>
      <c r="B10">
        <v>16416492</v>
      </c>
      <c r="C10">
        <v>41685064</v>
      </c>
      <c r="D10">
        <v>2674204</v>
      </c>
      <c r="E10">
        <v>5181030</v>
      </c>
      <c r="F10">
        <v>10740396</v>
      </c>
      <c r="G10">
        <v>16684424</v>
      </c>
      <c r="H10">
        <f t="shared" si="1"/>
        <v>94019.06505936</v>
      </c>
      <c r="I10">
        <f t="shared" si="2"/>
        <v>47702.057464079997</v>
      </c>
      <c r="J10">
        <f t="shared" si="3"/>
        <v>814513.64504079998</v>
      </c>
      <c r="K10">
        <f t="shared" si="4"/>
        <v>271905.04010799999</v>
      </c>
      <c r="L10">
        <f t="shared" si="5"/>
        <v>33754.486932960004</v>
      </c>
      <c r="M10">
        <f t="shared" si="6"/>
        <v>1261894.2946051999</v>
      </c>
    </row>
    <row r="11" spans="1:13" x14ac:dyDescent="0.25">
      <c r="A11" t="s">
        <v>96</v>
      </c>
      <c r="B11">
        <v>13955074</v>
      </c>
      <c r="C11">
        <v>36295232</v>
      </c>
      <c r="D11">
        <v>1396456</v>
      </c>
      <c r="E11">
        <v>3671300</v>
      </c>
      <c r="F11">
        <v>7619571</v>
      </c>
      <c r="G11">
        <v>13660561</v>
      </c>
      <c r="H11">
        <f t="shared" si="1"/>
        <v>76979.173713540004</v>
      </c>
      <c r="I11">
        <f t="shared" si="2"/>
        <v>40549.816724759999</v>
      </c>
      <c r="J11">
        <f t="shared" si="3"/>
        <v>709197.94471039996</v>
      </c>
      <c r="K11">
        <f t="shared" si="4"/>
        <v>141987.45671200001</v>
      </c>
      <c r="L11">
        <f t="shared" si="5"/>
        <v>23946.48295596</v>
      </c>
      <c r="M11">
        <f t="shared" si="6"/>
        <v>992660.87481665995</v>
      </c>
    </row>
    <row r="12" spans="1:13" x14ac:dyDescent="0.25">
      <c r="A12" t="s">
        <v>97</v>
      </c>
      <c r="B12">
        <v>27409641</v>
      </c>
      <c r="C12">
        <v>42653836</v>
      </c>
      <c r="D12">
        <v>7840943</v>
      </c>
      <c r="E12">
        <v>12496728</v>
      </c>
      <c r="F12">
        <v>23212221</v>
      </c>
      <c r="G12">
        <v>26707148</v>
      </c>
      <c r="H12">
        <f t="shared" si="1"/>
        <v>150498.51798072</v>
      </c>
      <c r="I12">
        <f t="shared" si="2"/>
        <v>79645.29023934</v>
      </c>
      <c r="J12">
        <f t="shared" si="3"/>
        <v>833443.15928919998</v>
      </c>
      <c r="K12">
        <f t="shared" si="4"/>
        <v>797243.56141099997</v>
      </c>
      <c r="L12">
        <f t="shared" si="5"/>
        <v>72950.439669960004</v>
      </c>
      <c r="M12">
        <f t="shared" si="6"/>
        <v>1933780.9685902197</v>
      </c>
    </row>
    <row r="13" spans="1:13" x14ac:dyDescent="0.25">
      <c r="A13" t="s">
        <v>98</v>
      </c>
      <c r="B13">
        <v>17351009</v>
      </c>
      <c r="C13">
        <v>40721910</v>
      </c>
      <c r="D13">
        <v>1605406</v>
      </c>
      <c r="E13">
        <v>3781270</v>
      </c>
      <c r="F13">
        <v>9495981</v>
      </c>
      <c r="G13">
        <v>17833551</v>
      </c>
      <c r="H13">
        <f t="shared" si="1"/>
        <v>100494.55658214001</v>
      </c>
      <c r="I13">
        <f t="shared" si="2"/>
        <v>50417.520891660002</v>
      </c>
      <c r="J13">
        <f t="shared" si="3"/>
        <v>795693.90482699999</v>
      </c>
      <c r="K13">
        <f t="shared" si="4"/>
        <v>163232.86586200001</v>
      </c>
      <c r="L13">
        <f t="shared" si="5"/>
        <v>29843.589247560001</v>
      </c>
      <c r="M13">
        <f t="shared" si="6"/>
        <v>1139682.43741036</v>
      </c>
    </row>
    <row r="14" spans="1:13" x14ac:dyDescent="0.25">
      <c r="A14" t="s">
        <v>99</v>
      </c>
      <c r="B14">
        <v>17470386</v>
      </c>
      <c r="C14">
        <v>45544878</v>
      </c>
      <c r="D14">
        <v>1698552</v>
      </c>
      <c r="E14">
        <v>3947193</v>
      </c>
      <c r="F14">
        <v>9494847</v>
      </c>
      <c r="G14">
        <v>17983913</v>
      </c>
      <c r="H14">
        <f t="shared" si="1"/>
        <v>101341.86750282001</v>
      </c>
      <c r="I14">
        <f t="shared" si="2"/>
        <v>50764.39941564</v>
      </c>
      <c r="J14">
        <f t="shared" si="3"/>
        <v>889933.25265659997</v>
      </c>
      <c r="K14">
        <f t="shared" si="4"/>
        <v>172703.67170400001</v>
      </c>
      <c r="L14">
        <f t="shared" si="5"/>
        <v>29840.025357720002</v>
      </c>
      <c r="M14">
        <f t="shared" si="6"/>
        <v>1244583.21663678</v>
      </c>
    </row>
    <row r="15" spans="1:13" x14ac:dyDescent="0.25">
      <c r="A15" t="s">
        <v>100</v>
      </c>
      <c r="B15">
        <v>20264116</v>
      </c>
      <c r="C15">
        <v>42420038</v>
      </c>
      <c r="D15">
        <v>1869239</v>
      </c>
      <c r="E15">
        <v>4502572</v>
      </c>
      <c r="F15">
        <v>10853106</v>
      </c>
      <c r="G15">
        <v>20900715</v>
      </c>
      <c r="H15">
        <f t="shared" si="1"/>
        <v>117778.45512510001</v>
      </c>
      <c r="I15">
        <f t="shared" si="2"/>
        <v>58882.252425840001</v>
      </c>
      <c r="J15">
        <f t="shared" si="3"/>
        <v>828874.81650860002</v>
      </c>
      <c r="K15">
        <f t="shared" si="4"/>
        <v>190058.61380300001</v>
      </c>
      <c r="L15">
        <f t="shared" si="5"/>
        <v>34108.707412559997</v>
      </c>
      <c r="M15">
        <f t="shared" si="6"/>
        <v>1229702.8452751001</v>
      </c>
    </row>
    <row r="16" spans="1:13" x14ac:dyDescent="0.25">
      <c r="A16" t="s">
        <v>101</v>
      </c>
      <c r="B16">
        <v>21559797</v>
      </c>
      <c r="C16">
        <v>40713418</v>
      </c>
      <c r="D16">
        <v>2029842</v>
      </c>
      <c r="E16">
        <v>4842323</v>
      </c>
      <c r="F16">
        <v>11329458</v>
      </c>
      <c r="G16">
        <v>22158326</v>
      </c>
      <c r="H16">
        <f t="shared" si="1"/>
        <v>124865.26917564</v>
      </c>
      <c r="I16">
        <f t="shared" si="2"/>
        <v>62647.16453478</v>
      </c>
      <c r="J16">
        <f t="shared" si="3"/>
        <v>795527.97369460005</v>
      </c>
      <c r="K16">
        <f t="shared" si="4"/>
        <v>206388.24503400002</v>
      </c>
      <c r="L16">
        <f t="shared" si="5"/>
        <v>35605.767424080004</v>
      </c>
      <c r="M16">
        <f t="shared" si="6"/>
        <v>1225034.4198631002</v>
      </c>
    </row>
    <row r="17" spans="1:13" x14ac:dyDescent="0.25">
      <c r="A17" t="s">
        <v>102</v>
      </c>
      <c r="B17">
        <v>22668825</v>
      </c>
      <c r="C17">
        <v>38638646</v>
      </c>
      <c r="D17">
        <v>2008913</v>
      </c>
      <c r="E17">
        <v>4988584</v>
      </c>
      <c r="F17">
        <v>12041427</v>
      </c>
      <c r="G17">
        <v>23232045</v>
      </c>
      <c r="H17">
        <f t="shared" si="1"/>
        <v>130915.8260613</v>
      </c>
      <c r="I17">
        <f t="shared" si="2"/>
        <v>65869.711555500005</v>
      </c>
      <c r="J17">
        <f t="shared" si="3"/>
        <v>754987.55124619999</v>
      </c>
      <c r="K17">
        <f t="shared" si="4"/>
        <v>204260.24710100002</v>
      </c>
      <c r="L17">
        <f t="shared" si="5"/>
        <v>37843.315118520004</v>
      </c>
      <c r="M17">
        <f t="shared" si="6"/>
        <v>1193876.6510825201</v>
      </c>
    </row>
    <row r="18" spans="1:13" x14ac:dyDescent="0.25">
      <c r="A18" t="s">
        <v>103</v>
      </c>
      <c r="B18">
        <v>22699790</v>
      </c>
      <c r="C18">
        <v>38307374</v>
      </c>
      <c r="D18">
        <v>2086331</v>
      </c>
      <c r="E18">
        <v>5097172</v>
      </c>
      <c r="F18">
        <v>11985276</v>
      </c>
      <c r="G18">
        <v>23368029</v>
      </c>
      <c r="H18">
        <f t="shared" si="1"/>
        <v>131682.11493906</v>
      </c>
      <c r="I18">
        <f t="shared" si="2"/>
        <v>65959.687794600002</v>
      </c>
      <c r="J18">
        <f t="shared" si="3"/>
        <v>748514.59574779996</v>
      </c>
      <c r="K18">
        <f t="shared" si="4"/>
        <v>212131.877087</v>
      </c>
      <c r="L18">
        <f t="shared" si="5"/>
        <v>37666.846001760001</v>
      </c>
      <c r="M18">
        <f t="shared" si="6"/>
        <v>1195955.12157022</v>
      </c>
    </row>
    <row r="19" spans="1:13" x14ac:dyDescent="0.25">
      <c r="A19" t="s">
        <v>104</v>
      </c>
      <c r="B19">
        <v>24047388</v>
      </c>
      <c r="C19">
        <v>38238682</v>
      </c>
      <c r="D19">
        <v>2125219</v>
      </c>
      <c r="E19">
        <v>5309142</v>
      </c>
      <c r="F19">
        <v>12720195</v>
      </c>
      <c r="G19">
        <v>24668255</v>
      </c>
      <c r="H19">
        <f t="shared" si="1"/>
        <v>139009.0704807</v>
      </c>
      <c r="I19">
        <f t="shared" si="2"/>
        <v>69875.457207119995</v>
      </c>
      <c r="J19">
        <f t="shared" si="3"/>
        <v>747172.37467539997</v>
      </c>
      <c r="K19">
        <f t="shared" si="4"/>
        <v>216085.89226300002</v>
      </c>
      <c r="L19">
        <f t="shared" si="5"/>
        <v>39976.520038200004</v>
      </c>
      <c r="M19">
        <f t="shared" si="6"/>
        <v>1212119.3146644202</v>
      </c>
    </row>
    <row r="20" spans="1:13" x14ac:dyDescent="0.25">
      <c r="A20" t="s">
        <v>105</v>
      </c>
      <c r="B20">
        <v>32245599</v>
      </c>
      <c r="C20">
        <v>42682032</v>
      </c>
      <c r="D20">
        <v>8202148</v>
      </c>
      <c r="E20">
        <v>15270829</v>
      </c>
      <c r="F20">
        <v>24235593</v>
      </c>
      <c r="G20">
        <v>30010364</v>
      </c>
      <c r="H20">
        <f t="shared" si="1"/>
        <v>169112.60259096001</v>
      </c>
      <c r="I20">
        <f t="shared" si="2"/>
        <v>93697.326838259993</v>
      </c>
      <c r="J20">
        <f t="shared" si="3"/>
        <v>833994.10067039996</v>
      </c>
      <c r="K20">
        <f t="shared" si="4"/>
        <v>833969.802196</v>
      </c>
      <c r="L20">
        <f t="shared" si="5"/>
        <v>76166.652256679998</v>
      </c>
      <c r="M20">
        <f t="shared" si="6"/>
        <v>2006940.4845523001</v>
      </c>
    </row>
    <row r="21" spans="1:13" x14ac:dyDescent="0.25">
      <c r="A21" t="s">
        <v>106</v>
      </c>
      <c r="B21">
        <v>32822273</v>
      </c>
      <c r="C21">
        <v>42796274</v>
      </c>
      <c r="D21">
        <v>8629735</v>
      </c>
      <c r="E21">
        <v>15641174</v>
      </c>
      <c r="F21">
        <v>24540690</v>
      </c>
      <c r="G21">
        <v>30470439</v>
      </c>
      <c r="H21">
        <f t="shared" si="1"/>
        <v>171705.18962646002</v>
      </c>
      <c r="I21">
        <f t="shared" si="2"/>
        <v>95372.991547019992</v>
      </c>
      <c r="J21">
        <f t="shared" si="3"/>
        <v>836226.35507779999</v>
      </c>
      <c r="K21">
        <f t="shared" si="4"/>
        <v>877445.56559500005</v>
      </c>
      <c r="L21">
        <f t="shared" si="5"/>
        <v>77125.498904399996</v>
      </c>
      <c r="M21">
        <f t="shared" si="6"/>
        <v>2057875.6007506801</v>
      </c>
    </row>
    <row r="22" spans="1:13" x14ac:dyDescent="0.25">
      <c r="A22" t="s">
        <v>107</v>
      </c>
      <c r="B22">
        <v>22016194</v>
      </c>
      <c r="C22">
        <v>43071732</v>
      </c>
      <c r="D22">
        <v>2537921</v>
      </c>
      <c r="E22">
        <v>5972784</v>
      </c>
      <c r="F22">
        <v>13245651</v>
      </c>
      <c r="G22">
        <v>22700657</v>
      </c>
      <c r="H22">
        <f t="shared" si="1"/>
        <v>127921.38028698001</v>
      </c>
      <c r="I22">
        <f t="shared" si="2"/>
        <v>63973.335553559999</v>
      </c>
      <c r="J22">
        <f t="shared" si="3"/>
        <v>841608.72176039999</v>
      </c>
      <c r="K22">
        <f t="shared" si="4"/>
        <v>258048.19351700001</v>
      </c>
      <c r="L22">
        <f t="shared" si="5"/>
        <v>41627.90213676</v>
      </c>
      <c r="M22">
        <f t="shared" si="6"/>
        <v>1333179.5332547</v>
      </c>
    </row>
    <row r="23" spans="1:13" x14ac:dyDescent="0.25">
      <c r="A23" t="s">
        <v>108</v>
      </c>
      <c r="B23">
        <v>28242742</v>
      </c>
      <c r="C23">
        <v>42725204</v>
      </c>
      <c r="D23">
        <v>5946782</v>
      </c>
      <c r="E23">
        <v>12654159</v>
      </c>
      <c r="F23">
        <v>18620826</v>
      </c>
      <c r="G23">
        <v>26179374</v>
      </c>
      <c r="H23">
        <f t="shared" si="1"/>
        <v>147524.43760236001</v>
      </c>
      <c r="I23">
        <f t="shared" si="2"/>
        <v>82066.065139080005</v>
      </c>
      <c r="J23">
        <f t="shared" si="3"/>
        <v>834837.66859879997</v>
      </c>
      <c r="K23">
        <f t="shared" si="4"/>
        <v>604650.95341399999</v>
      </c>
      <c r="L23">
        <f t="shared" si="5"/>
        <v>58520.787119760003</v>
      </c>
      <c r="M23">
        <f t="shared" si="6"/>
        <v>1727599.9118739998</v>
      </c>
    </row>
    <row r="24" spans="1:13" x14ac:dyDescent="0.25">
      <c r="A24" t="s">
        <v>109</v>
      </c>
      <c r="B24">
        <v>28287730</v>
      </c>
      <c r="C24">
        <v>42638460</v>
      </c>
      <c r="D24">
        <v>6010530</v>
      </c>
      <c r="E24">
        <v>12735168</v>
      </c>
      <c r="F24">
        <v>18605598</v>
      </c>
      <c r="G24">
        <v>26169843</v>
      </c>
      <c r="H24">
        <f t="shared" si="1"/>
        <v>147470.72908302001</v>
      </c>
      <c r="I24">
        <f t="shared" si="2"/>
        <v>82196.788570200006</v>
      </c>
      <c r="J24">
        <f t="shared" si="3"/>
        <v>833142.71686200006</v>
      </c>
      <c r="K24">
        <f t="shared" si="4"/>
        <v>611132.65881000005</v>
      </c>
      <c r="L24">
        <f t="shared" si="5"/>
        <v>58472.929170479998</v>
      </c>
      <c r="M24">
        <f t="shared" si="6"/>
        <v>1732415.8224957003</v>
      </c>
    </row>
    <row r="25" spans="1:13" x14ac:dyDescent="0.25">
      <c r="A25" t="s">
        <v>110</v>
      </c>
      <c r="B25">
        <v>28703054</v>
      </c>
      <c r="C25">
        <v>42766624</v>
      </c>
      <c r="D25">
        <v>5831941</v>
      </c>
      <c r="E25">
        <v>12577343</v>
      </c>
      <c r="F25">
        <v>18772401</v>
      </c>
      <c r="G25">
        <v>26654088</v>
      </c>
      <c r="H25">
        <f t="shared" si="1"/>
        <v>150199.51745232</v>
      </c>
      <c r="I25">
        <f t="shared" si="2"/>
        <v>83403.612129960005</v>
      </c>
      <c r="J25">
        <f t="shared" si="3"/>
        <v>835647.00297280005</v>
      </c>
      <c r="K25">
        <f t="shared" si="4"/>
        <v>592974.26505699998</v>
      </c>
      <c r="L25">
        <f t="shared" si="5"/>
        <v>58997.150966760004</v>
      </c>
      <c r="M25">
        <f t="shared" si="6"/>
        <v>1721221.54857884</v>
      </c>
    </row>
    <row r="26" spans="1:13" x14ac:dyDescent="0.25">
      <c r="A26" t="s">
        <v>111</v>
      </c>
      <c r="B26">
        <v>29682930</v>
      </c>
      <c r="C26">
        <v>43144464</v>
      </c>
      <c r="D26">
        <v>6298191</v>
      </c>
      <c r="E26">
        <v>13358402</v>
      </c>
      <c r="F26">
        <v>19572156</v>
      </c>
      <c r="G26">
        <v>27509150</v>
      </c>
      <c r="H26">
        <f t="shared" si="1"/>
        <v>155017.91153100002</v>
      </c>
      <c r="I26">
        <f t="shared" si="2"/>
        <v>86250.877018200001</v>
      </c>
      <c r="J26">
        <f t="shared" si="3"/>
        <v>843029.88322079997</v>
      </c>
      <c r="K26">
        <f t="shared" si="4"/>
        <v>640381.16630699998</v>
      </c>
      <c r="L26">
        <f t="shared" si="5"/>
        <v>61510.588990560005</v>
      </c>
      <c r="M26">
        <f t="shared" si="6"/>
        <v>1786190.4270675599</v>
      </c>
    </row>
    <row r="27" spans="1:13" x14ac:dyDescent="0.25">
      <c r="A27" t="s">
        <v>112</v>
      </c>
      <c r="B27">
        <v>30948007</v>
      </c>
      <c r="C27">
        <v>43328318</v>
      </c>
      <c r="D27">
        <v>6429826</v>
      </c>
      <c r="E27">
        <v>13692834</v>
      </c>
      <c r="F27">
        <v>20068509</v>
      </c>
      <c r="G27">
        <v>28593358</v>
      </c>
      <c r="H27">
        <f t="shared" si="1"/>
        <v>161127.57540012</v>
      </c>
      <c r="I27">
        <f t="shared" si="2"/>
        <v>89926.861860179997</v>
      </c>
      <c r="J27">
        <f t="shared" si="3"/>
        <v>846622.33522460004</v>
      </c>
      <c r="K27">
        <f t="shared" si="4"/>
        <v>653765.41820199997</v>
      </c>
      <c r="L27">
        <f t="shared" si="5"/>
        <v>63070.50734484</v>
      </c>
      <c r="M27">
        <f t="shared" si="6"/>
        <v>1814512.69803174</v>
      </c>
    </row>
    <row r="28" spans="1:13" x14ac:dyDescent="0.25">
      <c r="A28" t="s">
        <v>113</v>
      </c>
      <c r="B28">
        <v>30928952</v>
      </c>
      <c r="C28">
        <v>43364186</v>
      </c>
      <c r="D28">
        <v>6434398</v>
      </c>
      <c r="E28">
        <v>13759203</v>
      </c>
      <c r="F28">
        <v>20142585</v>
      </c>
      <c r="G28">
        <v>28557648</v>
      </c>
      <c r="H28">
        <f t="shared" si="1"/>
        <v>160926.34455072001</v>
      </c>
      <c r="I28">
        <f t="shared" si="2"/>
        <v>89871.492984480006</v>
      </c>
      <c r="J28">
        <f t="shared" si="3"/>
        <v>847323.18518420006</v>
      </c>
      <c r="K28">
        <f t="shared" si="4"/>
        <v>654230.28544600005</v>
      </c>
      <c r="L28">
        <f t="shared" si="5"/>
        <v>63303.310434600004</v>
      </c>
      <c r="M28">
        <f t="shared" si="6"/>
        <v>1815654.6186000002</v>
      </c>
    </row>
    <row r="29" spans="1:13" x14ac:dyDescent="0.25">
      <c r="A29" t="s">
        <v>114</v>
      </c>
      <c r="B29">
        <v>29286922</v>
      </c>
      <c r="C29">
        <v>41609988</v>
      </c>
      <c r="D29">
        <v>3372561</v>
      </c>
      <c r="E29">
        <v>7921406</v>
      </c>
      <c r="F29">
        <v>17686785</v>
      </c>
      <c r="G29">
        <v>30224226</v>
      </c>
      <c r="H29">
        <f t="shared" si="1"/>
        <v>170317.74490164002</v>
      </c>
      <c r="I29">
        <f t="shared" si="2"/>
        <v>85100.180732280001</v>
      </c>
      <c r="J29">
        <f t="shared" si="3"/>
        <v>813046.68252360006</v>
      </c>
      <c r="K29">
        <f t="shared" si="4"/>
        <v>342911.88479700004</v>
      </c>
      <c r="L29">
        <f t="shared" si="5"/>
        <v>55585.320426600003</v>
      </c>
      <c r="M29">
        <f t="shared" si="6"/>
        <v>1466961.8133811203</v>
      </c>
    </row>
    <row r="30" spans="1:13" x14ac:dyDescent="0.25">
      <c r="A30" t="s">
        <v>115</v>
      </c>
      <c r="B30">
        <v>30006510</v>
      </c>
      <c r="C30">
        <v>41364346</v>
      </c>
      <c r="D30">
        <v>3467407</v>
      </c>
      <c r="E30">
        <v>8138674</v>
      </c>
      <c r="F30">
        <v>17976351</v>
      </c>
      <c r="G30">
        <v>30917910</v>
      </c>
      <c r="H30">
        <f t="shared" si="1"/>
        <v>174226.7513574</v>
      </c>
      <c r="I30">
        <f t="shared" si="2"/>
        <v>87191.116367399998</v>
      </c>
      <c r="J30">
        <f t="shared" si="3"/>
        <v>808246.91153619997</v>
      </c>
      <c r="K30">
        <f t="shared" si="4"/>
        <v>352555.541539</v>
      </c>
      <c r="L30">
        <f t="shared" si="5"/>
        <v>56495.356868759998</v>
      </c>
      <c r="M30">
        <f t="shared" si="6"/>
        <v>1478715.6776687598</v>
      </c>
    </row>
    <row r="31" spans="1:13" x14ac:dyDescent="0.25">
      <c r="A31" t="s">
        <v>116</v>
      </c>
      <c r="B31">
        <v>31286809</v>
      </c>
      <c r="C31">
        <v>42035502</v>
      </c>
      <c r="D31">
        <v>3731388</v>
      </c>
      <c r="E31">
        <v>8718437</v>
      </c>
      <c r="F31">
        <v>18947259</v>
      </c>
      <c r="G31">
        <v>32200324</v>
      </c>
      <c r="H31">
        <f t="shared" si="1"/>
        <v>181453.33378536001</v>
      </c>
      <c r="I31">
        <f t="shared" si="2"/>
        <v>90911.332383660003</v>
      </c>
      <c r="J31">
        <f t="shared" si="3"/>
        <v>821361.09842940001</v>
      </c>
      <c r="K31">
        <f t="shared" si="4"/>
        <v>379396.33767600002</v>
      </c>
      <c r="L31">
        <f t="shared" si="5"/>
        <v>59546.687694840002</v>
      </c>
      <c r="M31">
        <f t="shared" si="6"/>
        <v>1532668.7899692599</v>
      </c>
    </row>
    <row r="32" spans="1:13" x14ac:dyDescent="0.25">
      <c r="A32" t="s">
        <v>117</v>
      </c>
      <c r="B32">
        <v>32511652</v>
      </c>
      <c r="C32">
        <v>42000360</v>
      </c>
      <c r="D32">
        <v>3776346</v>
      </c>
      <c r="E32">
        <v>9006917</v>
      </c>
      <c r="F32">
        <v>19537962</v>
      </c>
      <c r="G32">
        <v>33518089</v>
      </c>
      <c r="H32">
        <f t="shared" si="1"/>
        <v>188879.12404746001</v>
      </c>
      <c r="I32">
        <f t="shared" si="2"/>
        <v>94470.407682479999</v>
      </c>
      <c r="J32">
        <f t="shared" si="3"/>
        <v>820674.43429200002</v>
      </c>
      <c r="K32">
        <f t="shared" si="4"/>
        <v>383967.53224199999</v>
      </c>
      <c r="L32">
        <f t="shared" si="5"/>
        <v>61403.125455120004</v>
      </c>
      <c r="M32">
        <f t="shared" si="6"/>
        <v>1549394.6237190603</v>
      </c>
    </row>
    <row r="33" spans="1:13" x14ac:dyDescent="0.25">
      <c r="A33" t="s">
        <v>118</v>
      </c>
      <c r="B33">
        <v>32759948</v>
      </c>
      <c r="C33">
        <v>41979850</v>
      </c>
      <c r="D33">
        <v>3791620</v>
      </c>
      <c r="E33">
        <v>9052434</v>
      </c>
      <c r="F33">
        <v>19652322</v>
      </c>
      <c r="G33">
        <v>33783662</v>
      </c>
      <c r="H33">
        <f t="shared" si="1"/>
        <v>190375.66508268</v>
      </c>
      <c r="I33">
        <f t="shared" si="2"/>
        <v>95191.891301519994</v>
      </c>
      <c r="J33">
        <f t="shared" si="3"/>
        <v>820273.67504500004</v>
      </c>
      <c r="K33">
        <f t="shared" si="4"/>
        <v>385520.54674000002</v>
      </c>
      <c r="L33">
        <f t="shared" si="5"/>
        <v>61762.53148872</v>
      </c>
      <c r="M33">
        <f t="shared" si="6"/>
        <v>1553124.3096579204</v>
      </c>
    </row>
    <row r="34" spans="1:13" x14ac:dyDescent="0.25">
      <c r="A34" t="s">
        <v>119</v>
      </c>
      <c r="B34">
        <v>33051344</v>
      </c>
      <c r="C34">
        <v>42680456</v>
      </c>
      <c r="D34">
        <v>4421520</v>
      </c>
      <c r="E34">
        <v>10529035</v>
      </c>
      <c r="F34">
        <v>20555925</v>
      </c>
      <c r="G34">
        <v>33448581</v>
      </c>
      <c r="H34">
        <f t="shared" si="1"/>
        <v>188487.43673634002</v>
      </c>
      <c r="I34">
        <f t="shared" si="2"/>
        <v>96038.61231456</v>
      </c>
      <c r="J34">
        <f t="shared" si="3"/>
        <v>833963.30610319995</v>
      </c>
      <c r="K34">
        <f t="shared" si="4"/>
        <v>449566.88904000004</v>
      </c>
      <c r="L34">
        <f t="shared" si="5"/>
        <v>64602.338853000001</v>
      </c>
      <c r="M34">
        <f t="shared" si="6"/>
        <v>1632658.5830470999</v>
      </c>
    </row>
    <row r="35" spans="1:13" x14ac:dyDescent="0.25">
      <c r="A35" t="s">
        <v>120</v>
      </c>
      <c r="B35">
        <v>32903537</v>
      </c>
      <c r="C35">
        <v>42756606</v>
      </c>
      <c r="D35">
        <v>4388569</v>
      </c>
      <c r="E35">
        <v>10457991</v>
      </c>
      <c r="F35">
        <v>20657202</v>
      </c>
      <c r="G35">
        <v>33393525</v>
      </c>
      <c r="H35">
        <f t="shared" si="1"/>
        <v>188177.18846850001</v>
      </c>
      <c r="I35">
        <f t="shared" si="2"/>
        <v>95609.123602380001</v>
      </c>
      <c r="J35">
        <f t="shared" si="3"/>
        <v>835451.25425820006</v>
      </c>
      <c r="K35">
        <f t="shared" si="4"/>
        <v>446216.53021300002</v>
      </c>
      <c r="L35">
        <f t="shared" si="5"/>
        <v>64920.628157520005</v>
      </c>
      <c r="M35">
        <f t="shared" si="6"/>
        <v>1630374.7246996001</v>
      </c>
    </row>
    <row r="36" spans="1:13" x14ac:dyDescent="0.25">
      <c r="A36" t="s">
        <v>121</v>
      </c>
      <c r="B36">
        <v>33582849</v>
      </c>
      <c r="C36">
        <v>42860728</v>
      </c>
      <c r="D36">
        <v>4436629</v>
      </c>
      <c r="E36">
        <v>10616847</v>
      </c>
      <c r="F36">
        <v>21020490</v>
      </c>
      <c r="G36">
        <v>34116236</v>
      </c>
      <c r="H36">
        <f t="shared" si="1"/>
        <v>192249.76613304002</v>
      </c>
      <c r="I36">
        <f t="shared" si="2"/>
        <v>97583.027653259996</v>
      </c>
      <c r="J36">
        <f t="shared" si="3"/>
        <v>837485.76690160006</v>
      </c>
      <c r="K36">
        <f t="shared" si="4"/>
        <v>451103.12683299999</v>
      </c>
      <c r="L36">
        <f t="shared" si="5"/>
        <v>66062.355152400007</v>
      </c>
      <c r="M36">
        <f t="shared" si="6"/>
        <v>1644484.0426733</v>
      </c>
    </row>
    <row r="37" spans="1:13" x14ac:dyDescent="0.25">
      <c r="A37" t="s">
        <v>122</v>
      </c>
      <c r="B37">
        <v>34274649</v>
      </c>
      <c r="C37">
        <v>42593738</v>
      </c>
      <c r="D37">
        <v>4577311</v>
      </c>
      <c r="E37">
        <v>10918438</v>
      </c>
      <c r="F37">
        <v>21395358</v>
      </c>
      <c r="G37">
        <v>34730929</v>
      </c>
      <c r="H37">
        <f t="shared" si="1"/>
        <v>195713.64724506001</v>
      </c>
      <c r="I37">
        <f t="shared" si="2"/>
        <v>99593.218585259994</v>
      </c>
      <c r="J37">
        <f t="shared" si="3"/>
        <v>832268.86239859997</v>
      </c>
      <c r="K37">
        <f t="shared" si="4"/>
        <v>465407.25054700003</v>
      </c>
      <c r="L37">
        <f t="shared" si="5"/>
        <v>67240.47530808</v>
      </c>
      <c r="M37">
        <f t="shared" si="6"/>
        <v>1660223.4540839999</v>
      </c>
    </row>
    <row r="38" spans="1:13" x14ac:dyDescent="0.25">
      <c r="A38" t="s">
        <v>123</v>
      </c>
      <c r="B38">
        <v>36168307</v>
      </c>
      <c r="C38">
        <v>42625766</v>
      </c>
      <c r="D38">
        <v>4956044</v>
      </c>
      <c r="E38">
        <v>11919291</v>
      </c>
      <c r="F38">
        <v>22558785</v>
      </c>
      <c r="G38">
        <v>36418488</v>
      </c>
      <c r="H38">
        <f t="shared" si="1"/>
        <v>205223.27846832</v>
      </c>
      <c r="I38">
        <f t="shared" si="2"/>
        <v>105095.69638218</v>
      </c>
      <c r="J38">
        <f t="shared" si="3"/>
        <v>832894.67991019995</v>
      </c>
      <c r="K38">
        <f t="shared" si="4"/>
        <v>503915.685788</v>
      </c>
      <c r="L38">
        <f t="shared" si="5"/>
        <v>70896.847146600005</v>
      </c>
      <c r="M38">
        <f t="shared" si="6"/>
        <v>1718026.1876953</v>
      </c>
    </row>
    <row r="39" spans="1:13" x14ac:dyDescent="0.25">
      <c r="A39" t="s">
        <v>124</v>
      </c>
      <c r="B39">
        <v>36734359</v>
      </c>
      <c r="C39">
        <v>42834718</v>
      </c>
      <c r="D39">
        <v>6059677</v>
      </c>
      <c r="E39">
        <v>14266623</v>
      </c>
      <c r="F39">
        <v>22802646</v>
      </c>
      <c r="G39">
        <v>35241646</v>
      </c>
      <c r="H39">
        <f t="shared" si="1"/>
        <v>198591.60904044</v>
      </c>
      <c r="I39">
        <f t="shared" si="2"/>
        <v>106740.49632065999</v>
      </c>
      <c r="J39">
        <f t="shared" si="3"/>
        <v>836977.53930459998</v>
      </c>
      <c r="K39">
        <f t="shared" si="4"/>
        <v>616129.77832899999</v>
      </c>
      <c r="L39">
        <f t="shared" si="5"/>
        <v>71663.243742959996</v>
      </c>
      <c r="M39">
        <f t="shared" si="6"/>
        <v>1830102.6667376598</v>
      </c>
    </row>
    <row r="40" spans="1:13" x14ac:dyDescent="0.25">
      <c r="A40" t="s">
        <v>125</v>
      </c>
      <c r="B40">
        <v>36682677</v>
      </c>
      <c r="C40">
        <v>42789800</v>
      </c>
      <c r="D40">
        <v>6007916</v>
      </c>
      <c r="E40">
        <v>14150465</v>
      </c>
      <c r="F40">
        <v>22849482</v>
      </c>
      <c r="G40">
        <v>35302783</v>
      </c>
      <c r="H40">
        <f t="shared" si="1"/>
        <v>198936.12459462002</v>
      </c>
      <c r="I40">
        <f t="shared" si="2"/>
        <v>106590.32186598</v>
      </c>
      <c r="J40">
        <f t="shared" si="3"/>
        <v>836099.85505999997</v>
      </c>
      <c r="K40">
        <f t="shared" si="4"/>
        <v>610866.87513200007</v>
      </c>
      <c r="L40">
        <f t="shared" si="5"/>
        <v>71810.438050320008</v>
      </c>
      <c r="M40">
        <f t="shared" si="6"/>
        <v>1824303.61470292</v>
      </c>
    </row>
    <row r="41" spans="1:13" x14ac:dyDescent="0.25">
      <c r="A41" t="s">
        <v>126</v>
      </c>
      <c r="B41">
        <v>36642219</v>
      </c>
      <c r="C41">
        <v>42835354</v>
      </c>
      <c r="D41">
        <v>6198278</v>
      </c>
      <c r="E41">
        <v>14462437</v>
      </c>
      <c r="F41">
        <v>23004477</v>
      </c>
      <c r="G41">
        <v>35187049</v>
      </c>
      <c r="H41">
        <f t="shared" si="1"/>
        <v>198283.94730186</v>
      </c>
      <c r="I41">
        <f t="shared" si="2"/>
        <v>106472.76143706001</v>
      </c>
      <c r="J41">
        <f t="shared" si="3"/>
        <v>836989.96655380004</v>
      </c>
      <c r="K41">
        <f t="shared" si="4"/>
        <v>630222.31220599997</v>
      </c>
      <c r="L41">
        <f t="shared" si="5"/>
        <v>72297.550136520003</v>
      </c>
      <c r="M41">
        <f t="shared" si="6"/>
        <v>1844266.5376352402</v>
      </c>
    </row>
    <row r="42" spans="1:13" x14ac:dyDescent="0.25">
      <c r="A42" t="s">
        <v>127</v>
      </c>
      <c r="B42">
        <v>38534246</v>
      </c>
      <c r="C42">
        <v>40401214</v>
      </c>
      <c r="D42">
        <v>7532525</v>
      </c>
      <c r="E42">
        <v>16405774</v>
      </c>
      <c r="F42">
        <v>26348217</v>
      </c>
      <c r="G42">
        <v>36277580</v>
      </c>
      <c r="H42">
        <f t="shared" si="1"/>
        <v>204429.2421612</v>
      </c>
      <c r="I42">
        <f t="shared" si="2"/>
        <v>111970.49997203999</v>
      </c>
      <c r="J42">
        <f t="shared" si="3"/>
        <v>789427.6011958</v>
      </c>
      <c r="K42">
        <f t="shared" si="4"/>
        <v>765884.54442499997</v>
      </c>
      <c r="L42">
        <f t="shared" si="5"/>
        <v>82806.122458919999</v>
      </c>
      <c r="M42">
        <f t="shared" si="6"/>
        <v>1954518.0102129597</v>
      </c>
    </row>
    <row r="43" spans="1:13" x14ac:dyDescent="0.25">
      <c r="A43" t="s">
        <v>128</v>
      </c>
      <c r="B43">
        <v>41947513</v>
      </c>
      <c r="C43">
        <v>41922792</v>
      </c>
      <c r="D43">
        <v>8393768</v>
      </c>
      <c r="E43">
        <v>18332478</v>
      </c>
      <c r="F43">
        <v>27639594</v>
      </c>
      <c r="G43">
        <v>39504448</v>
      </c>
      <c r="H43">
        <f t="shared" si="1"/>
        <v>222613.09510272002</v>
      </c>
      <c r="I43">
        <f t="shared" si="2"/>
        <v>121888.56642462</v>
      </c>
      <c r="J43">
        <f t="shared" si="3"/>
        <v>819158.77884240006</v>
      </c>
      <c r="K43">
        <f t="shared" si="4"/>
        <v>853453.14893600007</v>
      </c>
      <c r="L43">
        <f t="shared" si="5"/>
        <v>86864.610439440003</v>
      </c>
      <c r="M43">
        <f t="shared" si="6"/>
        <v>2103978.1997451801</v>
      </c>
    </row>
    <row r="44" spans="1:13" x14ac:dyDescent="0.25">
      <c r="A44" t="s">
        <v>129</v>
      </c>
      <c r="B44">
        <v>41816833</v>
      </c>
      <c r="C44">
        <v>41888314</v>
      </c>
      <c r="D44">
        <v>8293955</v>
      </c>
      <c r="E44">
        <v>18202723</v>
      </c>
      <c r="F44">
        <v>27742407</v>
      </c>
      <c r="G44">
        <v>39414325</v>
      </c>
      <c r="H44">
        <f t="shared" si="1"/>
        <v>222105.23938050002</v>
      </c>
      <c r="I44">
        <f t="shared" si="2"/>
        <v>121508.84432141999</v>
      </c>
      <c r="J44">
        <f t="shared" si="3"/>
        <v>818485.08906579996</v>
      </c>
      <c r="K44">
        <f t="shared" si="4"/>
        <v>843304.46253500006</v>
      </c>
      <c r="L44">
        <f t="shared" si="5"/>
        <v>87187.727023319996</v>
      </c>
      <c r="M44">
        <f t="shared" si="6"/>
        <v>2092591.3623260402</v>
      </c>
    </row>
    <row r="45" spans="1:13" x14ac:dyDescent="0.25">
      <c r="A45" t="s">
        <v>130</v>
      </c>
      <c r="B45">
        <v>41835645</v>
      </c>
      <c r="C45">
        <v>41643454</v>
      </c>
      <c r="D45">
        <v>9305118</v>
      </c>
      <c r="E45">
        <v>18988351</v>
      </c>
      <c r="F45">
        <v>27996126</v>
      </c>
      <c r="G45">
        <v>38850200</v>
      </c>
      <c r="H45">
        <f t="shared" si="1"/>
        <v>218926.316028</v>
      </c>
      <c r="I45">
        <f t="shared" si="2"/>
        <v>121563.50710230001</v>
      </c>
      <c r="J45">
        <f t="shared" si="3"/>
        <v>813700.59812380001</v>
      </c>
      <c r="K45">
        <f t="shared" si="4"/>
        <v>946116.48288600007</v>
      </c>
      <c r="L45">
        <f t="shared" si="5"/>
        <v>87985.104947760003</v>
      </c>
      <c r="M45">
        <f t="shared" si="6"/>
        <v>2188292.0090878597</v>
      </c>
    </row>
    <row r="46" spans="1:13" x14ac:dyDescent="0.25">
      <c r="A46" t="s">
        <v>131</v>
      </c>
      <c r="B46">
        <v>11493496</v>
      </c>
      <c r="C46">
        <v>41351230</v>
      </c>
      <c r="D46">
        <v>1315286</v>
      </c>
      <c r="E46">
        <v>2560438</v>
      </c>
      <c r="F46">
        <v>7147686</v>
      </c>
      <c r="G46">
        <v>11713991</v>
      </c>
      <c r="H46">
        <f t="shared" si="1"/>
        <v>66009.979243740003</v>
      </c>
      <c r="I46">
        <f t="shared" si="2"/>
        <v>33397.111067040001</v>
      </c>
      <c r="J46">
        <f t="shared" si="3"/>
        <v>807990.62883099995</v>
      </c>
      <c r="K46">
        <f t="shared" si="4"/>
        <v>133734.33462199999</v>
      </c>
      <c r="L46">
        <f t="shared" si="5"/>
        <v>22463.461653360002</v>
      </c>
      <c r="M46">
        <f t="shared" si="6"/>
        <v>1063595.51541714</v>
      </c>
    </row>
    <row r="47" spans="1:13" x14ac:dyDescent="0.25">
      <c r="A47" t="s">
        <v>132</v>
      </c>
      <c r="B47">
        <v>9919610</v>
      </c>
      <c r="C47">
        <v>47044750</v>
      </c>
      <c r="D47">
        <v>1574566</v>
      </c>
      <c r="E47">
        <v>2728250</v>
      </c>
      <c r="F47">
        <v>5849298</v>
      </c>
      <c r="G47">
        <v>9787414</v>
      </c>
      <c r="H47">
        <f t="shared" si="1"/>
        <v>55153.44812796</v>
      </c>
      <c r="I47">
        <f t="shared" si="2"/>
        <v>28823.807561400001</v>
      </c>
      <c r="J47">
        <f t="shared" si="3"/>
        <v>919240.30157500005</v>
      </c>
      <c r="K47">
        <f t="shared" si="4"/>
        <v>160097.14718200002</v>
      </c>
      <c r="L47">
        <f t="shared" si="5"/>
        <v>18382.93978248</v>
      </c>
      <c r="M47">
        <f t="shared" si="6"/>
        <v>1181697.64422884</v>
      </c>
    </row>
    <row r="48" spans="1:13" x14ac:dyDescent="0.25">
      <c r="A48" t="s">
        <v>133</v>
      </c>
      <c r="B48">
        <v>11400347</v>
      </c>
      <c r="C48">
        <v>43867576</v>
      </c>
      <c r="D48">
        <v>1819504</v>
      </c>
      <c r="E48">
        <v>3235357</v>
      </c>
      <c r="F48">
        <v>6694479</v>
      </c>
      <c r="G48">
        <v>11240144</v>
      </c>
      <c r="H48">
        <f t="shared" si="1"/>
        <v>63339.78506016</v>
      </c>
      <c r="I48">
        <f t="shared" si="2"/>
        <v>33126.444291779997</v>
      </c>
      <c r="J48">
        <f t="shared" si="3"/>
        <v>857159.2747672</v>
      </c>
      <c r="K48">
        <f t="shared" si="4"/>
        <v>185001.708208</v>
      </c>
      <c r="L48">
        <f t="shared" si="5"/>
        <v>21039.140822040001</v>
      </c>
      <c r="M48">
        <f t="shared" si="6"/>
        <v>1159666.3531491798</v>
      </c>
    </row>
    <row r="49" spans="1:13" x14ac:dyDescent="0.25">
      <c r="A49" t="s">
        <v>134</v>
      </c>
      <c r="B49">
        <v>16962995</v>
      </c>
      <c r="C49">
        <v>40813632</v>
      </c>
      <c r="D49">
        <v>2261131</v>
      </c>
      <c r="E49">
        <v>3668560</v>
      </c>
      <c r="F49">
        <v>8518050</v>
      </c>
      <c r="G49">
        <v>16652400</v>
      </c>
      <c r="H49">
        <f t="shared" si="1"/>
        <v>93838.605336000008</v>
      </c>
      <c r="I49">
        <f t="shared" si="2"/>
        <v>49290.053091299997</v>
      </c>
      <c r="J49">
        <f t="shared" si="3"/>
        <v>797486.12519040005</v>
      </c>
      <c r="K49">
        <f t="shared" si="4"/>
        <v>229905.016687</v>
      </c>
      <c r="L49">
        <f t="shared" si="5"/>
        <v>26770.186818000002</v>
      </c>
      <c r="M49">
        <f t="shared" si="6"/>
        <v>1197289.9871226999</v>
      </c>
    </row>
    <row r="50" spans="1:13" x14ac:dyDescent="0.25">
      <c r="A50" t="s">
        <v>135</v>
      </c>
      <c r="B50">
        <v>25196609</v>
      </c>
      <c r="C50">
        <v>39921838</v>
      </c>
      <c r="D50">
        <v>3297438</v>
      </c>
      <c r="E50">
        <v>5632883</v>
      </c>
      <c r="F50">
        <v>12074346</v>
      </c>
      <c r="G50">
        <v>24407408</v>
      </c>
      <c r="H50">
        <f t="shared" si="1"/>
        <v>137539.16111712001</v>
      </c>
      <c r="I50">
        <f t="shared" si="2"/>
        <v>73214.79463566</v>
      </c>
      <c r="J50">
        <f t="shared" si="3"/>
        <v>780060.73796860001</v>
      </c>
      <c r="K50">
        <f t="shared" si="4"/>
        <v>335273.60352599999</v>
      </c>
      <c r="L50">
        <f t="shared" si="5"/>
        <v>37946.771634960001</v>
      </c>
      <c r="M50">
        <f t="shared" si="6"/>
        <v>1364035.0688823401</v>
      </c>
    </row>
    <row r="51" spans="1:13" x14ac:dyDescent="0.25">
      <c r="A51" t="s">
        <v>136</v>
      </c>
      <c r="B51">
        <v>9346378</v>
      </c>
      <c r="C51">
        <v>40142122</v>
      </c>
      <c r="D51">
        <v>1521814</v>
      </c>
      <c r="E51">
        <v>2753850</v>
      </c>
      <c r="F51">
        <v>6235911</v>
      </c>
      <c r="G51">
        <v>9316565</v>
      </c>
      <c r="H51">
        <f t="shared" si="1"/>
        <v>52500.148094100005</v>
      </c>
      <c r="I51">
        <f t="shared" si="2"/>
        <v>27158.14440972</v>
      </c>
      <c r="J51">
        <f t="shared" si="3"/>
        <v>784365.02124340006</v>
      </c>
      <c r="K51">
        <f t="shared" si="4"/>
        <v>154733.482078</v>
      </c>
      <c r="L51">
        <f t="shared" si="5"/>
        <v>19597.971654360001</v>
      </c>
      <c r="M51">
        <f t="shared" si="6"/>
        <v>1038354.76747958</v>
      </c>
    </row>
    <row r="52" spans="1:13" x14ac:dyDescent="0.25">
      <c r="A52" t="s">
        <v>137</v>
      </c>
      <c r="B52">
        <v>3804065</v>
      </c>
      <c r="C52">
        <v>34078748</v>
      </c>
      <c r="D52">
        <v>663484</v>
      </c>
      <c r="E52">
        <v>1278584</v>
      </c>
      <c r="F52">
        <v>2144073</v>
      </c>
      <c r="G52">
        <v>3633268</v>
      </c>
      <c r="H52">
        <f t="shared" si="1"/>
        <v>20473.97383752</v>
      </c>
      <c r="I52">
        <f t="shared" si="2"/>
        <v>11053.6238331</v>
      </c>
      <c r="J52">
        <f t="shared" si="3"/>
        <v>665888.51229560003</v>
      </c>
      <c r="K52">
        <f t="shared" si="4"/>
        <v>67461.062667999999</v>
      </c>
      <c r="L52">
        <f t="shared" si="5"/>
        <v>6738.3068614800004</v>
      </c>
      <c r="M52">
        <f t="shared" si="6"/>
        <v>771615.47949569998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9" sqref="E9"/>
    </sheetView>
  </sheetViews>
  <sheetFormatPr defaultRowHeight="15" x14ac:dyDescent="0.25"/>
  <cols>
    <col min="1" max="1" width="15.85546875" bestFit="1" customWidth="1"/>
  </cols>
  <sheetData>
    <row r="1" spans="1:5" x14ac:dyDescent="0.25">
      <c r="A1" s="1"/>
      <c r="B1" s="1" t="s">
        <v>146</v>
      </c>
      <c r="C1" s="1" t="s">
        <v>147</v>
      </c>
      <c r="D1" s="1" t="s">
        <v>148</v>
      </c>
      <c r="E1" s="1" t="s">
        <v>149</v>
      </c>
    </row>
    <row r="2" spans="1:5" x14ac:dyDescent="0.25">
      <c r="A2" s="3" t="s">
        <v>150</v>
      </c>
      <c r="B2" s="1">
        <f>[1]L1_L2!D18</f>
        <v>9.9798100000000004E-3</v>
      </c>
      <c r="C2" s="1">
        <f>[1]L1_L2!E18</f>
        <v>0.72877199999999998</v>
      </c>
      <c r="D2" s="1">
        <f>[1]L1_L2!F18</f>
        <v>0.68323</v>
      </c>
      <c r="E2" s="1">
        <f>[1]L1_L2!$C$18</f>
        <v>16.1572</v>
      </c>
    </row>
    <row r="3" spans="1:5" x14ac:dyDescent="0.25">
      <c r="A3" s="1" t="s">
        <v>151</v>
      </c>
      <c r="B3" s="1">
        <f>[1]L1_L2!D4</f>
        <v>4.8636899999999997E-2</v>
      </c>
      <c r="C3" s="1">
        <f>[1]L1_L2!E4</f>
        <v>1.18438</v>
      </c>
      <c r="D3" s="1">
        <f>[1]L1_L2!F4</f>
        <v>1.41753</v>
      </c>
      <c r="E3" s="1">
        <f>[1]L1_L2!$C$4</f>
        <v>225.29</v>
      </c>
    </row>
    <row r="4" spans="1:5" x14ac:dyDescent="0.25">
      <c r="A4" s="1" t="s">
        <v>152</v>
      </c>
      <c r="C4">
        <f>'[1]FNL-MMA'!B3</f>
        <v>1.47104E-2</v>
      </c>
      <c r="E4">
        <f>'[1]FNL-MMA'!D3</f>
        <v>0.62237200000000004</v>
      </c>
    </row>
    <row r="5" spans="1:5" x14ac:dyDescent="0.25">
      <c r="A5" s="1" t="s">
        <v>153</v>
      </c>
      <c r="C5">
        <f>'[1]FNL-MMA'!B4</f>
        <v>1.95397E-2</v>
      </c>
      <c r="E5">
        <f>'[1]FNL-MMA'!D4</f>
        <v>0.83577999999999997</v>
      </c>
    </row>
    <row r="6" spans="1:5" x14ac:dyDescent="0.25">
      <c r="A6" s="1" t="s">
        <v>154</v>
      </c>
      <c r="C6">
        <f>'[1]FNL-MMA'!B5</f>
        <v>3.4330600000000003E-2</v>
      </c>
      <c r="E6">
        <f>'[1]FNL-MMA'!D5</f>
        <v>4.2900400000000003</v>
      </c>
    </row>
    <row r="7" spans="1:5" x14ac:dyDescent="0.25">
      <c r="A7" s="1" t="s">
        <v>155</v>
      </c>
      <c r="C7">
        <f>'[1]FNL-MMA'!B6</f>
        <v>3.1427600000000001E-3</v>
      </c>
      <c r="E7">
        <f>'[1]FNL-MMA'!D6</f>
        <v>0.53888599999999998</v>
      </c>
    </row>
    <row r="8" spans="1:5" x14ac:dyDescent="0.25">
      <c r="A8" s="1" t="s">
        <v>156</v>
      </c>
      <c r="C8">
        <f>'[1]FNL-MMA'!B7</f>
        <v>5.6351400000000003E-3</v>
      </c>
      <c r="E8">
        <f>'[1]FNL-MMA'!D7</f>
        <v>1.1301099999999999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5" workbookViewId="0">
      <selection activeCell="B59" sqref="B59"/>
    </sheetView>
  </sheetViews>
  <sheetFormatPr defaultRowHeight="15" x14ac:dyDescent="0.25"/>
  <sheetData>
    <row r="1" spans="1:5" x14ac:dyDescent="0.25">
      <c r="A1" s="11" t="s">
        <v>157</v>
      </c>
      <c r="B1" s="11"/>
      <c r="C1" s="11"/>
      <c r="D1" s="11"/>
      <c r="E1" s="1">
        <f>1000/50000000</f>
        <v>2.0000000000000002E-5</v>
      </c>
    </row>
    <row r="2" spans="1:5" x14ac:dyDescent="0.25">
      <c r="A2" s="1" t="s">
        <v>158</v>
      </c>
      <c r="B2" s="1" t="s">
        <v>159</v>
      </c>
      <c r="C2" s="1" t="s">
        <v>160</v>
      </c>
      <c r="D2" s="1" t="s">
        <v>161</v>
      </c>
      <c r="E2" s="1"/>
    </row>
    <row r="3" spans="1:5" x14ac:dyDescent="0.25">
      <c r="A3" s="1">
        <f>Sheet3!F3*$E$1</f>
        <v>178.11992000000001</v>
      </c>
      <c r="B3" s="1">
        <f>Sheet3!G3*$E$1</f>
        <v>0.36588000000000004</v>
      </c>
      <c r="C3" s="1">
        <f>Sheet3!L3*$E$1</f>
        <v>16.258960000000002</v>
      </c>
      <c r="D3" s="1">
        <f>Sheet3!M3*$E$1</f>
        <v>8.2562000000000015</v>
      </c>
    </row>
    <row r="4" spans="1:5" x14ac:dyDescent="0.25">
      <c r="A4" s="1">
        <f>Sheet3!F4*$E$1</f>
        <v>186.35634000000002</v>
      </c>
      <c r="B4" s="1">
        <f>Sheet3!G4*$E$1</f>
        <v>4.39872</v>
      </c>
      <c r="C4" s="1">
        <f>Sheet3!L4*$E$1</f>
        <v>35.554120000000005</v>
      </c>
      <c r="D4" s="1">
        <f>Sheet3!M4*$E$1</f>
        <v>18.170960000000001</v>
      </c>
    </row>
    <row r="5" spans="1:5" x14ac:dyDescent="0.25">
      <c r="A5" s="1">
        <f>Sheet3!F5*$E$1</f>
        <v>184.56598000000002</v>
      </c>
      <c r="B5" s="1">
        <f>Sheet3!G5*$E$1</f>
        <v>4.4290800000000008</v>
      </c>
      <c r="C5" s="1">
        <f>Sheet3!L5*$E$1</f>
        <v>24.331020000000002</v>
      </c>
      <c r="D5" s="1">
        <f>Sheet3!M5*$E$1</f>
        <v>11.81216</v>
      </c>
    </row>
    <row r="6" spans="1:5" x14ac:dyDescent="0.25">
      <c r="A6" s="1">
        <f>Sheet3!F6*$E$1</f>
        <v>183.13550000000001</v>
      </c>
      <c r="B6" s="1">
        <f>Sheet3!G6*$E$1</f>
        <v>4.8144</v>
      </c>
      <c r="C6" s="1">
        <f>Sheet3!L6*$E$1</f>
        <v>14.994600000000002</v>
      </c>
      <c r="D6" s="1">
        <f>Sheet3!M6*$E$1</f>
        <v>15.296580000000001</v>
      </c>
    </row>
    <row r="7" spans="1:5" x14ac:dyDescent="0.25">
      <c r="A7" s="1">
        <f>Sheet3!F7*$E$1</f>
        <v>180.1276</v>
      </c>
      <c r="B7" s="1">
        <f>Sheet3!G7*$E$1</f>
        <v>6.3137400000000001</v>
      </c>
      <c r="C7" s="1">
        <f>Sheet3!L7*$E$1</f>
        <v>36.381500000000003</v>
      </c>
      <c r="D7" s="1">
        <f>Sheet3!M7*$E$1</f>
        <v>17.456780000000002</v>
      </c>
    </row>
    <row r="8" spans="1:5" x14ac:dyDescent="0.25">
      <c r="A8" s="1">
        <f>Sheet3!F8*$E$1</f>
        <v>168.68132000000003</v>
      </c>
      <c r="B8" s="1">
        <f>Sheet3!G8*$E$1</f>
        <v>0.61132000000000009</v>
      </c>
      <c r="C8" s="1">
        <f>Sheet3!L8*$E$1</f>
        <v>19.044120000000003</v>
      </c>
      <c r="D8" s="1">
        <f>Sheet3!M8*$E$1</f>
        <v>19.348800000000001</v>
      </c>
    </row>
    <row r="9" spans="1:5" x14ac:dyDescent="0.25">
      <c r="A9" s="1">
        <f>Sheet3!F9*$E$1</f>
        <v>180.35194000000001</v>
      </c>
      <c r="B9" s="1">
        <f>Sheet3!G9*$E$1</f>
        <v>1.9365600000000001</v>
      </c>
      <c r="C9" s="1">
        <f>Sheet3!L9*$E$1</f>
        <v>7.6865200000000007</v>
      </c>
      <c r="D9" s="1">
        <f>Sheet3!M9*$E$1</f>
        <v>21.932960000000001</v>
      </c>
    </row>
    <row r="10" spans="1:5" x14ac:dyDescent="0.25">
      <c r="A10" s="1">
        <f>Sheet3!F10*$E$1</f>
        <v>190.91316</v>
      </c>
      <c r="B10" s="1">
        <f>Sheet3!G10*$E$1</f>
        <v>3.6852800000000001</v>
      </c>
      <c r="C10" s="1">
        <f>Sheet3!L10*$E$1</f>
        <v>13.650460000000001</v>
      </c>
      <c r="D10" s="1">
        <f>Sheet3!M10*$E$1</f>
        <v>18.16046</v>
      </c>
    </row>
    <row r="11" spans="1:5" x14ac:dyDescent="0.25">
      <c r="A11" s="1">
        <f>Sheet3!F11*$E$1</f>
        <v>162.75196000000003</v>
      </c>
      <c r="B11" s="1">
        <f>Sheet3!G11*$E$1</f>
        <v>2.1996000000000002</v>
      </c>
      <c r="C11" s="1">
        <f>Sheet3!L11*$E$1</f>
        <v>19.936260000000001</v>
      </c>
      <c r="D11" s="1">
        <f>Sheet3!M11*$E$1</f>
        <v>19.28688</v>
      </c>
    </row>
    <row r="12" spans="1:5" x14ac:dyDescent="0.25">
      <c r="A12" s="1">
        <f>Sheet3!F12*$E$1</f>
        <v>195.57546000000002</v>
      </c>
      <c r="B12" s="1">
        <f>Sheet3!G12*$E$1</f>
        <v>0.92812000000000006</v>
      </c>
      <c r="C12" s="1">
        <f>Sheet3!L12*$E$1</f>
        <v>74.973760000000013</v>
      </c>
      <c r="D12" s="1">
        <f>Sheet3!M12*$E$1</f>
        <v>20.771560000000001</v>
      </c>
    </row>
    <row r="13" spans="1:5" x14ac:dyDescent="0.25">
      <c r="A13" s="1">
        <f>Sheet3!F13*$E$1</f>
        <v>178.76498000000001</v>
      </c>
      <c r="B13" s="1">
        <f>Sheet3!G13*$E$1</f>
        <v>7.214500000000001</v>
      </c>
      <c r="C13" s="1">
        <f>Sheet3!L13*$E$1</f>
        <v>19.61636</v>
      </c>
      <c r="D13" s="1">
        <f>Sheet3!M13*$E$1</f>
        <v>25.528180000000003</v>
      </c>
    </row>
    <row r="14" spans="1:5" x14ac:dyDescent="0.25">
      <c r="A14" s="1">
        <f>Sheet3!F14*$E$1</f>
        <v>205.53080000000003</v>
      </c>
      <c r="B14" s="1">
        <f>Sheet3!G14*$E$1</f>
        <v>8.0256600000000002</v>
      </c>
      <c r="C14" s="1">
        <f>Sheet3!L14*$E$1</f>
        <v>19.499560000000002</v>
      </c>
      <c r="D14" s="1">
        <f>Sheet3!M14*$E$1</f>
        <v>31.430560000000003</v>
      </c>
    </row>
    <row r="15" spans="1:5" x14ac:dyDescent="0.25">
      <c r="A15" s="1">
        <f>Sheet3!F15*$E$1</f>
        <v>206.50156000000001</v>
      </c>
      <c r="B15" s="1">
        <f>Sheet3!G15*$E$1</f>
        <v>7.8119200000000006</v>
      </c>
      <c r="C15" s="1">
        <f>Sheet3!L15*$E$1</f>
        <v>19.586640000000003</v>
      </c>
      <c r="D15" s="1">
        <f>Sheet3!M15*$E$1</f>
        <v>29.920600000000004</v>
      </c>
    </row>
    <row r="16" spans="1:5" x14ac:dyDescent="0.25">
      <c r="A16" s="1">
        <f>Sheet3!F16*$E$1</f>
        <v>189.6422</v>
      </c>
      <c r="B16" s="1">
        <f>Sheet3!G16*$E$1</f>
        <v>8.3932600000000015</v>
      </c>
      <c r="C16" s="1">
        <f>Sheet3!L16*$E$1</f>
        <v>22.491400000000002</v>
      </c>
      <c r="D16" s="1">
        <f>Sheet3!M16*$E$1</f>
        <v>34.120720000000006</v>
      </c>
    </row>
    <row r="17" spans="1:4" x14ac:dyDescent="0.25">
      <c r="A17" s="1">
        <f>Sheet3!F17*$E$1</f>
        <v>167.14232000000001</v>
      </c>
      <c r="B17" s="1">
        <f>Sheet3!G17*$E$1</f>
        <v>9.3891000000000009</v>
      </c>
      <c r="C17" s="1">
        <f>Sheet3!L17*$E$1</f>
        <v>24.640940000000001</v>
      </c>
      <c r="D17" s="1">
        <f>Sheet3!M17*$E$1</f>
        <v>35.343160000000005</v>
      </c>
    </row>
    <row r="18" spans="1:4" x14ac:dyDescent="0.25">
      <c r="A18" s="1">
        <f>Sheet3!F18*$E$1</f>
        <v>163.60010000000003</v>
      </c>
      <c r="B18" s="1">
        <f>Sheet3!G18*$E$1</f>
        <v>9.7398600000000002</v>
      </c>
      <c r="C18" s="1">
        <f>Sheet3!L18*$E$1</f>
        <v>25.023340000000001</v>
      </c>
      <c r="D18" s="1">
        <f>Sheet3!M18*$E$1</f>
        <v>38.621960000000001</v>
      </c>
    </row>
    <row r="19" spans="1:4" x14ac:dyDescent="0.25">
      <c r="A19" s="1">
        <f>Sheet3!F19*$E$1</f>
        <v>162.24374</v>
      </c>
      <c r="B19" s="1">
        <f>Sheet3!G19*$E$1</f>
        <v>10.35008</v>
      </c>
      <c r="C19" s="1">
        <f>Sheet3!L19*$E$1</f>
        <v>25.390440000000002</v>
      </c>
      <c r="D19" s="1">
        <f>Sheet3!M19*$E$1</f>
        <v>39.58334</v>
      </c>
    </row>
    <row r="20" spans="1:4" x14ac:dyDescent="0.25">
      <c r="A20" s="1">
        <f>Sheet3!F20*$E$1</f>
        <v>192.68948</v>
      </c>
      <c r="B20" s="1">
        <f>Sheet3!G20*$E$1</f>
        <v>1.3887200000000002</v>
      </c>
      <c r="C20" s="1">
        <f>Sheet3!L20*$E$1</f>
        <v>69.443300000000008</v>
      </c>
      <c r="D20" s="1">
        <f>Sheet3!M20*$E$1</f>
        <v>47.594780000000007</v>
      </c>
    </row>
    <row r="21" spans="1:4" x14ac:dyDescent="0.25">
      <c r="A21" s="1">
        <f>Sheet3!F21*$E$1</f>
        <v>194.64858000000001</v>
      </c>
      <c r="B21" s="1">
        <f>Sheet3!G21*$E$1</f>
        <v>0.67178000000000004</v>
      </c>
      <c r="C21" s="1">
        <f>Sheet3!L21*$E$1</f>
        <v>73.580780000000004</v>
      </c>
      <c r="D21" s="1">
        <f>Sheet3!M21*$E$1</f>
        <v>46.535980000000002</v>
      </c>
    </row>
    <row r="22" spans="1:4" x14ac:dyDescent="0.25">
      <c r="A22" s="1">
        <f>Sheet3!F22*$E$1</f>
        <v>180.85090000000002</v>
      </c>
      <c r="B22" s="1">
        <f>Sheet3!G22*$E$1</f>
        <v>13.762860000000002</v>
      </c>
      <c r="C22" s="1">
        <f>Sheet3!L22*$E$1</f>
        <v>23.598120000000002</v>
      </c>
      <c r="D22" s="1">
        <f>Sheet3!M22*$E$1</f>
        <v>53.031540000000007</v>
      </c>
    </row>
    <row r="23" spans="1:4" x14ac:dyDescent="0.25">
      <c r="A23" s="1">
        <f>Sheet3!F23*$E$1</f>
        <v>197.04408000000001</v>
      </c>
      <c r="B23" s="1">
        <f>Sheet3!G23*$E$1</f>
        <v>0.84902000000000011</v>
      </c>
      <c r="C23" s="1">
        <f>Sheet3!L23*$E$1</f>
        <v>32.7821</v>
      </c>
      <c r="D23" s="1">
        <f>Sheet3!M23*$E$1</f>
        <v>62.719840000000005</v>
      </c>
    </row>
    <row r="24" spans="1:4" x14ac:dyDescent="0.25">
      <c r="A24" s="1">
        <f>Sheet3!F24*$E$1</f>
        <v>201.36986000000002</v>
      </c>
      <c r="B24" s="1">
        <f>Sheet3!G24*$E$1</f>
        <v>0.87046000000000012</v>
      </c>
      <c r="C24" s="1">
        <f>Sheet3!L24*$E$1</f>
        <v>36.96096</v>
      </c>
      <c r="D24" s="1">
        <f>Sheet3!M24*$E$1</f>
        <v>67.818240000000003</v>
      </c>
    </row>
    <row r="25" spans="1:4" x14ac:dyDescent="0.25">
      <c r="A25" s="1">
        <f>Sheet3!F25*$E$1</f>
        <v>196.17622000000003</v>
      </c>
      <c r="B25" s="1">
        <f>Sheet3!G25*$E$1</f>
        <v>1.0108000000000001</v>
      </c>
      <c r="C25" s="1">
        <f>Sheet3!L25*$E$1</f>
        <v>31.599560000000004</v>
      </c>
      <c r="D25" s="1">
        <f>Sheet3!M25*$E$1</f>
        <v>61.795660000000005</v>
      </c>
    </row>
    <row r="26" spans="1:4" x14ac:dyDescent="0.25">
      <c r="A26" s="1">
        <f>Sheet3!F26*$E$1</f>
        <v>201.11750000000001</v>
      </c>
      <c r="B26" s="1">
        <f>Sheet3!G26*$E$1</f>
        <v>0.96890000000000009</v>
      </c>
      <c r="C26" s="1">
        <f>Sheet3!L26*$E$1</f>
        <v>36.661320000000003</v>
      </c>
      <c r="D26" s="1">
        <f>Sheet3!M26*$E$1</f>
        <v>68.531960000000012</v>
      </c>
    </row>
    <row r="27" spans="1:4" x14ac:dyDescent="0.25">
      <c r="A27" s="1">
        <f>Sheet3!F27*$E$1</f>
        <v>201.64338000000001</v>
      </c>
      <c r="B27" s="1">
        <f>Sheet3!G27*$E$1</f>
        <v>1.0581</v>
      </c>
      <c r="C27" s="1">
        <f>Sheet3!L27*$E$1</f>
        <v>37.884060000000005</v>
      </c>
      <c r="D27" s="1">
        <f>Sheet3!M27*$E$1</f>
        <v>71.395300000000006</v>
      </c>
    </row>
    <row r="28" spans="1:4" x14ac:dyDescent="0.25">
      <c r="A28" s="1">
        <f>Sheet3!F28*$E$1</f>
        <v>201.78886000000003</v>
      </c>
      <c r="B28" s="1">
        <f>Sheet3!G28*$E$1</f>
        <v>0.90160000000000007</v>
      </c>
      <c r="C28" s="1">
        <f>Sheet3!L28*$E$1</f>
        <v>36.963260000000005</v>
      </c>
      <c r="D28" s="1">
        <f>Sheet3!M28*$E$1</f>
        <v>71.319520000000011</v>
      </c>
    </row>
    <row r="29" spans="1:4" x14ac:dyDescent="0.25">
      <c r="A29" s="1">
        <f>Sheet3!F29*$E$1</f>
        <v>169.65006000000002</v>
      </c>
      <c r="B29" s="1">
        <f>Sheet3!G29*$E$1</f>
        <v>15.870080000000002</v>
      </c>
      <c r="C29" s="1">
        <f>Sheet3!L29*$E$1</f>
        <v>26.994180000000004</v>
      </c>
      <c r="D29" s="1">
        <f>Sheet3!M29*$E$1</f>
        <v>61.419300000000007</v>
      </c>
    </row>
    <row r="30" spans="1:4" x14ac:dyDescent="0.25">
      <c r="A30" s="1">
        <f>Sheet3!F30*$E$1</f>
        <v>167.08498</v>
      </c>
      <c r="B30" s="1">
        <f>Sheet3!G30*$E$1</f>
        <v>16.22184</v>
      </c>
      <c r="C30" s="1">
        <f>Sheet3!L30*$E$1</f>
        <v>28.619680000000002</v>
      </c>
      <c r="D30" s="1">
        <f>Sheet3!M30*$E$1</f>
        <v>64.880900000000011</v>
      </c>
    </row>
    <row r="31" spans="1:4" x14ac:dyDescent="0.25">
      <c r="A31" s="1">
        <f>Sheet3!F31*$E$1</f>
        <v>171.9171</v>
      </c>
      <c r="B31" s="1">
        <f>Sheet3!G31*$E$1</f>
        <v>14.681160000000002</v>
      </c>
      <c r="C31" s="1">
        <f>Sheet3!L31*$E$1</f>
        <v>27.831360000000004</v>
      </c>
      <c r="D31" s="1">
        <f>Sheet3!M31*$E$1</f>
        <v>64.049480000000003</v>
      </c>
    </row>
    <row r="32" spans="1:4" x14ac:dyDescent="0.25">
      <c r="A32" s="1">
        <f>Sheet3!F32*$E$1</f>
        <v>169.42180000000002</v>
      </c>
      <c r="B32" s="1">
        <f>Sheet3!G32*$E$1</f>
        <v>16.693020000000001</v>
      </c>
      <c r="C32" s="1">
        <f>Sheet3!L32*$E$1</f>
        <v>29.915920000000003</v>
      </c>
      <c r="D32" s="1">
        <f>Sheet3!M32*$E$1</f>
        <v>71.932100000000005</v>
      </c>
    </row>
    <row r="33" spans="1:4" x14ac:dyDescent="0.25">
      <c r="A33" s="1">
        <f>Sheet3!F33*$E$1</f>
        <v>168.73650000000001</v>
      </c>
      <c r="B33" s="1">
        <f>Sheet3!G33*$E$1</f>
        <v>17.05592</v>
      </c>
      <c r="C33" s="1">
        <f>Sheet3!L33*$E$1</f>
        <v>29.645140000000001</v>
      </c>
      <c r="D33" s="1">
        <f>Sheet3!M33*$E$1</f>
        <v>72.185900000000004</v>
      </c>
    </row>
    <row r="34" spans="1:4" x14ac:dyDescent="0.25">
      <c r="A34" s="1">
        <f>Sheet3!F34*$E$1</f>
        <v>178.79702</v>
      </c>
      <c r="B34" s="1">
        <f>Sheet3!G34*$E$1</f>
        <v>12.978160000000001</v>
      </c>
      <c r="C34" s="1">
        <f>Sheet3!L34*$E$1</f>
        <v>30.737780000000001</v>
      </c>
      <c r="D34" s="1">
        <f>Sheet3!M34*$E$1</f>
        <v>74.767540000000011</v>
      </c>
    </row>
    <row r="35" spans="1:4" x14ac:dyDescent="0.25">
      <c r="A35" s="1">
        <f>Sheet3!F35*$E$1</f>
        <v>179.11724000000001</v>
      </c>
      <c r="B35" s="1">
        <f>Sheet3!G35*$E$1</f>
        <v>13.15408</v>
      </c>
      <c r="C35" s="1">
        <f>Sheet3!L35*$E$1</f>
        <v>31.376300000000004</v>
      </c>
      <c r="D35" s="1">
        <f>Sheet3!M35*$E$1</f>
        <v>74.030640000000005</v>
      </c>
    </row>
    <row r="36" spans="1:4" x14ac:dyDescent="0.25">
      <c r="A36" s="1">
        <f>Sheet3!F36*$E$1</f>
        <v>178.42290000000003</v>
      </c>
      <c r="B36" s="1">
        <f>Sheet3!G36*$E$1</f>
        <v>13.744860000000001</v>
      </c>
      <c r="C36" s="1">
        <f>Sheet3!L36*$E$1</f>
        <v>31.853460000000002</v>
      </c>
      <c r="D36" s="1">
        <f>Sheet3!M36*$E$1</f>
        <v>75.977940000000004</v>
      </c>
    </row>
    <row r="37" spans="1:4" x14ac:dyDescent="0.25">
      <c r="A37" s="1">
        <f>Sheet3!F37*$E$1</f>
        <v>176.92212000000001</v>
      </c>
      <c r="B37" s="1">
        <f>Sheet3!G37*$E$1</f>
        <v>13.420260000000001</v>
      </c>
      <c r="C37" s="1">
        <f>Sheet3!L37*$E$1</f>
        <v>32.510940000000005</v>
      </c>
      <c r="D37" s="1">
        <f>Sheet3!M37*$E$1</f>
        <v>77.478640000000013</v>
      </c>
    </row>
    <row r="38" spans="1:4" x14ac:dyDescent="0.25">
      <c r="A38" s="1">
        <f>Sheet3!F38*$E$1</f>
        <v>177.42754000000002</v>
      </c>
      <c r="B38" s="1">
        <f>Sheet3!G38*$E$1</f>
        <v>12.362800000000002</v>
      </c>
      <c r="C38" s="1">
        <f>Sheet3!L38*$E$1</f>
        <v>34.623160000000006</v>
      </c>
      <c r="D38" s="1">
        <f>Sheet3!M38*$E$1</f>
        <v>84.326980000000006</v>
      </c>
    </row>
    <row r="39" spans="1:4" x14ac:dyDescent="0.25">
      <c r="A39" s="1">
        <f>Sheet3!F39*$E$1</f>
        <v>190.0198</v>
      </c>
      <c r="B39" s="1">
        <f>Sheet3!G39*$E$1</f>
        <v>3.5737200000000002</v>
      </c>
      <c r="C39" s="1">
        <f>Sheet3!L39*$E$1</f>
        <v>34.250420000000005</v>
      </c>
      <c r="D39" s="1">
        <f>Sheet3!M39*$E$1</f>
        <v>93.778420000000011</v>
      </c>
    </row>
    <row r="40" spans="1:4" x14ac:dyDescent="0.25">
      <c r="A40" s="1">
        <f>Sheet3!F40*$E$1</f>
        <v>188.63512000000003</v>
      </c>
      <c r="B40" s="1">
        <f>Sheet3!G40*$E$1</f>
        <v>4.2378800000000005</v>
      </c>
      <c r="C40" s="1">
        <f>Sheet3!L40*$E$1</f>
        <v>32.884100000000004</v>
      </c>
      <c r="D40" s="1">
        <f>Sheet3!M40*$E$1</f>
        <v>93.54722000000001</v>
      </c>
    </row>
    <row r="41" spans="1:4" x14ac:dyDescent="0.25">
      <c r="A41" s="1">
        <f>Sheet3!F41*$E$1</f>
        <v>190.46546000000001</v>
      </c>
      <c r="B41" s="1">
        <f>Sheet3!G41*$E$1</f>
        <v>3.4634400000000003</v>
      </c>
      <c r="C41" s="1">
        <f>Sheet3!L41*$E$1</f>
        <v>32.032420000000002</v>
      </c>
      <c r="D41" s="1">
        <f>Sheet3!M41*$E$1</f>
        <v>93.434080000000009</v>
      </c>
    </row>
    <row r="42" spans="1:4" x14ac:dyDescent="0.25">
      <c r="A42" s="1">
        <f>Sheet3!F42*$E$1</f>
        <v>178.33044000000001</v>
      </c>
      <c r="B42" s="1">
        <f>Sheet3!G42*$E$1</f>
        <v>1.2408800000000002</v>
      </c>
      <c r="C42" s="1">
        <f>Sheet3!L42*$E$1</f>
        <v>42.48386</v>
      </c>
      <c r="D42" s="1">
        <f>Sheet3!M42*$E$1</f>
        <v>89.457760000000007</v>
      </c>
    </row>
    <row r="43" spans="1:4" x14ac:dyDescent="0.25">
      <c r="A43" s="1">
        <f>Sheet3!F43*$E$1</f>
        <v>189.06804000000002</v>
      </c>
      <c r="B43" s="1">
        <f>Sheet3!G43*$E$1</f>
        <v>0.37266000000000005</v>
      </c>
      <c r="C43" s="1">
        <f>Sheet3!L43*$E$1</f>
        <v>42.136160000000004</v>
      </c>
      <c r="D43" s="1">
        <f>Sheet3!M43*$E$1</f>
        <v>102.82086000000001</v>
      </c>
    </row>
    <row r="44" spans="1:4" x14ac:dyDescent="0.25">
      <c r="A44" s="1">
        <f>Sheet3!F44*$E$1</f>
        <v>188.67740000000001</v>
      </c>
      <c r="B44" s="1">
        <f>Sheet3!G44*$E$1</f>
        <v>0.44132000000000005</v>
      </c>
      <c r="C44" s="1">
        <f>Sheet3!L44*$E$1</f>
        <v>41.783840000000005</v>
      </c>
      <c r="D44" s="1">
        <f>Sheet3!M44*$E$1</f>
        <v>100.82658000000001</v>
      </c>
    </row>
    <row r="45" spans="1:4" x14ac:dyDescent="0.25">
      <c r="A45" s="1">
        <f>Sheet3!F45*$E$1</f>
        <v>187.27346000000003</v>
      </c>
      <c r="B45" s="1">
        <f>Sheet3!G45*$E$1</f>
        <v>0.38262000000000002</v>
      </c>
      <c r="C45" s="1">
        <f>Sheet3!L45*$E$1</f>
        <v>44.609200000000001</v>
      </c>
      <c r="D45" s="1">
        <f>Sheet3!M45*$E$1</f>
        <v>103.78002000000001</v>
      </c>
    </row>
    <row r="46" spans="1:4" x14ac:dyDescent="0.25">
      <c r="A46" s="1">
        <f>Sheet3!F46*$E$1</f>
        <v>183.08022000000003</v>
      </c>
      <c r="B46" s="1">
        <f>Sheet3!G46*$E$1</f>
        <v>2.6192000000000002</v>
      </c>
      <c r="C46" s="1">
        <f>Sheet3!L46*$E$1</f>
        <v>24.612200000000001</v>
      </c>
      <c r="D46" s="1">
        <f>Sheet3!M46*$E$1</f>
        <v>7.6005200000000004</v>
      </c>
    </row>
    <row r="47" spans="1:4" x14ac:dyDescent="0.25">
      <c r="A47" s="1">
        <f>Sheet3!F47*$E$1</f>
        <v>237.51704000000001</v>
      </c>
      <c r="B47" s="1">
        <f>Sheet3!G47*$E$1</f>
        <v>4.5761600000000007</v>
      </c>
      <c r="C47" s="1">
        <f>Sheet3!L47*$E$1</f>
        <v>16.012240000000002</v>
      </c>
      <c r="D47" s="1">
        <f>Sheet3!M47*$E$1</f>
        <v>17.249300000000002</v>
      </c>
    </row>
    <row r="48" spans="1:4" x14ac:dyDescent="0.25">
      <c r="A48" s="1">
        <f>Sheet3!F48*$E$1</f>
        <v>220.43118000000001</v>
      </c>
      <c r="B48" s="1">
        <f>Sheet3!G48*$E$1</f>
        <v>5.62324</v>
      </c>
      <c r="C48" s="1">
        <f>Sheet3!L48*$E$1</f>
        <v>17.345800000000001</v>
      </c>
      <c r="D48" s="1">
        <f>Sheet3!M48*$E$1</f>
        <v>21.813920000000003</v>
      </c>
    </row>
    <row r="49" spans="1:5" x14ac:dyDescent="0.25">
      <c r="A49" s="1">
        <f>Sheet3!F49*$E$1</f>
        <v>175.03154000000001</v>
      </c>
      <c r="B49" s="1">
        <f>Sheet3!G49*$E$1</f>
        <v>4.3843400000000008</v>
      </c>
      <c r="C49" s="1">
        <f>Sheet3!L49*$E$1</f>
        <v>39.33972</v>
      </c>
      <c r="D49" s="1">
        <f>Sheet3!M49*$E$1</f>
        <v>19.243120000000001</v>
      </c>
    </row>
    <row r="50" spans="1:5" x14ac:dyDescent="0.25">
      <c r="A50" s="1">
        <f>Sheet3!F50*$E$1</f>
        <v>172.61670000000001</v>
      </c>
      <c r="B50" s="1">
        <f>Sheet3!G50*$E$1</f>
        <v>4.9233000000000002</v>
      </c>
      <c r="C50" s="1">
        <f>Sheet3!L50*$E$1</f>
        <v>57.441840000000006</v>
      </c>
      <c r="D50" s="1">
        <f>Sheet3!M50*$E$1</f>
        <v>30.478540000000002</v>
      </c>
    </row>
    <row r="51" spans="1:5" x14ac:dyDescent="0.25">
      <c r="A51" s="1">
        <f>Sheet3!F51*$E$1</f>
        <v>180.09108000000001</v>
      </c>
      <c r="B51" s="1">
        <f>Sheet3!G51*$E$1</f>
        <v>2.8576600000000001</v>
      </c>
      <c r="C51" s="1">
        <f>Sheet3!L51*$E$1</f>
        <v>20.009920000000001</v>
      </c>
      <c r="D51" s="1">
        <f>Sheet3!M51*$E$1</f>
        <v>9.5209200000000003</v>
      </c>
    </row>
    <row r="52" spans="1:5" x14ac:dyDescent="0.25">
      <c r="A52" s="1">
        <f>Sheet3!F52*$E$1</f>
        <v>160.70200000000003</v>
      </c>
      <c r="B52" s="1">
        <f>Sheet3!G52*$E$1</f>
        <v>9.6780000000000005E-2</v>
      </c>
      <c r="C52" s="1">
        <f>Sheet3!L52*$E$1</f>
        <v>3.5966400000000003</v>
      </c>
      <c r="D52" s="1">
        <f>Sheet3!M52*$E$1</f>
        <v>7.2102200000000005</v>
      </c>
    </row>
    <row r="53" spans="1:5" x14ac:dyDescent="0.25">
      <c r="A53" s="1">
        <f>AVERAGE(A3:A52)</f>
        <v>184.61540959999999</v>
      </c>
      <c r="B53" s="1">
        <f t="shared" ref="B53:D53" si="0">AVERAGE(B3:B52)</f>
        <v>5.9412940000000001</v>
      </c>
      <c r="C53" s="1">
        <f t="shared" si="0"/>
        <v>31.023594800000016</v>
      </c>
      <c r="D53" s="1">
        <f t="shared" si="0"/>
        <v>49.351911600000001</v>
      </c>
      <c r="E53" t="s">
        <v>162</v>
      </c>
    </row>
    <row r="54" spans="1:5" x14ac:dyDescent="0.25">
      <c r="A54" s="1" t="s">
        <v>177</v>
      </c>
      <c r="B54" s="1">
        <f>SUM(A53:D53)</f>
        <v>270.93221</v>
      </c>
      <c r="C54" s="1"/>
      <c r="D54" s="1"/>
    </row>
    <row r="55" spans="1:5" x14ac:dyDescent="0.25">
      <c r="A55" s="1" t="s">
        <v>163</v>
      </c>
      <c r="B55" s="1">
        <f>linkedrecords!$D$2*(B53+D53)</f>
        <v>37.777976862088003</v>
      </c>
      <c r="C55" s="1"/>
      <c r="D55" s="1"/>
    </row>
    <row r="56" spans="1:5" x14ac:dyDescent="0.25">
      <c r="A56" s="1" t="s">
        <v>164</v>
      </c>
      <c r="B56" s="1">
        <f>linkedrecords!$C$2*A53</f>
        <v>134.5425412850112</v>
      </c>
      <c r="C56" s="1"/>
      <c r="D56" s="1"/>
    </row>
    <row r="57" spans="1:5" x14ac:dyDescent="0.25">
      <c r="A57" s="1" t="s">
        <v>165</v>
      </c>
      <c r="B57" s="1">
        <f>linkedrecords!$B$2*C53</f>
        <v>0.30960958162098817</v>
      </c>
      <c r="C57" s="1"/>
      <c r="D57" s="1"/>
    </row>
    <row r="58" spans="1:5" x14ac:dyDescent="0.25">
      <c r="A58" s="1" t="s">
        <v>166</v>
      </c>
      <c r="B58" s="1">
        <f>SUM(B55:B57)</f>
        <v>172.63012772872017</v>
      </c>
      <c r="C58" s="1"/>
      <c r="D58" s="1"/>
    </row>
    <row r="59" spans="1:5" x14ac:dyDescent="0.25">
      <c r="A59" s="1" t="s">
        <v>167</v>
      </c>
      <c r="B59" s="1">
        <f>Sheet1!B55*linkedrecords!E2*20</f>
        <v>3.6699241775854343</v>
      </c>
      <c r="C59" s="1"/>
      <c r="D59" s="1"/>
    </row>
    <row r="60" spans="1:5" x14ac:dyDescent="0.25">
      <c r="A60" s="1"/>
      <c r="B60" s="1"/>
      <c r="C60" s="1"/>
      <c r="D60" s="1"/>
    </row>
    <row r="61" spans="1:5" x14ac:dyDescent="0.25">
      <c r="A61" s="1"/>
      <c r="B61" s="1"/>
      <c r="C61" s="1"/>
      <c r="D61" s="1"/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" workbookViewId="0">
      <pane xSplit="1" ySplit="1" topLeftCell="B24" activePane="bottomRight" state="frozen"/>
      <selection activeCell="A2" sqref="A2"/>
      <selection pane="topRight" activeCell="B2" sqref="B2"/>
      <selection pane="bottomLeft" activeCell="A3" sqref="A3"/>
      <selection pane="bottomRight" activeCell="B54" sqref="B54"/>
    </sheetView>
  </sheetViews>
  <sheetFormatPr defaultRowHeight="15" x14ac:dyDescent="0.25"/>
  <sheetData>
    <row r="1" spans="1:11" x14ac:dyDescent="0.25">
      <c r="A1" s="8" t="s">
        <v>157</v>
      </c>
      <c r="B1" s="8"/>
      <c r="C1" s="8"/>
      <c r="D1" s="8"/>
      <c r="E1" s="8"/>
      <c r="F1" s="8"/>
      <c r="G1" s="8"/>
      <c r="H1" s="8"/>
      <c r="I1" s="8"/>
      <c r="J1" s="4"/>
      <c r="K1" s="1">
        <f>1000/50000000</f>
        <v>2.0000000000000002E-5</v>
      </c>
    </row>
    <row r="2" spans="1:11" x14ac:dyDescent="0.25">
      <c r="A2" s="1" t="s">
        <v>158</v>
      </c>
      <c r="B2" s="1" t="s">
        <v>159</v>
      </c>
      <c r="C2" s="1" t="s">
        <v>168</v>
      </c>
      <c r="D2" s="1" t="s">
        <v>169</v>
      </c>
      <c r="E2" s="1" t="s">
        <v>170</v>
      </c>
      <c r="F2" s="1" t="s">
        <v>171</v>
      </c>
      <c r="G2" s="7" t="s">
        <v>181</v>
      </c>
      <c r="H2" s="7" t="s">
        <v>182</v>
      </c>
      <c r="I2" s="7" t="s">
        <v>183</v>
      </c>
      <c r="J2" s="7" t="s">
        <v>184</v>
      </c>
      <c r="K2" s="1"/>
    </row>
    <row r="3" spans="1:11" x14ac:dyDescent="0.25">
      <c r="A3" s="1">
        <f>Sheet4!F3*$K$1</f>
        <v>5.4621200000000005</v>
      </c>
      <c r="B3" s="1">
        <f>Sheet4!G3*$K$1</f>
        <v>2.2989000000000002</v>
      </c>
      <c r="C3" s="1">
        <f>Sheet4!I3*$K$1</f>
        <v>0.43268000000000001</v>
      </c>
      <c r="D3" s="1">
        <f>Sheet4!J3*$K$1</f>
        <v>0.7325600000000001</v>
      </c>
      <c r="E3" s="1">
        <f>Sheet4!O3*$K$1</f>
        <v>3.7858200000000002</v>
      </c>
      <c r="F3" s="1">
        <f>Sheet4!P3*$K$1</f>
        <v>5.8400000000000006E-3</v>
      </c>
      <c r="G3" s="7">
        <f>Sheet4!K3*$K$1</f>
        <v>26.048300000000001</v>
      </c>
      <c r="H3" s="7">
        <f>Sheet4!M3*$K$1</f>
        <v>3.1067400000000003</v>
      </c>
      <c r="I3" s="7">
        <f>Sheet4!V3*$K$1</f>
        <v>9.7991200000000003</v>
      </c>
      <c r="J3" s="7">
        <f>(Sheet4!L3-Sheet4!V3)*$K$1</f>
        <v>13.142440000000001</v>
      </c>
    </row>
    <row r="4" spans="1:11" x14ac:dyDescent="0.25">
      <c r="A4" s="1">
        <f>Sheet4!F4*$K$1</f>
        <v>4.49254</v>
      </c>
      <c r="B4" s="1">
        <f>Sheet4!G4*$K$1</f>
        <v>1.4816200000000002</v>
      </c>
      <c r="C4" s="1">
        <f>Sheet4!I4*$K$1</f>
        <v>0.41152000000000005</v>
      </c>
      <c r="D4" s="1">
        <f>Sheet4!J4*$K$1</f>
        <v>1.3628200000000001</v>
      </c>
      <c r="E4" s="1">
        <f>Sheet4!O4*$K$1</f>
        <v>2.4957400000000001</v>
      </c>
      <c r="F4" s="1">
        <f>Sheet4!P4*$K$1</f>
        <v>1.4480000000000002E-2</v>
      </c>
      <c r="G4" s="7">
        <f>Sheet4!K4*$K$1</f>
        <v>31.597620000000003</v>
      </c>
      <c r="H4" s="7">
        <f>Sheet4!M4*$K$1</f>
        <v>2.7508400000000002</v>
      </c>
      <c r="I4" s="7">
        <f>Sheet4!V4*$K$1</f>
        <v>10.33948</v>
      </c>
      <c r="J4" s="7">
        <f>(Sheet4!L4-Sheet4!V4)*$K$1</f>
        <v>18.507300000000001</v>
      </c>
    </row>
    <row r="5" spans="1:11" x14ac:dyDescent="0.25">
      <c r="A5" s="1">
        <f>Sheet4!F5*$K$1</f>
        <v>4.6282800000000002</v>
      </c>
      <c r="B5" s="1">
        <f>Sheet4!G5*$K$1</f>
        <v>1.08528</v>
      </c>
      <c r="C5" s="1">
        <f>Sheet4!I5*$K$1</f>
        <v>0.49454000000000004</v>
      </c>
      <c r="D5" s="1">
        <f>Sheet4!J5*$K$1</f>
        <v>4.1508200000000004</v>
      </c>
      <c r="E5" s="1">
        <f>Sheet4!O5*$K$1</f>
        <v>5.3643800000000006</v>
      </c>
      <c r="F5" s="1">
        <f>Sheet4!P5*$K$1</f>
        <v>2.222E-2</v>
      </c>
      <c r="G5" s="7">
        <f>Sheet4!K5*$K$1</f>
        <v>23.672980000000003</v>
      </c>
      <c r="H5" s="7">
        <f>Sheet4!M5*$K$1</f>
        <v>3.0689600000000001</v>
      </c>
      <c r="I5" s="7">
        <f>Sheet4!V5*$K$1</f>
        <v>7.9290400000000005</v>
      </c>
      <c r="J5" s="7">
        <f>(Sheet4!L5-Sheet4!V5)*$K$1</f>
        <v>12.674980000000001</v>
      </c>
    </row>
    <row r="6" spans="1:11" x14ac:dyDescent="0.25">
      <c r="A6" s="1">
        <f>Sheet4!F6*$K$1</f>
        <v>10.03524</v>
      </c>
      <c r="B6" s="1">
        <f>Sheet4!G6*$K$1</f>
        <v>1.6987200000000002</v>
      </c>
      <c r="C6" s="1">
        <f>Sheet4!I6*$K$1</f>
        <v>0.88074000000000008</v>
      </c>
      <c r="D6" s="1">
        <f>Sheet4!J6*$K$1</f>
        <v>1.4670000000000001</v>
      </c>
      <c r="E6" s="1">
        <f>Sheet4!O6*$K$1</f>
        <v>4.4218400000000004</v>
      </c>
      <c r="F6" s="1">
        <f>Sheet4!P6*$K$1</f>
        <v>1.8460000000000001E-2</v>
      </c>
      <c r="G6" s="7">
        <f>Sheet4!K6*$K$1</f>
        <v>37.856100000000005</v>
      </c>
      <c r="H6" s="7">
        <f>Sheet4!M6*$K$1</f>
        <v>3.8472200000000005</v>
      </c>
      <c r="I6" s="7">
        <f>Sheet4!V6*$K$1</f>
        <v>14.790240000000001</v>
      </c>
      <c r="J6" s="7">
        <f>(Sheet4!L6-Sheet4!V6)*$K$1</f>
        <v>19.218640000000001</v>
      </c>
    </row>
    <row r="7" spans="1:11" x14ac:dyDescent="0.25">
      <c r="A7" s="1">
        <f>Sheet4!F7*$K$1</f>
        <v>6.6254600000000003</v>
      </c>
      <c r="B7" s="1">
        <f>Sheet4!G7*$K$1</f>
        <v>2.0533000000000001</v>
      </c>
      <c r="C7" s="1">
        <f>Sheet4!I7*$K$1</f>
        <v>0.61386000000000007</v>
      </c>
      <c r="D7" s="1">
        <f>Sheet4!J7*$K$1</f>
        <v>3.0007000000000001</v>
      </c>
      <c r="E7" s="1">
        <f>Sheet4!O7*$K$1</f>
        <v>5.0284600000000008</v>
      </c>
      <c r="F7" s="1">
        <f>Sheet4!P7*$K$1</f>
        <v>3.3080000000000005E-2</v>
      </c>
      <c r="G7" s="7">
        <f>Sheet4!K7*$K$1</f>
        <v>34.014300000000006</v>
      </c>
      <c r="H7" s="7">
        <f>Sheet4!M7*$K$1</f>
        <v>3.4960400000000003</v>
      </c>
      <c r="I7" s="7">
        <f>Sheet4!V7*$K$1</f>
        <v>12.368640000000001</v>
      </c>
      <c r="J7" s="7">
        <f>(Sheet4!L7-Sheet4!V7)*$K$1</f>
        <v>18.149620000000002</v>
      </c>
    </row>
    <row r="8" spans="1:11" x14ac:dyDescent="0.25">
      <c r="A8" s="1">
        <f>Sheet4!F8*$K$1</f>
        <v>2.3278400000000001</v>
      </c>
      <c r="B8" s="1">
        <f>Sheet4!G8*$K$1</f>
        <v>4.8537800000000004</v>
      </c>
      <c r="C8" s="1">
        <f>Sheet4!I8*$K$1</f>
        <v>0.24502000000000002</v>
      </c>
      <c r="D8" s="1">
        <f>Sheet4!J8*$K$1</f>
        <v>0.60232000000000008</v>
      </c>
      <c r="E8" s="1">
        <f>Sheet4!O8*$K$1</f>
        <v>3.5027000000000004</v>
      </c>
      <c r="F8" s="1">
        <f>Sheet4!P8*$K$1</f>
        <v>1.694E-2</v>
      </c>
      <c r="G8" s="7">
        <f>Sheet4!K8*$K$1</f>
        <v>36.29074</v>
      </c>
      <c r="H8" s="7">
        <f>Sheet4!M8*$K$1</f>
        <v>5.6870000000000003</v>
      </c>
      <c r="I8" s="7">
        <f>Sheet4!V8*$K$1</f>
        <v>10.187740000000002</v>
      </c>
      <c r="J8" s="7">
        <f>(Sheet4!L8-Sheet4!V8)*$K$1</f>
        <v>20.416</v>
      </c>
    </row>
    <row r="9" spans="1:11" x14ac:dyDescent="0.25">
      <c r="A9" s="1">
        <f>Sheet4!F9*$K$1</f>
        <v>10.418460000000001</v>
      </c>
      <c r="B9" s="1">
        <f>Sheet4!G9*$K$1</f>
        <v>1.4504600000000001</v>
      </c>
      <c r="C9" s="1">
        <f>Sheet4!I9*$K$1</f>
        <v>0.95734000000000008</v>
      </c>
      <c r="D9" s="1">
        <f>Sheet4!J9*$K$1</f>
        <v>0.83270000000000011</v>
      </c>
      <c r="E9" s="1">
        <f>Sheet4!O9*$K$1</f>
        <v>6.5495000000000001</v>
      </c>
      <c r="F9" s="1">
        <f>Sheet4!P9*$K$1</f>
        <v>4.1800000000000006E-3</v>
      </c>
      <c r="G9" s="7">
        <f>Sheet4!K9*$K$1</f>
        <v>48.916240000000002</v>
      </c>
      <c r="H9" s="7">
        <f>Sheet4!M9*$K$1</f>
        <v>1.9863200000000001</v>
      </c>
      <c r="I9" s="7">
        <f>Sheet4!V9*$K$1</f>
        <v>16.053900000000002</v>
      </c>
      <c r="J9" s="7">
        <f>(Sheet4!L9-Sheet4!V9)*$K$1</f>
        <v>30.876020000000004</v>
      </c>
    </row>
    <row r="10" spans="1:11" x14ac:dyDescent="0.25">
      <c r="A10" s="1">
        <f>Sheet4!F10*$K$1</f>
        <v>14.885120000000001</v>
      </c>
      <c r="B10" s="1">
        <f>Sheet4!G10*$K$1</f>
        <v>3.4501600000000003</v>
      </c>
      <c r="C10" s="1">
        <f>Sheet4!I10*$K$1</f>
        <v>0.36716000000000004</v>
      </c>
      <c r="D10" s="1">
        <f>Sheet4!J10*$K$1</f>
        <v>1.7176200000000001</v>
      </c>
      <c r="E10" s="1">
        <f>Sheet4!O10*$K$1</f>
        <v>3.6312400000000005</v>
      </c>
      <c r="F10" s="1">
        <f>Sheet4!P10*$K$1</f>
        <v>8.7600000000000004E-3</v>
      </c>
      <c r="G10" s="7">
        <f>Sheet4!K10*$K$1</f>
        <v>53.734760000000001</v>
      </c>
      <c r="H10" s="7">
        <f>Sheet4!M10*$K$1</f>
        <v>4.1920999999999999</v>
      </c>
      <c r="I10" s="7">
        <f>Sheet4!V10*$K$1</f>
        <v>20.303000000000001</v>
      </c>
      <c r="J10" s="7">
        <f>(Sheet4!L10-Sheet4!V10)*$K$1</f>
        <v>29.239660000000001</v>
      </c>
    </row>
    <row r="11" spans="1:11" x14ac:dyDescent="0.25">
      <c r="A11" s="1">
        <f>Sheet4!F11*$K$1</f>
        <v>2.4032200000000001</v>
      </c>
      <c r="B11" s="1">
        <f>Sheet4!G11*$K$1</f>
        <v>2.43038</v>
      </c>
      <c r="C11" s="1">
        <f>Sheet4!I11*$K$1</f>
        <v>0.20278000000000002</v>
      </c>
      <c r="D11" s="1">
        <f>Sheet4!J11*$K$1</f>
        <v>1.41666</v>
      </c>
      <c r="E11" s="1">
        <f>Sheet4!O11*$K$1</f>
        <v>4.1467600000000004</v>
      </c>
      <c r="F11" s="1">
        <f>Sheet4!P11*$K$1</f>
        <v>1.0480000000000001E-2</v>
      </c>
      <c r="G11" s="7">
        <f>Sheet4!K11*$K$1</f>
        <v>36.033320000000003</v>
      </c>
      <c r="H11" s="7">
        <f>Sheet4!M11*$K$1</f>
        <v>6.6682000000000006</v>
      </c>
      <c r="I11" s="7">
        <f>Sheet4!V11*$K$1</f>
        <v>11.757580000000001</v>
      </c>
      <c r="J11" s="7">
        <f>(Sheet4!L11-Sheet4!V11)*$K$1</f>
        <v>17.60754</v>
      </c>
    </row>
    <row r="12" spans="1:11" x14ac:dyDescent="0.25">
      <c r="A12" s="1">
        <f>Sheet4!F12*$K$1</f>
        <v>0.60788000000000009</v>
      </c>
      <c r="B12" s="1">
        <f>Sheet4!G12*$K$1</f>
        <v>1.6400000000000002E-3</v>
      </c>
      <c r="C12" s="1">
        <f>Sheet4!I12*$K$1</f>
        <v>2.2000000000000001E-3</v>
      </c>
      <c r="D12" s="1">
        <f>Sheet4!J12*$K$1</f>
        <v>6.0000000000000008E-5</v>
      </c>
      <c r="E12" s="1">
        <f>Sheet4!O12*$K$1</f>
        <v>6.7200000000000003E-3</v>
      </c>
      <c r="F12" s="1">
        <f>Sheet4!P12*$K$1</f>
        <v>0</v>
      </c>
      <c r="G12" s="7">
        <f>Sheet4!K12*$K$1</f>
        <v>27.298120000000001</v>
      </c>
      <c r="H12" s="7">
        <f>Sheet4!M12*$K$1</f>
        <v>4.9200000000000008E-3</v>
      </c>
      <c r="I12" s="7">
        <f>Sheet4!V12*$K$1</f>
        <v>6.4290400000000005</v>
      </c>
      <c r="J12" s="7">
        <f>(Sheet4!L12-Sheet4!V12)*$K$1</f>
        <v>20.864160000000002</v>
      </c>
    </row>
    <row r="13" spans="1:11" x14ac:dyDescent="0.25">
      <c r="A13" s="1">
        <f>Sheet4!F13*$K$1</f>
        <v>8.8260200000000015</v>
      </c>
      <c r="B13" s="1">
        <f>Sheet4!G13*$K$1</f>
        <v>6.7062800000000005</v>
      </c>
      <c r="C13" s="1">
        <f>Sheet4!I13*$K$1</f>
        <v>0.77878000000000003</v>
      </c>
      <c r="D13" s="1">
        <f>Sheet4!J13*$K$1</f>
        <v>1.51424</v>
      </c>
      <c r="E13" s="1">
        <f>Sheet4!O13*$K$1</f>
        <v>5.6471800000000005</v>
      </c>
      <c r="F13" s="1">
        <f>Sheet4!P13*$K$1</f>
        <v>3.8440000000000002E-2</v>
      </c>
      <c r="G13" s="7">
        <f>Sheet4!K13*$K$1</f>
        <v>50.428600000000003</v>
      </c>
      <c r="H13" s="7">
        <f>Sheet4!M13*$K$1</f>
        <v>14.956460000000002</v>
      </c>
      <c r="I13" s="7">
        <f>Sheet4!V13*$K$1</f>
        <v>13.357620000000001</v>
      </c>
      <c r="J13" s="7">
        <f>(Sheet4!L13-Sheet4!V13)*$K$1</f>
        <v>22.114520000000002</v>
      </c>
    </row>
    <row r="14" spans="1:11" x14ac:dyDescent="0.25">
      <c r="A14" s="1">
        <f>Sheet4!F14*$K$1</f>
        <v>38.62726</v>
      </c>
      <c r="B14" s="1">
        <f>Sheet4!G14*$K$1</f>
        <v>7.0442600000000004</v>
      </c>
      <c r="C14" s="1">
        <f>Sheet4!I14*$K$1</f>
        <v>1.10284</v>
      </c>
      <c r="D14" s="1">
        <f>Sheet4!J14*$K$1</f>
        <v>1.0108000000000001</v>
      </c>
      <c r="E14" s="1">
        <f>Sheet4!O14*$K$1</f>
        <v>4.8482800000000008</v>
      </c>
      <c r="F14" s="1">
        <f>Sheet4!P14*$K$1</f>
        <v>5.1960000000000006E-2</v>
      </c>
      <c r="G14" s="7">
        <f>Sheet4!K14*$K$1</f>
        <v>100.68146</v>
      </c>
      <c r="H14" s="7">
        <f>Sheet4!M14*$K$1</f>
        <v>18.197380000000003</v>
      </c>
      <c r="I14" s="7">
        <f>Sheet4!V14*$K$1</f>
        <v>28.483640000000001</v>
      </c>
      <c r="J14" s="7">
        <f>(Sheet4!L14-Sheet4!V14)*$K$1</f>
        <v>54.000440000000005</v>
      </c>
    </row>
    <row r="15" spans="1:11" x14ac:dyDescent="0.25">
      <c r="A15" s="1">
        <f>Sheet4!F15*$K$1</f>
        <v>43.790040000000005</v>
      </c>
      <c r="B15" s="1">
        <f>Sheet4!G15*$K$1</f>
        <v>6.7497600000000002</v>
      </c>
      <c r="C15" s="1">
        <f>Sheet4!I15*$K$1</f>
        <v>1.2450800000000002</v>
      </c>
      <c r="D15" s="1">
        <f>Sheet4!J15*$K$1</f>
        <v>0.82690000000000008</v>
      </c>
      <c r="E15" s="1">
        <f>Sheet4!O15*$K$1</f>
        <v>5.11022</v>
      </c>
      <c r="F15" s="1">
        <f>Sheet4!P15*$K$1</f>
        <v>2.7280000000000002E-2</v>
      </c>
      <c r="G15" s="7">
        <f>Sheet4!K15*$K$1</f>
        <v>105.82056000000001</v>
      </c>
      <c r="H15" s="7">
        <f>Sheet4!M15*$K$1</f>
        <v>18.18872</v>
      </c>
      <c r="I15" s="7">
        <f>Sheet4!V15*$K$1</f>
        <v>29.969740000000002</v>
      </c>
      <c r="J15" s="7">
        <f>(Sheet4!L15-Sheet4!V15)*$K$1</f>
        <v>57.662100000000002</v>
      </c>
    </row>
    <row r="16" spans="1:11" x14ac:dyDescent="0.25">
      <c r="A16" s="1">
        <f>Sheet4!F16*$K$1</f>
        <v>29.813040000000001</v>
      </c>
      <c r="B16" s="1">
        <f>Sheet4!G16*$K$1</f>
        <v>7.2906000000000004</v>
      </c>
      <c r="C16" s="1">
        <f>Sheet4!I16*$K$1</f>
        <v>0.93078000000000005</v>
      </c>
      <c r="D16" s="1">
        <f>Sheet4!J16*$K$1</f>
        <v>0.93490000000000006</v>
      </c>
      <c r="E16" s="1">
        <f>Sheet4!O16*$K$1</f>
        <v>5.2545600000000006</v>
      </c>
      <c r="F16" s="1">
        <f>Sheet4!P16*$K$1</f>
        <v>5.2640000000000006E-2</v>
      </c>
      <c r="G16" s="7">
        <f>Sheet4!K16*$K$1</f>
        <v>90.671860000000009</v>
      </c>
      <c r="H16" s="7">
        <f>Sheet4!M16*$K$1</f>
        <v>20.01126</v>
      </c>
      <c r="I16" s="7">
        <f>Sheet4!V16*$K$1</f>
        <v>23.619160000000001</v>
      </c>
      <c r="J16" s="7">
        <f>(Sheet4!L16-Sheet4!V16)*$K$1</f>
        <v>47.041440000000001</v>
      </c>
    </row>
    <row r="17" spans="1:10" x14ac:dyDescent="0.25">
      <c r="A17" s="1">
        <f>Sheet4!F17*$K$1</f>
        <v>8.5140000000000011</v>
      </c>
      <c r="B17" s="1">
        <f>Sheet4!G17*$K$1</f>
        <v>7.2421200000000008</v>
      </c>
      <c r="C17" s="1">
        <f>Sheet4!I17*$K$1</f>
        <v>0.63682000000000005</v>
      </c>
      <c r="D17" s="1">
        <f>Sheet4!J17*$K$1</f>
        <v>0.96672000000000002</v>
      </c>
      <c r="E17" s="1">
        <f>Sheet4!O17*$K$1</f>
        <v>5.3124800000000008</v>
      </c>
      <c r="F17" s="1">
        <f>Sheet4!P17*$K$1</f>
        <v>5.0300000000000004E-2</v>
      </c>
      <c r="G17" s="7">
        <f>Sheet4!K17*$K$1</f>
        <v>61.133080000000007</v>
      </c>
      <c r="H17" s="7">
        <f>Sheet4!M17*$K$1</f>
        <v>20.186800000000002</v>
      </c>
      <c r="I17" s="7">
        <f>Sheet4!V17*$K$1</f>
        <v>14.242800000000001</v>
      </c>
      <c r="J17" s="7">
        <f>(Sheet4!L17-Sheet4!V17)*$K$1</f>
        <v>26.703480000000003</v>
      </c>
    </row>
    <row r="18" spans="1:10" x14ac:dyDescent="0.25">
      <c r="A18" s="1">
        <f>Sheet4!F18*$K$1</f>
        <v>7.630840000000001</v>
      </c>
      <c r="B18" s="1">
        <f>Sheet4!G18*$K$1</f>
        <v>8.2294999999999998</v>
      </c>
      <c r="C18" s="1">
        <f>Sheet4!I18*$K$1</f>
        <v>0.58324000000000009</v>
      </c>
      <c r="D18" s="1">
        <f>Sheet4!J18*$K$1</f>
        <v>1.0323600000000002</v>
      </c>
      <c r="E18" s="1">
        <f>Sheet4!O18*$K$1</f>
        <v>5.4566800000000004</v>
      </c>
      <c r="F18" s="1">
        <f>Sheet4!P18*$K$1</f>
        <v>5.3280000000000001E-2</v>
      </c>
      <c r="G18" s="7">
        <f>Sheet4!K18*$K$1</f>
        <v>64.00800000000001</v>
      </c>
      <c r="H18" s="7">
        <f>Sheet4!M18*$K$1</f>
        <v>22.682260000000003</v>
      </c>
      <c r="I18" s="7">
        <f>Sheet4!V18*$K$1</f>
        <v>13.402820000000002</v>
      </c>
      <c r="J18" s="7">
        <f>(Sheet4!L18-Sheet4!V18)*$K$1</f>
        <v>27.922920000000001</v>
      </c>
    </row>
    <row r="19" spans="1:10" x14ac:dyDescent="0.25">
      <c r="A19" s="1">
        <f>Sheet4!F19*$K$1</f>
        <v>7.7472600000000007</v>
      </c>
      <c r="B19" s="1">
        <f>Sheet4!G19*$K$1</f>
        <v>8.7284199999999998</v>
      </c>
      <c r="C19" s="1">
        <f>Sheet4!I19*$K$1</f>
        <v>0.54838000000000009</v>
      </c>
      <c r="D19" s="1">
        <f>Sheet4!J19*$K$1</f>
        <v>1.0298800000000001</v>
      </c>
      <c r="E19" s="1">
        <f>Sheet4!O19*$K$1</f>
        <v>5.4622400000000004</v>
      </c>
      <c r="F19" s="1">
        <f>Sheet4!P19*$K$1</f>
        <v>5.4180000000000006E-2</v>
      </c>
      <c r="G19" s="7">
        <f>Sheet4!K19*$K$1</f>
        <v>65.737340000000003</v>
      </c>
      <c r="H19" s="7">
        <f>Sheet4!M19*$K$1</f>
        <v>24.440580000000001</v>
      </c>
      <c r="I19" s="7">
        <f>Sheet4!V19*$K$1</f>
        <v>13.714760000000002</v>
      </c>
      <c r="J19" s="7">
        <f>(Sheet4!L19-Sheet4!V19)*$K$1</f>
        <v>27.582000000000001</v>
      </c>
    </row>
    <row r="20" spans="1:10" x14ac:dyDescent="0.25">
      <c r="A20" s="1">
        <f>Sheet4!F20*$K$1</f>
        <v>0.98596000000000006</v>
      </c>
      <c r="B20" s="1">
        <f>Sheet4!G20*$K$1</f>
        <v>0.42296000000000006</v>
      </c>
      <c r="C20" s="1">
        <f>Sheet4!I20*$K$1</f>
        <v>2.1380000000000003E-2</v>
      </c>
      <c r="D20" s="1">
        <f>Sheet4!J20*$K$1</f>
        <v>0.61904000000000003</v>
      </c>
      <c r="E20" s="1">
        <f>Sheet4!O20*$K$1</f>
        <v>0.76692000000000005</v>
      </c>
      <c r="F20" s="1">
        <f>Sheet4!P20*$K$1</f>
        <v>4.2000000000000002E-4</v>
      </c>
      <c r="G20" s="7">
        <f>Sheet4!K20*$K$1</f>
        <v>64.828600000000009</v>
      </c>
      <c r="H20" s="7">
        <f>Sheet4!M20*$K$1</f>
        <v>0.45200000000000001</v>
      </c>
      <c r="I20" s="7">
        <f>Sheet4!V20*$K$1</f>
        <v>17.000200000000003</v>
      </c>
      <c r="J20" s="7">
        <f>(Sheet4!L20-Sheet4!V20)*$K$1</f>
        <v>47.376400000000004</v>
      </c>
    </row>
    <row r="21" spans="1:10" x14ac:dyDescent="0.25">
      <c r="A21" s="1">
        <f>Sheet4!F21*$K$1</f>
        <v>0.10212</v>
      </c>
      <c r="B21" s="1">
        <f>Sheet4!G21*$K$1</f>
        <v>1.7800000000000001E-3</v>
      </c>
      <c r="C21" s="1">
        <f>Sheet4!I21*$K$1</f>
        <v>1.8600000000000001E-3</v>
      </c>
      <c r="D21" s="1">
        <f>Sheet4!J21*$K$1</f>
        <v>4.0000000000000003E-5</v>
      </c>
      <c r="E21" s="1">
        <f>Sheet4!O21*$K$1</f>
        <v>6.9600000000000009E-3</v>
      </c>
      <c r="F21" s="1">
        <f>Sheet4!P21*$K$1</f>
        <v>2.0000000000000002E-5</v>
      </c>
      <c r="G21" s="7">
        <f>Sheet4!K21*$K$1</f>
        <v>62.204440000000005</v>
      </c>
      <c r="H21" s="7">
        <f>Sheet4!M21*$K$1</f>
        <v>5.6800000000000002E-3</v>
      </c>
      <c r="I21" s="7">
        <f>Sheet4!V21*$K$1</f>
        <v>15.579500000000001</v>
      </c>
      <c r="J21" s="7">
        <f>(Sheet4!L21-Sheet4!V21)*$K$1</f>
        <v>46.619260000000004</v>
      </c>
    </row>
    <row r="22" spans="1:10" x14ac:dyDescent="0.25">
      <c r="A22" s="1">
        <f>Sheet4!F22*$K$1</f>
        <v>16.664360000000002</v>
      </c>
      <c r="B22" s="1">
        <f>Sheet4!G22*$K$1</f>
        <v>5.0498000000000003</v>
      </c>
      <c r="C22" s="1">
        <f>Sheet4!I22*$K$1</f>
        <v>2.7534400000000003</v>
      </c>
      <c r="D22" s="1">
        <f>Sheet4!J22*$K$1</f>
        <v>1.6594600000000002</v>
      </c>
      <c r="E22" s="1">
        <f>Sheet4!O22*$K$1</f>
        <v>8.5034400000000012</v>
      </c>
      <c r="F22" s="1">
        <f>Sheet4!P22*$K$1</f>
        <v>6.1180000000000005E-2</v>
      </c>
      <c r="G22" s="7">
        <f>Sheet4!K22*$K$1</f>
        <v>90.347240000000014</v>
      </c>
      <c r="H22" s="7">
        <f>Sheet4!M22*$K$1</f>
        <v>12.795900000000001</v>
      </c>
      <c r="I22" s="7">
        <f>Sheet4!V22*$K$1</f>
        <v>26.375840000000004</v>
      </c>
      <c r="J22" s="7">
        <f>(Sheet4!L22-Sheet4!V22)*$K$1</f>
        <v>51.175500000000007</v>
      </c>
    </row>
    <row r="23" spans="1:10" x14ac:dyDescent="0.25">
      <c r="A23" s="1">
        <f>Sheet4!F23*$K$1</f>
        <v>4.6381000000000006</v>
      </c>
      <c r="B23" s="1">
        <f>Sheet4!G23*$K$1</f>
        <v>6.6300000000000008</v>
      </c>
      <c r="C23" s="1">
        <f>Sheet4!I23*$K$1</f>
        <v>0.36484000000000005</v>
      </c>
      <c r="D23" s="1">
        <f>Sheet4!J23*$K$1</f>
        <v>16.808860000000003</v>
      </c>
      <c r="E23" s="1">
        <f>Sheet4!O23*$K$1</f>
        <v>22.424780000000002</v>
      </c>
      <c r="F23" s="1">
        <f>Sheet4!P23*$K$1</f>
        <v>3.2480000000000002E-2</v>
      </c>
      <c r="G23" s="7">
        <f>Sheet4!K23*$K$1</f>
        <v>102.91704000000001</v>
      </c>
      <c r="H23" s="7">
        <f>Sheet4!M23*$K$1</f>
        <v>13.570380000000002</v>
      </c>
      <c r="I23" s="7">
        <f>Sheet4!V23*$K$1</f>
        <v>25.191520000000001</v>
      </c>
      <c r="J23" s="7">
        <f>(Sheet4!L23-Sheet4!V23)*$K$1</f>
        <v>64.155140000000003</v>
      </c>
    </row>
    <row r="24" spans="1:10" x14ac:dyDescent="0.25">
      <c r="A24" s="1">
        <f>Sheet4!F24*$K$1</f>
        <v>5.1096000000000004</v>
      </c>
      <c r="B24" s="1">
        <f>Sheet4!G24*$K$1</f>
        <v>5.3714000000000004</v>
      </c>
      <c r="C24" s="1">
        <f>Sheet4!I24*$K$1</f>
        <v>0.38966000000000001</v>
      </c>
      <c r="D24" s="1">
        <f>Sheet4!J24*$K$1</f>
        <v>18.645060000000001</v>
      </c>
      <c r="E24" s="1">
        <f>Sheet4!O24*$K$1</f>
        <v>23.315000000000001</v>
      </c>
      <c r="F24" s="1">
        <f>Sheet4!P24*$K$1</f>
        <v>8.5620000000000002E-2</v>
      </c>
      <c r="G24" s="7">
        <f>Sheet4!K24*$K$1</f>
        <v>110.86222000000001</v>
      </c>
      <c r="H24" s="7">
        <f>Sheet4!M24*$K$1</f>
        <v>13.35026</v>
      </c>
      <c r="I24" s="7">
        <f>Sheet4!V24*$K$1</f>
        <v>28.237240000000003</v>
      </c>
      <c r="J24" s="7">
        <f>(Sheet4!L24-Sheet4!V24)*$K$1</f>
        <v>69.274720000000002</v>
      </c>
    </row>
    <row r="25" spans="1:10" x14ac:dyDescent="0.25">
      <c r="A25" s="1">
        <f>Sheet4!F25*$K$1</f>
        <v>4.9506200000000007</v>
      </c>
      <c r="B25" s="1">
        <f>Sheet4!G25*$K$1</f>
        <v>6.7481600000000004</v>
      </c>
      <c r="C25" s="1">
        <f>Sheet4!I25*$K$1</f>
        <v>0.37202000000000002</v>
      </c>
      <c r="D25" s="1">
        <f>Sheet4!J25*$K$1</f>
        <v>17.65832</v>
      </c>
      <c r="E25" s="1">
        <f>Sheet4!O25*$K$1</f>
        <v>23.443320000000003</v>
      </c>
      <c r="F25" s="1">
        <f>Sheet4!P25*$K$1</f>
        <v>4.9580000000000006E-2</v>
      </c>
      <c r="G25" s="7">
        <f>Sheet4!K25*$K$1</f>
        <v>101.78016000000001</v>
      </c>
      <c r="H25" s="7">
        <f>Sheet4!M25*$K$1</f>
        <v>13.455760000000001</v>
      </c>
      <c r="I25" s="7">
        <f>Sheet4!V25*$K$1</f>
        <v>24.770000000000003</v>
      </c>
      <c r="J25" s="7">
        <f>(Sheet4!L25-Sheet4!V25)*$K$1</f>
        <v>63.554400000000008</v>
      </c>
    </row>
    <row r="26" spans="1:10" x14ac:dyDescent="0.25">
      <c r="A26" s="1">
        <f>Sheet4!F26*$K$1</f>
        <v>5.0632800000000007</v>
      </c>
      <c r="B26" s="1">
        <f>Sheet4!G26*$K$1</f>
        <v>5.3975000000000009</v>
      </c>
      <c r="C26" s="1">
        <f>Sheet4!I26*$K$1</f>
        <v>0.38438000000000005</v>
      </c>
      <c r="D26" s="1">
        <f>Sheet4!J26*$K$1</f>
        <v>18.526480000000003</v>
      </c>
      <c r="E26" s="1">
        <f>Sheet4!O26*$K$1</f>
        <v>23.201180000000001</v>
      </c>
      <c r="F26" s="1">
        <f>Sheet4!P26*$K$1</f>
        <v>7.0500000000000007E-2</v>
      </c>
      <c r="G26" s="7">
        <f>Sheet4!K26*$K$1</f>
        <v>111.20100000000001</v>
      </c>
      <c r="H26" s="7">
        <f>Sheet4!M26*$K$1</f>
        <v>13.345180000000001</v>
      </c>
      <c r="I26" s="7">
        <f>Sheet4!V26*$K$1</f>
        <v>27.871500000000001</v>
      </c>
      <c r="J26" s="7">
        <f>(Sheet4!L26-Sheet4!V26)*$K$1</f>
        <v>69.984320000000011</v>
      </c>
    </row>
    <row r="27" spans="1:10" x14ac:dyDescent="0.25">
      <c r="A27" s="1">
        <f>Sheet4!F27*$K$1</f>
        <v>5.0230400000000008</v>
      </c>
      <c r="B27" s="1">
        <f>Sheet4!G27*$K$1</f>
        <v>5.0314800000000002</v>
      </c>
      <c r="C27" s="1">
        <f>Sheet4!I27*$K$1</f>
        <v>0.39036000000000004</v>
      </c>
      <c r="D27" s="1">
        <f>Sheet4!J27*$K$1</f>
        <v>19.110400000000002</v>
      </c>
      <c r="E27" s="1">
        <f>Sheet4!O27*$K$1</f>
        <v>23.534480000000002</v>
      </c>
      <c r="F27" s="1">
        <f>Sheet4!P27*$K$1</f>
        <v>6.3480000000000009E-2</v>
      </c>
      <c r="G27" s="7">
        <f>Sheet4!K27*$K$1</f>
        <v>114.65824000000001</v>
      </c>
      <c r="H27" s="7">
        <f>Sheet4!M27*$K$1</f>
        <v>13.251080000000002</v>
      </c>
      <c r="I27" s="7">
        <f>Sheet4!V27*$K$1</f>
        <v>28.691840000000003</v>
      </c>
      <c r="J27" s="7">
        <f>(Sheet4!L27-Sheet4!V27)*$K$1</f>
        <v>72.715320000000006</v>
      </c>
    </row>
    <row r="28" spans="1:10" x14ac:dyDescent="0.25">
      <c r="A28" s="1">
        <f>Sheet4!F28*$K$1</f>
        <v>5.0059400000000007</v>
      </c>
      <c r="B28" s="1">
        <f>Sheet4!G28*$K$1</f>
        <v>4.9921800000000003</v>
      </c>
      <c r="C28" s="1">
        <f>Sheet4!I28*$K$1</f>
        <v>0.40190000000000003</v>
      </c>
      <c r="D28" s="1">
        <f>Sheet4!J28*$K$1</f>
        <v>19.178880000000003</v>
      </c>
      <c r="E28" s="1">
        <f>Sheet4!O28*$K$1</f>
        <v>23.642940000000003</v>
      </c>
      <c r="F28" s="1">
        <f>Sheet4!P28*$K$1</f>
        <v>6.0620000000000007E-2</v>
      </c>
      <c r="G28" s="7">
        <f>Sheet4!K28*$K$1</f>
        <v>113.56846000000002</v>
      </c>
      <c r="H28" s="7">
        <f>Sheet4!M28*$K$1</f>
        <v>13.291880000000001</v>
      </c>
      <c r="I28" s="7">
        <f>Sheet4!V28*$K$1</f>
        <v>27.682660000000002</v>
      </c>
      <c r="J28" s="7">
        <f>(Sheet4!L28-Sheet4!V28)*$K$1</f>
        <v>72.593920000000011</v>
      </c>
    </row>
    <row r="29" spans="1:10" x14ac:dyDescent="0.25">
      <c r="A29" s="1">
        <f>Sheet4!F29*$K$1</f>
        <v>18.851580000000002</v>
      </c>
      <c r="B29" s="1">
        <f>Sheet4!G29*$K$1</f>
        <v>6.0470800000000002</v>
      </c>
      <c r="C29" s="1">
        <f>Sheet4!I29*$K$1</f>
        <v>2.9324400000000002</v>
      </c>
      <c r="D29" s="1">
        <f>Sheet4!J29*$K$1</f>
        <v>2.26092</v>
      </c>
      <c r="E29" s="1">
        <f>Sheet4!O29*$K$1</f>
        <v>9.9089600000000004</v>
      </c>
      <c r="F29" s="1">
        <f>Sheet4!P29*$K$1</f>
        <v>7.6780000000000001E-2</v>
      </c>
      <c r="G29" s="7">
        <f>Sheet4!K29*$K$1</f>
        <v>104.22002000000001</v>
      </c>
      <c r="H29" s="7">
        <f>Sheet4!M29*$K$1</f>
        <v>14.642220000000002</v>
      </c>
      <c r="I29" s="7">
        <f>Sheet4!V29*$K$1</f>
        <v>30.097140000000003</v>
      </c>
      <c r="J29" s="7">
        <f>(Sheet4!L29-Sheet4!V29)*$K$1</f>
        <v>59.480660000000007</v>
      </c>
    </row>
    <row r="30" spans="1:10" x14ac:dyDescent="0.25">
      <c r="A30" s="1">
        <f>Sheet4!F30*$K$1</f>
        <v>19.257240000000003</v>
      </c>
      <c r="B30" s="1">
        <f>Sheet4!G30*$K$1</f>
        <v>6.3583400000000001</v>
      </c>
      <c r="C30" s="1">
        <f>Sheet4!I30*$K$1</f>
        <v>3.2229400000000004</v>
      </c>
      <c r="D30" s="1">
        <f>Sheet4!J30*$K$1</f>
        <v>2.2245600000000003</v>
      </c>
      <c r="E30" s="1">
        <f>Sheet4!O30*$K$1</f>
        <v>10.268840000000001</v>
      </c>
      <c r="F30" s="1">
        <f>Sheet4!P30*$K$1</f>
        <v>0.13596</v>
      </c>
      <c r="G30" s="7">
        <f>Sheet4!K30*$K$1</f>
        <v>108.30396</v>
      </c>
      <c r="H30" s="7">
        <f>Sheet4!M30*$K$1</f>
        <v>15.505560000000001</v>
      </c>
      <c r="I30" s="7">
        <f>Sheet4!V30*$K$1</f>
        <v>30.270060000000001</v>
      </c>
      <c r="J30" s="7">
        <f>(Sheet4!L30-Sheet4!V30)*$K$1</f>
        <v>62.528340000000007</v>
      </c>
    </row>
    <row r="31" spans="1:10" x14ac:dyDescent="0.25">
      <c r="A31" s="1">
        <f>Sheet4!F31*$K$1</f>
        <v>17.717320000000001</v>
      </c>
      <c r="B31" s="1">
        <f>Sheet4!G31*$K$1</f>
        <v>5.9271600000000007</v>
      </c>
      <c r="C31" s="1">
        <f>Sheet4!I31*$K$1</f>
        <v>2.9507600000000003</v>
      </c>
      <c r="D31" s="1">
        <f>Sheet4!J31*$K$1</f>
        <v>1.9868800000000002</v>
      </c>
      <c r="E31" s="1">
        <f>Sheet4!O31*$K$1</f>
        <v>9.7491400000000006</v>
      </c>
      <c r="F31" s="1">
        <f>Sheet4!P31*$K$1</f>
        <v>0.18694000000000002</v>
      </c>
      <c r="G31" s="7">
        <f>Sheet4!K31*$K$1</f>
        <v>105.76408000000001</v>
      </c>
      <c r="H31" s="7">
        <f>Sheet4!M31*$K$1</f>
        <v>15.568640000000002</v>
      </c>
      <c r="I31" s="7">
        <f>Sheet4!V31*$K$1</f>
        <v>29.257980000000003</v>
      </c>
      <c r="J31" s="7">
        <f>(Sheet4!L31-Sheet4!V31)*$K$1</f>
        <v>60.937460000000002</v>
      </c>
    </row>
    <row r="32" spans="1:10" x14ac:dyDescent="0.25">
      <c r="A32" s="1">
        <f>Sheet4!F32*$K$1</f>
        <v>19.549220000000002</v>
      </c>
      <c r="B32" s="1">
        <f>Sheet4!G32*$K$1</f>
        <v>7.4379800000000005</v>
      </c>
      <c r="C32" s="1">
        <f>Sheet4!I32*$K$1</f>
        <v>3.1197600000000003</v>
      </c>
      <c r="D32" s="1">
        <f>Sheet4!J32*$K$1</f>
        <v>2.5826600000000002</v>
      </c>
      <c r="E32" s="1">
        <f>Sheet4!O32*$K$1</f>
        <v>11.07868</v>
      </c>
      <c r="F32" s="1">
        <f>Sheet4!P32*$K$1</f>
        <v>0.14524000000000001</v>
      </c>
      <c r="G32" s="7">
        <f>Sheet4!K32*$K$1</f>
        <v>117.97838000000002</v>
      </c>
      <c r="H32" s="7">
        <f>Sheet4!M32*$K$1</f>
        <v>19.006920000000001</v>
      </c>
      <c r="I32" s="7">
        <f>Sheet4!V32*$K$1</f>
        <v>31.740400000000001</v>
      </c>
      <c r="J32" s="7">
        <f>(Sheet4!L32-Sheet4!V32)*$K$1</f>
        <v>67.231059999999999</v>
      </c>
    </row>
    <row r="33" spans="1:10" x14ac:dyDescent="0.25">
      <c r="A33" s="1">
        <f>Sheet4!F33*$K$1</f>
        <v>19.861740000000001</v>
      </c>
      <c r="B33" s="1">
        <f>Sheet4!G33*$K$1</f>
        <v>7.1572600000000008</v>
      </c>
      <c r="C33" s="1">
        <f>Sheet4!I33*$K$1</f>
        <v>3.2110600000000002</v>
      </c>
      <c r="D33" s="1">
        <f>Sheet4!J33*$K$1</f>
        <v>2.4689400000000004</v>
      </c>
      <c r="E33" s="1">
        <f>Sheet4!O33*$K$1</f>
        <v>11.058020000000001</v>
      </c>
      <c r="F33" s="1">
        <f>Sheet4!P33*$K$1</f>
        <v>0.12792000000000001</v>
      </c>
      <c r="G33" s="7">
        <f>Sheet4!K33*$K$1</f>
        <v>118.68854</v>
      </c>
      <c r="H33" s="7">
        <f>Sheet4!M33*$K$1</f>
        <v>18.433860000000003</v>
      </c>
      <c r="I33" s="7">
        <f>Sheet4!V33*$K$1</f>
        <v>32.558320000000002</v>
      </c>
      <c r="J33" s="7">
        <f>(Sheet4!L33-Sheet4!V33)*$K$1</f>
        <v>67.696359999999999</v>
      </c>
    </row>
    <row r="34" spans="1:10" x14ac:dyDescent="0.25">
      <c r="A34" s="1">
        <f>Sheet4!F34*$K$1</f>
        <v>22.094620000000003</v>
      </c>
      <c r="B34" s="1">
        <f>Sheet4!G34*$K$1</f>
        <v>6.0591000000000008</v>
      </c>
      <c r="C34" s="1">
        <f>Sheet4!I34*$K$1</f>
        <v>3.9976400000000005</v>
      </c>
      <c r="D34" s="1">
        <f>Sheet4!J34*$K$1</f>
        <v>1.6371600000000002</v>
      </c>
      <c r="E34" s="1">
        <f>Sheet4!O34*$K$1</f>
        <v>11.93594</v>
      </c>
      <c r="F34" s="1">
        <f>Sheet4!P34*$K$1</f>
        <v>0.16538000000000003</v>
      </c>
      <c r="G34" s="7">
        <f>Sheet4!K34*$K$1</f>
        <v>133.49366000000001</v>
      </c>
      <c r="H34" s="7">
        <f>Sheet4!M34*$K$1</f>
        <v>16.7193</v>
      </c>
      <c r="I34" s="7">
        <f>Sheet4!V34*$K$1</f>
        <v>41.098760000000006</v>
      </c>
      <c r="J34" s="7">
        <f>(Sheet4!L34-Sheet4!V34)*$K$1</f>
        <v>75.675600000000003</v>
      </c>
    </row>
    <row r="35" spans="1:10" x14ac:dyDescent="0.25">
      <c r="A35" s="1">
        <f>Sheet4!F35*$K$1</f>
        <v>22.13654</v>
      </c>
      <c r="B35" s="1">
        <f>Sheet4!G35*$K$1</f>
        <v>6.3265400000000005</v>
      </c>
      <c r="C35" s="1">
        <f>Sheet4!I35*$K$1</f>
        <v>3.9662800000000002</v>
      </c>
      <c r="D35" s="1">
        <f>Sheet4!J35*$K$1</f>
        <v>1.7083600000000001</v>
      </c>
      <c r="E35" s="1">
        <f>Sheet4!O35*$K$1</f>
        <v>12.101680000000002</v>
      </c>
      <c r="F35" s="1">
        <f>Sheet4!P35*$K$1</f>
        <v>0.10808000000000001</v>
      </c>
      <c r="G35" s="7">
        <f>Sheet4!K35*$K$1</f>
        <v>131.66144</v>
      </c>
      <c r="H35" s="7">
        <f>Sheet4!M35*$K$1</f>
        <v>17.988440000000001</v>
      </c>
      <c r="I35" s="7">
        <f>Sheet4!V35*$K$1</f>
        <v>39.46358</v>
      </c>
      <c r="J35" s="7">
        <f>(Sheet4!L35-Sheet4!V35)*$K$1</f>
        <v>74.209420000000009</v>
      </c>
    </row>
    <row r="36" spans="1:10" x14ac:dyDescent="0.25">
      <c r="A36" s="1">
        <f>Sheet4!F36*$K$1</f>
        <v>23.084320000000002</v>
      </c>
      <c r="B36" s="1">
        <f>Sheet4!G36*$K$1</f>
        <v>5.5972400000000002</v>
      </c>
      <c r="C36" s="1">
        <f>Sheet4!I36*$K$1</f>
        <v>4.4248799999999999</v>
      </c>
      <c r="D36" s="1">
        <f>Sheet4!J36*$K$1</f>
        <v>1.2489400000000002</v>
      </c>
      <c r="E36" s="1">
        <f>Sheet4!O36*$K$1</f>
        <v>12.226260000000002</v>
      </c>
      <c r="F36" s="1">
        <f>Sheet4!P36*$K$1</f>
        <v>8.4500000000000006E-2</v>
      </c>
      <c r="G36" s="7">
        <f>Sheet4!K36*$K$1</f>
        <v>135.64562000000001</v>
      </c>
      <c r="H36" s="7">
        <f>Sheet4!M36*$K$1</f>
        <v>15.870000000000001</v>
      </c>
      <c r="I36" s="7">
        <f>Sheet4!V36*$K$1</f>
        <v>41.765640000000005</v>
      </c>
      <c r="J36" s="7">
        <f>(Sheet4!L36-Sheet4!V36)*$K$1</f>
        <v>78.009980000000013</v>
      </c>
    </row>
    <row r="37" spans="1:10" x14ac:dyDescent="0.25">
      <c r="A37" s="1">
        <f>Sheet4!F37*$K$1</f>
        <v>21.913980000000002</v>
      </c>
      <c r="B37" s="1">
        <f>Sheet4!G37*$K$1</f>
        <v>5.3358800000000004</v>
      </c>
      <c r="C37" s="1">
        <f>Sheet4!I37*$K$1</f>
        <v>4.4728400000000006</v>
      </c>
      <c r="D37" s="1">
        <f>Sheet4!J37*$K$1</f>
        <v>1.3240000000000001</v>
      </c>
      <c r="E37" s="1">
        <f>Sheet4!O37*$K$1</f>
        <v>12.269860000000001</v>
      </c>
      <c r="F37" s="1">
        <f>Sheet4!P37*$K$1</f>
        <v>6.8440000000000001E-2</v>
      </c>
      <c r="G37" s="7">
        <f>Sheet4!K37*$K$1</f>
        <v>133.67124000000001</v>
      </c>
      <c r="H37" s="7">
        <f>Sheet4!M37*$K$1</f>
        <v>14.92224</v>
      </c>
      <c r="I37" s="7">
        <f>Sheet4!V37*$K$1</f>
        <v>40.249200000000002</v>
      </c>
      <c r="J37" s="7">
        <f>(Sheet4!L37-Sheet4!V37)*$K$1</f>
        <v>78.499800000000008</v>
      </c>
    </row>
    <row r="38" spans="1:10" x14ac:dyDescent="0.25">
      <c r="A38" s="1">
        <f>Sheet4!F38*$K$1</f>
        <v>21.277840000000001</v>
      </c>
      <c r="B38" s="1">
        <f>Sheet4!G38*$K$1</f>
        <v>4.0011200000000002</v>
      </c>
      <c r="C38" s="1">
        <f>Sheet4!I38*$K$1</f>
        <v>4.8507600000000002</v>
      </c>
      <c r="D38" s="1">
        <f>Sheet4!J38*$K$1</f>
        <v>0.9956600000000001</v>
      </c>
      <c r="E38" s="1">
        <f>Sheet4!O38*$K$1</f>
        <v>12.528540000000001</v>
      </c>
      <c r="F38" s="1">
        <f>Sheet4!P38*$K$1</f>
        <v>0.19922000000000001</v>
      </c>
      <c r="G38" s="7">
        <f>Sheet4!K38*$K$1</f>
        <v>143.80542</v>
      </c>
      <c r="H38" s="7">
        <f>Sheet4!M38*$K$1</f>
        <v>14.299500000000002</v>
      </c>
      <c r="I38" s="7">
        <f>Sheet4!V38*$K$1</f>
        <v>44.461380000000005</v>
      </c>
      <c r="J38" s="7">
        <f>(Sheet4!L38-Sheet4!V38)*$K$1</f>
        <v>85.044540000000012</v>
      </c>
    </row>
    <row r="39" spans="1:10" x14ac:dyDescent="0.25">
      <c r="A39" s="1">
        <f>Sheet4!F39*$K$1</f>
        <v>13.365060000000001</v>
      </c>
      <c r="B39" s="1">
        <f>Sheet4!G39*$K$1</f>
        <v>2.6609200000000004</v>
      </c>
      <c r="C39" s="1">
        <f>Sheet4!I39*$K$1</f>
        <v>2.5414400000000001</v>
      </c>
      <c r="D39" s="1">
        <f>Sheet4!J39*$K$1</f>
        <v>0.41802000000000006</v>
      </c>
      <c r="E39" s="1">
        <f>Sheet4!O39*$K$1</f>
        <v>7.2768000000000006</v>
      </c>
      <c r="F39" s="1">
        <f>Sheet4!P39*$K$1</f>
        <v>5.2460000000000007E-2</v>
      </c>
      <c r="G39" s="7">
        <f>Sheet4!K39*$K$1</f>
        <v>147.11408</v>
      </c>
      <c r="H39" s="7">
        <f>Sheet4!M39*$K$1</f>
        <v>3.9933000000000005</v>
      </c>
      <c r="I39" s="7">
        <f>Sheet4!V39*$K$1</f>
        <v>40.989880000000007</v>
      </c>
      <c r="J39" s="7">
        <f>(Sheet4!L39-Sheet4!V39)*$K$1</f>
        <v>102.13090000000001</v>
      </c>
    </row>
    <row r="40" spans="1:10" x14ac:dyDescent="0.25">
      <c r="A40" s="1">
        <f>Sheet4!F40*$K$1</f>
        <v>14.591900000000001</v>
      </c>
      <c r="B40" s="1">
        <f>Sheet4!G40*$K$1</f>
        <v>1.36646</v>
      </c>
      <c r="C40" s="1">
        <f>Sheet4!I40*$K$1</f>
        <v>2.4767400000000004</v>
      </c>
      <c r="D40" s="1">
        <f>Sheet4!J40*$K$1</f>
        <v>0.34308000000000005</v>
      </c>
      <c r="E40" s="1">
        <f>Sheet4!O40*$K$1</f>
        <v>6.9243800000000002</v>
      </c>
      <c r="F40" s="1">
        <f>Sheet4!P40*$K$1</f>
        <v>9.1420000000000001E-2</v>
      </c>
      <c r="G40" s="7">
        <f>Sheet4!K40*$K$1</f>
        <v>147.27422000000001</v>
      </c>
      <c r="H40" s="7">
        <f>Sheet4!M40*$K$1</f>
        <v>3.6044400000000003</v>
      </c>
      <c r="I40" s="7">
        <f>Sheet4!V40*$K$1</f>
        <v>41.511500000000005</v>
      </c>
      <c r="J40" s="7">
        <f>(Sheet4!L40-Sheet4!V40)*$K$1</f>
        <v>102.15828</v>
      </c>
    </row>
    <row r="41" spans="1:10" x14ac:dyDescent="0.25">
      <c r="A41" s="1">
        <f>Sheet4!F41*$K$1</f>
        <v>13.660960000000001</v>
      </c>
      <c r="B41" s="1">
        <f>Sheet4!G41*$K$1</f>
        <v>2.5576000000000003</v>
      </c>
      <c r="C41" s="1">
        <f>Sheet4!I41*$K$1</f>
        <v>2.5698600000000003</v>
      </c>
      <c r="D41" s="1">
        <f>Sheet4!J41*$K$1</f>
        <v>0.43886000000000003</v>
      </c>
      <c r="E41" s="1">
        <f>Sheet4!O41*$K$1</f>
        <v>7.2649400000000002</v>
      </c>
      <c r="F41" s="1">
        <f>Sheet4!P41*$K$1</f>
        <v>3.5860000000000003E-2</v>
      </c>
      <c r="G41" s="7">
        <f>Sheet4!K41*$K$1</f>
        <v>142.61842000000001</v>
      </c>
      <c r="H41" s="7">
        <f>Sheet4!M41*$K$1</f>
        <v>3.3404400000000001</v>
      </c>
      <c r="I41" s="7">
        <f>Sheet4!V41*$K$1</f>
        <v>36.534980000000004</v>
      </c>
      <c r="J41" s="7">
        <f>(Sheet4!L41-Sheet4!V41)*$K$1</f>
        <v>102.74300000000001</v>
      </c>
    </row>
    <row r="42" spans="1:10" x14ac:dyDescent="0.25">
      <c r="A42" s="1">
        <f>Sheet4!F42*$K$1</f>
        <v>1.33426</v>
      </c>
      <c r="B42" s="1">
        <f>Sheet4!G42*$K$1</f>
        <v>1.0180000000000002E-2</v>
      </c>
      <c r="C42" s="1">
        <f>Sheet4!I42*$K$1</f>
        <v>0.1429</v>
      </c>
      <c r="D42" s="1">
        <f>Sheet4!J42*$K$1</f>
        <v>1.2000000000000001E-3</v>
      </c>
      <c r="E42" s="1">
        <f>Sheet4!O42*$K$1</f>
        <v>0.31184000000000001</v>
      </c>
      <c r="F42" s="1">
        <f>Sheet4!P42*$K$1</f>
        <v>5.0000000000000001E-4</v>
      </c>
      <c r="G42" s="7">
        <f>Sheet4!K42*$K$1</f>
        <v>129.60130000000001</v>
      </c>
      <c r="H42" s="7">
        <f>Sheet4!M42*$K$1</f>
        <v>3.5720000000000002E-2</v>
      </c>
      <c r="I42" s="7">
        <f>Sheet4!V42*$K$1</f>
        <v>40.751700000000007</v>
      </c>
      <c r="J42" s="7">
        <f>(Sheet4!L42-Sheet4!V42)*$K$1</f>
        <v>88.813880000000012</v>
      </c>
    </row>
    <row r="43" spans="1:10" x14ac:dyDescent="0.25">
      <c r="A43" s="1">
        <f>Sheet4!F43*$K$1</f>
        <v>7.0865800000000005</v>
      </c>
      <c r="B43" s="1">
        <f>Sheet4!G43*$K$1</f>
        <v>2.8871000000000002</v>
      </c>
      <c r="C43" s="1">
        <f>Sheet4!I43*$K$1</f>
        <v>0.72452000000000005</v>
      </c>
      <c r="D43" s="1">
        <f>Sheet4!J43*$K$1</f>
        <v>0.54898000000000002</v>
      </c>
      <c r="E43" s="1">
        <f>Sheet4!O43*$K$1</f>
        <v>5.7702800000000005</v>
      </c>
      <c r="F43" s="1">
        <f>Sheet4!P43*$K$1</f>
        <v>1.8740000000000003E-2</v>
      </c>
      <c r="G43" s="7">
        <f>Sheet4!K43*$K$1</f>
        <v>161.22730000000001</v>
      </c>
      <c r="H43" s="7">
        <f>Sheet4!M43*$K$1</f>
        <v>3.0580000000000003</v>
      </c>
      <c r="I43" s="7">
        <f>Sheet4!V43*$K$1</f>
        <v>51.126060000000003</v>
      </c>
      <c r="J43" s="7">
        <f>(Sheet4!L43-Sheet4!V43)*$K$1</f>
        <v>107.04324000000001</v>
      </c>
    </row>
    <row r="44" spans="1:10" x14ac:dyDescent="0.25">
      <c r="A44" s="1">
        <f>Sheet4!F44*$K$1</f>
        <v>7.1225400000000008</v>
      </c>
      <c r="B44" s="1">
        <f>Sheet4!G44*$K$1</f>
        <v>2.9025200000000004</v>
      </c>
      <c r="C44" s="1">
        <f>Sheet4!I44*$K$1</f>
        <v>0.72034000000000009</v>
      </c>
      <c r="D44" s="1">
        <f>Sheet4!J44*$K$1</f>
        <v>0.55946000000000007</v>
      </c>
      <c r="E44" s="1">
        <f>Sheet4!O44*$K$1</f>
        <v>5.8096400000000008</v>
      </c>
      <c r="F44" s="1">
        <f>Sheet4!P44*$K$1</f>
        <v>2.4480000000000002E-2</v>
      </c>
      <c r="G44" s="7">
        <f>Sheet4!K44*$K$1</f>
        <v>155.79860000000002</v>
      </c>
      <c r="H44" s="7">
        <f>Sheet4!M44*$K$1</f>
        <v>2.9814600000000002</v>
      </c>
      <c r="I44" s="7">
        <f>Sheet4!V44*$K$1</f>
        <v>47.567680000000003</v>
      </c>
      <c r="J44" s="7">
        <f>(Sheet4!L44-Sheet4!V44)*$K$1</f>
        <v>105.24946000000001</v>
      </c>
    </row>
    <row r="45" spans="1:10" x14ac:dyDescent="0.25">
      <c r="A45" s="1">
        <f>Sheet4!F45*$K$1</f>
        <v>4.4565800000000007</v>
      </c>
      <c r="B45" s="1">
        <f>Sheet4!G45*$K$1</f>
        <v>4.0000000000000003E-5</v>
      </c>
      <c r="C45" s="1">
        <f>Sheet4!I45*$K$1</f>
        <v>1.3350600000000001</v>
      </c>
      <c r="D45" s="1">
        <f>Sheet4!J45*$K$1</f>
        <v>0</v>
      </c>
      <c r="E45" s="1">
        <f>Sheet4!O45*$K$1</f>
        <v>3.6011600000000001</v>
      </c>
      <c r="F45" s="1">
        <f>Sheet4!P45*$K$1</f>
        <v>0</v>
      </c>
      <c r="G45" s="7">
        <f>Sheet4!K45*$K$1</f>
        <v>146.20566000000002</v>
      </c>
      <c r="H45" s="7">
        <f>Sheet4!M45*$K$1</f>
        <v>1.0200000000000001E-3</v>
      </c>
      <c r="I45" s="7">
        <f>Sheet4!V45*$K$1</f>
        <v>38.78116</v>
      </c>
      <c r="J45" s="7">
        <f>(Sheet4!L45-Sheet4!V45)*$K$1</f>
        <v>107.42348000000001</v>
      </c>
    </row>
    <row r="46" spans="1:10" x14ac:dyDescent="0.25">
      <c r="A46" s="1">
        <f>Sheet4!F46*$K$1</f>
        <v>9.5732800000000005</v>
      </c>
      <c r="B46" s="1">
        <f>Sheet4!G46*$K$1</f>
        <v>1.7433800000000002</v>
      </c>
      <c r="C46" s="1">
        <f>Sheet4!I46*$K$1</f>
        <v>0.71998000000000006</v>
      </c>
      <c r="D46" s="1">
        <f>Sheet4!J46*$K$1</f>
        <v>0.78002000000000005</v>
      </c>
      <c r="E46" s="1">
        <f>Sheet4!O46*$K$1</f>
        <v>5.0628000000000002</v>
      </c>
      <c r="F46" s="1">
        <f>Sheet4!P46*$K$1</f>
        <v>1.2480000000000002E-2</v>
      </c>
      <c r="G46" s="7">
        <f>Sheet4!K46*$K$1</f>
        <v>36.70214</v>
      </c>
      <c r="H46" s="7">
        <f>Sheet4!M46*$K$1</f>
        <v>2.8968200000000004</v>
      </c>
      <c r="I46" s="7">
        <f>Sheet4!V46*$K$1</f>
        <v>17.4771</v>
      </c>
      <c r="J46" s="7">
        <f>(Sheet4!L46-Sheet4!V46)*$K$1</f>
        <v>16.328220000000002</v>
      </c>
    </row>
    <row r="47" spans="1:10" x14ac:dyDescent="0.25">
      <c r="A47" s="1">
        <f>Sheet4!F47*$K$1</f>
        <v>4.4786800000000007</v>
      </c>
      <c r="B47" s="1">
        <f>Sheet4!G47*$K$1</f>
        <v>4.1992200000000004</v>
      </c>
      <c r="C47" s="1">
        <f>Sheet4!I47*$K$1</f>
        <v>0.24986000000000003</v>
      </c>
      <c r="D47" s="1">
        <f>Sheet4!J47*$K$1</f>
        <v>71.733500000000006</v>
      </c>
      <c r="E47" s="1">
        <f>Sheet4!O47*$K$1</f>
        <v>74.507440000000003</v>
      </c>
      <c r="F47" s="1">
        <f>Sheet4!P47*$K$1</f>
        <v>2.9800000000000004E-3</v>
      </c>
      <c r="G47" s="7">
        <f>Sheet4!K47*$K$1</f>
        <v>53.636300000000006</v>
      </c>
      <c r="H47" s="7">
        <f>Sheet4!M47*$K$1</f>
        <v>30.889000000000003</v>
      </c>
      <c r="I47" s="7">
        <f>Sheet4!V47*$K$1</f>
        <v>6.1708600000000002</v>
      </c>
      <c r="J47" s="7">
        <f>(Sheet4!L47-Sheet4!V47)*$K$1</f>
        <v>16.576440000000002</v>
      </c>
    </row>
    <row r="48" spans="1:10" x14ac:dyDescent="0.25">
      <c r="A48" s="1">
        <f>Sheet4!F48*$K$1</f>
        <v>3.6963400000000002</v>
      </c>
      <c r="B48" s="1">
        <f>Sheet4!G48*$K$1</f>
        <v>4.8225200000000008</v>
      </c>
      <c r="C48" s="1">
        <f>Sheet4!I48*$K$1</f>
        <v>0.13016</v>
      </c>
      <c r="D48" s="1">
        <f>Sheet4!J48*$K$1</f>
        <v>100.86764000000001</v>
      </c>
      <c r="E48" s="1">
        <f>Sheet4!O48*$K$1</f>
        <v>103.15208000000001</v>
      </c>
      <c r="F48" s="1">
        <f>Sheet4!P48*$K$1</f>
        <v>5.4800000000000005E-3</v>
      </c>
      <c r="G48" s="7">
        <f>Sheet4!K48*$K$1</f>
        <v>39.261020000000002</v>
      </c>
      <c r="H48" s="7">
        <f>Sheet4!M48*$K$1</f>
        <v>16.379640000000002</v>
      </c>
      <c r="I48" s="7">
        <f>Sheet4!V48*$K$1</f>
        <v>6.4579000000000004</v>
      </c>
      <c r="J48" s="7">
        <f>(Sheet4!L48-Sheet4!V48)*$K$1</f>
        <v>16.423480000000001</v>
      </c>
    </row>
    <row r="49" spans="1:10" x14ac:dyDescent="0.25">
      <c r="A49" s="1">
        <f>Sheet4!F49*$K$1</f>
        <v>5.3302000000000005</v>
      </c>
      <c r="B49" s="1">
        <f>Sheet4!G49*$K$1</f>
        <v>0.74328000000000005</v>
      </c>
      <c r="C49" s="1">
        <f>Sheet4!I49*$K$1</f>
        <v>1.4085800000000002</v>
      </c>
      <c r="D49" s="1">
        <f>Sheet4!J49*$K$1</f>
        <v>0.67514000000000007</v>
      </c>
      <c r="E49" s="1">
        <f>Sheet4!O49*$K$1</f>
        <v>2.7852600000000001</v>
      </c>
      <c r="F49" s="1">
        <f>Sheet4!P49*$K$1</f>
        <v>1.0200000000000001E-3</v>
      </c>
      <c r="G49" s="7">
        <f>Sheet4!K49*$K$1</f>
        <v>37.85472</v>
      </c>
      <c r="H49" s="7">
        <f>Sheet4!M49*$K$1</f>
        <v>1.08728</v>
      </c>
      <c r="I49" s="7">
        <f>Sheet4!V49*$K$1</f>
        <v>15.618260000000001</v>
      </c>
      <c r="J49" s="7">
        <f>(Sheet4!L49-Sheet4!V49)*$K$1</f>
        <v>21.149180000000001</v>
      </c>
    </row>
    <row r="50" spans="1:10" x14ac:dyDescent="0.25">
      <c r="A50" s="1">
        <f>Sheet4!F50*$K$1</f>
        <v>4.5718200000000007</v>
      </c>
      <c r="B50" s="1">
        <f>Sheet4!G50*$K$1</f>
        <v>0.2823</v>
      </c>
      <c r="C50" s="1">
        <f>Sheet4!I50*$K$1</f>
        <v>0.79532000000000003</v>
      </c>
      <c r="D50" s="1">
        <f>Sheet4!J50*$K$1</f>
        <v>5.6080000000000005E-2</v>
      </c>
      <c r="E50" s="1">
        <f>Sheet4!O50*$K$1</f>
        <v>1.4813200000000002</v>
      </c>
      <c r="F50" s="1">
        <f>Sheet4!P50*$K$1</f>
        <v>2.7000000000000001E-3</v>
      </c>
      <c r="G50" s="7">
        <f>Sheet4!K50*$K$1</f>
        <v>51.149420000000006</v>
      </c>
      <c r="H50" s="7">
        <f>Sheet4!M50*$K$1</f>
        <v>0.41876000000000002</v>
      </c>
      <c r="I50" s="7">
        <f>Sheet4!V50*$K$1</f>
        <v>20.09102</v>
      </c>
      <c r="J50" s="7">
        <f>(Sheet4!L50-Sheet4!V50)*$K$1</f>
        <v>30.639640000000004</v>
      </c>
    </row>
    <row r="51" spans="1:10" x14ac:dyDescent="0.25">
      <c r="A51" s="1">
        <f>Sheet4!F51*$K$1</f>
        <v>4.9711000000000007</v>
      </c>
      <c r="B51" s="1">
        <f>Sheet4!G51*$K$1</f>
        <v>1.6748600000000002</v>
      </c>
      <c r="C51" s="1">
        <f>Sheet4!I51*$K$1</f>
        <v>0.25494</v>
      </c>
      <c r="D51" s="1">
        <f>Sheet4!J51*$K$1</f>
        <v>0.11040000000000001</v>
      </c>
      <c r="E51" s="1">
        <f>Sheet4!O51*$K$1</f>
        <v>1.5715000000000001</v>
      </c>
      <c r="F51" s="1">
        <f>Sheet4!P51*$K$1</f>
        <v>7.3800000000000003E-3</v>
      </c>
      <c r="G51" s="7">
        <f>Sheet4!K51*$K$1</f>
        <v>20.589360000000003</v>
      </c>
      <c r="H51" s="7">
        <f>Sheet4!M51*$K$1</f>
        <v>1.62548</v>
      </c>
      <c r="I51" s="7">
        <f>Sheet4!V51*$K$1</f>
        <v>7.1706400000000006</v>
      </c>
      <c r="J51" s="7">
        <f>(Sheet4!L51-Sheet4!V51)*$K$1</f>
        <v>11.793240000000001</v>
      </c>
    </row>
    <row r="52" spans="1:10" x14ac:dyDescent="0.25">
      <c r="A52" s="1">
        <f>Sheet4!F52*$K$1</f>
        <v>1.0555000000000001</v>
      </c>
      <c r="B52" s="1">
        <f>Sheet4!G52*$K$1</f>
        <v>0.11130000000000001</v>
      </c>
      <c r="C52" s="1">
        <f>Sheet4!I52*$K$1</f>
        <v>0.43970000000000004</v>
      </c>
      <c r="D52" s="1">
        <f>Sheet4!J52*$K$1</f>
        <v>0.24150000000000002</v>
      </c>
      <c r="E52" s="1">
        <f>Sheet4!O52*$K$1</f>
        <v>0.85964000000000007</v>
      </c>
      <c r="F52" s="1">
        <f>Sheet4!P52*$K$1</f>
        <v>1.5E-3</v>
      </c>
      <c r="G52" s="7">
        <f>Sheet4!K52*$K$1</f>
        <v>12.23972</v>
      </c>
      <c r="H52" s="7">
        <f>Sheet4!M52*$K$1</f>
        <v>0.42264000000000002</v>
      </c>
      <c r="I52" s="7">
        <f>Sheet4!V52*$K$1</f>
        <v>3.9921600000000002</v>
      </c>
      <c r="J52" s="7">
        <f>(Sheet4!L52-Sheet4!V52)*$K$1</f>
        <v>7.8249200000000005</v>
      </c>
    </row>
    <row r="53" spans="1:10" x14ac:dyDescent="0.25">
      <c r="A53" s="1">
        <f>AVERAGE(A3:A52)</f>
        <v>11.108336800000004</v>
      </c>
      <c r="B53" s="1">
        <f t="shared" ref="B53:J53" si="0">AVERAGE(B3:B52)</f>
        <v>3.9729963999999995</v>
      </c>
      <c r="C53" s="1">
        <f t="shared" si="0"/>
        <v>1.3434472000000002</v>
      </c>
      <c r="D53" s="1">
        <f t="shared" si="0"/>
        <v>6.6003512000000013</v>
      </c>
      <c r="E53" s="1">
        <f t="shared" si="0"/>
        <v>11.287376400000001</v>
      </c>
      <c r="F53" s="1">
        <f t="shared" si="0"/>
        <v>4.8837600000000009E-2</v>
      </c>
      <c r="G53" s="7">
        <f t="shared" si="0"/>
        <v>85.616307999999989</v>
      </c>
      <c r="H53" s="7">
        <f t="shared" si="0"/>
        <v>10.013612000000002</v>
      </c>
      <c r="I53" s="7">
        <f t="shared" si="0"/>
        <v>24.267039600000004</v>
      </c>
      <c r="J53" s="7">
        <f t="shared" si="0"/>
        <v>51.335656399999998</v>
      </c>
    </row>
    <row r="54" spans="1:10" x14ac:dyDescent="0.25">
      <c r="A54" s="1" t="s">
        <v>177</v>
      </c>
      <c r="B54" s="1">
        <f>SUM(A53:G53)</f>
        <v>119.9776536</v>
      </c>
      <c r="C54" s="1"/>
      <c r="D54" s="1"/>
      <c r="E54" s="1"/>
      <c r="F54" s="1"/>
      <c r="G54" s="1"/>
      <c r="H54" s="1"/>
      <c r="I54" s="1"/>
    </row>
    <row r="55" spans="1:10" x14ac:dyDescent="0.25">
      <c r="A55" s="1" t="s">
        <v>163</v>
      </c>
      <c r="B55" s="1">
        <f>(B53+D53+F53+H53)*linkedrecords!$D$3</f>
        <v>29.251861604916009</v>
      </c>
      <c r="C55" s="1"/>
      <c r="D55" s="1"/>
      <c r="E55" s="1"/>
      <c r="F55" s="1"/>
      <c r="G55" s="1"/>
      <c r="H55" s="1"/>
      <c r="I55" s="1"/>
    </row>
    <row r="56" spans="1:10" x14ac:dyDescent="0.25">
      <c r="A56" s="1" t="s">
        <v>164</v>
      </c>
      <c r="B56" s="1">
        <f>(A53+C53+E53+J53)*linkedrecords!$C$3</f>
        <v>88.917111521584005</v>
      </c>
    </row>
    <row r="57" spans="1:10" x14ac:dyDescent="0.25">
      <c r="A57" s="1" t="s">
        <v>146</v>
      </c>
      <c r="B57" s="1">
        <f>I53*linkedrecords!$B$3</f>
        <v>1.1802735783212401</v>
      </c>
    </row>
    <row r="58" spans="1:10" x14ac:dyDescent="0.25">
      <c r="A58" s="1" t="s">
        <v>166</v>
      </c>
      <c r="B58" s="1">
        <f>SUM(B55:B57)</f>
        <v>119.34924670482125</v>
      </c>
    </row>
    <row r="59" spans="1:10" x14ac:dyDescent="0.25">
      <c r="A59" s="1" t="s">
        <v>167</v>
      </c>
      <c r="B59" s="1">
        <f>Sheet1!B55*linkedrecords!E3*20</f>
        <v>51.172060627350191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2021-01-30T22:26:48Z</dcterms:created>
  <dcterms:modified xsi:type="dcterms:W3CDTF">2023-05-22T18:34:20Z</dcterms:modified>
</cp:coreProperties>
</file>