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FNLMMA_96k-l1i_32k2w\"/>
    </mc:Choice>
  </mc:AlternateContent>
  <bookViews>
    <workbookView xWindow="240" yWindow="12" windowWidth="16092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E2" i="7" l="1"/>
  <c r="D2" i="7"/>
  <c r="C2" i="7"/>
  <c r="B2" i="7"/>
  <c r="G4" i="9" l="1"/>
  <c r="H4" i="9"/>
  <c r="I4" i="9"/>
  <c r="J4" i="9"/>
  <c r="G5" i="9"/>
  <c r="H5" i="9"/>
  <c r="I5" i="9"/>
  <c r="J5" i="9"/>
  <c r="G6" i="9"/>
  <c r="H6" i="9"/>
  <c r="I6" i="9"/>
  <c r="J6" i="9"/>
  <c r="G7" i="9"/>
  <c r="H7" i="9"/>
  <c r="I7" i="9"/>
  <c r="J7" i="9"/>
  <c r="G8" i="9"/>
  <c r="H8" i="9"/>
  <c r="I8" i="9"/>
  <c r="J8" i="9"/>
  <c r="G9" i="9"/>
  <c r="H9" i="9"/>
  <c r="I9" i="9"/>
  <c r="J9" i="9"/>
  <c r="G10" i="9"/>
  <c r="H10" i="9"/>
  <c r="I10" i="9"/>
  <c r="J10" i="9"/>
  <c r="G11" i="9"/>
  <c r="H11" i="9"/>
  <c r="I11" i="9"/>
  <c r="J11" i="9"/>
  <c r="G12" i="9"/>
  <c r="H12" i="9"/>
  <c r="I12" i="9"/>
  <c r="J12" i="9"/>
  <c r="G13" i="9"/>
  <c r="H13" i="9"/>
  <c r="I13" i="9"/>
  <c r="J13" i="9"/>
  <c r="G14" i="9"/>
  <c r="H14" i="9"/>
  <c r="I14" i="9"/>
  <c r="J14" i="9"/>
  <c r="G15" i="9"/>
  <c r="H15" i="9"/>
  <c r="I15" i="9"/>
  <c r="J15" i="9"/>
  <c r="G16" i="9"/>
  <c r="H16" i="9"/>
  <c r="I16" i="9"/>
  <c r="J16" i="9"/>
  <c r="G17" i="9"/>
  <c r="H17" i="9"/>
  <c r="I17" i="9"/>
  <c r="J17" i="9"/>
  <c r="G18" i="9"/>
  <c r="H18" i="9"/>
  <c r="I18" i="9"/>
  <c r="J18" i="9"/>
  <c r="G19" i="9"/>
  <c r="H19" i="9"/>
  <c r="I19" i="9"/>
  <c r="J19" i="9"/>
  <c r="G20" i="9"/>
  <c r="H20" i="9"/>
  <c r="I20" i="9"/>
  <c r="J20" i="9"/>
  <c r="G21" i="9"/>
  <c r="H21" i="9"/>
  <c r="I21" i="9"/>
  <c r="J21" i="9"/>
  <c r="G22" i="9"/>
  <c r="H22" i="9"/>
  <c r="I22" i="9"/>
  <c r="J22" i="9"/>
  <c r="G23" i="9"/>
  <c r="H23" i="9"/>
  <c r="I23" i="9"/>
  <c r="J23" i="9"/>
  <c r="G24" i="9"/>
  <c r="H24" i="9"/>
  <c r="I24" i="9"/>
  <c r="J24" i="9"/>
  <c r="G25" i="9"/>
  <c r="H25" i="9"/>
  <c r="I25" i="9"/>
  <c r="J25" i="9"/>
  <c r="G26" i="9"/>
  <c r="H26" i="9"/>
  <c r="I26" i="9"/>
  <c r="J26" i="9"/>
  <c r="G27" i="9"/>
  <c r="H27" i="9"/>
  <c r="I27" i="9"/>
  <c r="J27" i="9"/>
  <c r="G28" i="9"/>
  <c r="H28" i="9"/>
  <c r="I28" i="9"/>
  <c r="J28" i="9"/>
  <c r="G29" i="9"/>
  <c r="H29" i="9"/>
  <c r="I29" i="9"/>
  <c r="J29" i="9"/>
  <c r="G30" i="9"/>
  <c r="H30" i="9"/>
  <c r="I30" i="9"/>
  <c r="J30" i="9"/>
  <c r="G31" i="9"/>
  <c r="H31" i="9"/>
  <c r="I31" i="9"/>
  <c r="J31" i="9"/>
  <c r="G32" i="9"/>
  <c r="H32" i="9"/>
  <c r="I32" i="9"/>
  <c r="J32" i="9"/>
  <c r="G33" i="9"/>
  <c r="H33" i="9"/>
  <c r="I33" i="9"/>
  <c r="J33" i="9"/>
  <c r="G34" i="9"/>
  <c r="H34" i="9"/>
  <c r="I34" i="9"/>
  <c r="J34" i="9"/>
  <c r="G35" i="9"/>
  <c r="H35" i="9"/>
  <c r="I35" i="9"/>
  <c r="J35" i="9"/>
  <c r="G36" i="9"/>
  <c r="H36" i="9"/>
  <c r="I36" i="9"/>
  <c r="J36" i="9"/>
  <c r="G37" i="9"/>
  <c r="H37" i="9"/>
  <c r="I37" i="9"/>
  <c r="J37" i="9"/>
  <c r="G38" i="9"/>
  <c r="H38" i="9"/>
  <c r="I38" i="9"/>
  <c r="J38" i="9"/>
  <c r="G39" i="9"/>
  <c r="H39" i="9"/>
  <c r="I39" i="9"/>
  <c r="J39" i="9"/>
  <c r="G40" i="9"/>
  <c r="H40" i="9"/>
  <c r="I40" i="9"/>
  <c r="J40" i="9"/>
  <c r="G41" i="9"/>
  <c r="H41" i="9"/>
  <c r="I41" i="9"/>
  <c r="J41" i="9"/>
  <c r="G42" i="9"/>
  <c r="H42" i="9"/>
  <c r="I42" i="9"/>
  <c r="J42" i="9"/>
  <c r="G43" i="9"/>
  <c r="H43" i="9"/>
  <c r="I43" i="9"/>
  <c r="J43" i="9"/>
  <c r="G44" i="9"/>
  <c r="H44" i="9"/>
  <c r="I44" i="9"/>
  <c r="J44" i="9"/>
  <c r="G45" i="9"/>
  <c r="H45" i="9"/>
  <c r="I45" i="9"/>
  <c r="J45" i="9"/>
  <c r="G46" i="9"/>
  <c r="H46" i="9"/>
  <c r="I46" i="9"/>
  <c r="J46" i="9"/>
  <c r="G47" i="9"/>
  <c r="H47" i="9"/>
  <c r="I47" i="9"/>
  <c r="J47" i="9"/>
  <c r="G48" i="9"/>
  <c r="H48" i="9"/>
  <c r="I48" i="9"/>
  <c r="J48" i="9"/>
  <c r="G49" i="9"/>
  <c r="H49" i="9"/>
  <c r="I49" i="9"/>
  <c r="J49" i="9"/>
  <c r="G50" i="9"/>
  <c r="H50" i="9"/>
  <c r="I50" i="9"/>
  <c r="J50" i="9"/>
  <c r="G51" i="9"/>
  <c r="H51" i="9"/>
  <c r="I51" i="9"/>
  <c r="J51" i="9"/>
  <c r="G52" i="9"/>
  <c r="H52" i="9"/>
  <c r="I52" i="9"/>
  <c r="J52" i="9"/>
  <c r="J3" i="9"/>
  <c r="I3" i="9"/>
  <c r="H3" i="9"/>
  <c r="G3" i="9"/>
  <c r="G53" i="9" l="1"/>
  <c r="H53" i="9"/>
  <c r="I53" i="9"/>
  <c r="J53" i="9"/>
  <c r="A4" i="10"/>
  <c r="B4" i="10"/>
  <c r="C4" i="10"/>
  <c r="D4" i="10"/>
  <c r="E4" i="10"/>
  <c r="A5" i="10"/>
  <c r="B5" i="10"/>
  <c r="C5" i="10"/>
  <c r="D5" i="10"/>
  <c r="E5" i="10"/>
  <c r="A6" i="10"/>
  <c r="B6" i="10"/>
  <c r="C6" i="10"/>
  <c r="D6" i="10"/>
  <c r="E6" i="10"/>
  <c r="A7" i="10"/>
  <c r="B7" i="10"/>
  <c r="C7" i="10"/>
  <c r="D7" i="10"/>
  <c r="E7" i="10"/>
  <c r="A8" i="10"/>
  <c r="B8" i="10"/>
  <c r="C8" i="10"/>
  <c r="D8" i="10"/>
  <c r="E8" i="10"/>
  <c r="A9" i="10"/>
  <c r="B9" i="10"/>
  <c r="C9" i="10"/>
  <c r="D9" i="10"/>
  <c r="E9" i="10"/>
  <c r="A10" i="10"/>
  <c r="B10" i="10"/>
  <c r="C10" i="10"/>
  <c r="D10" i="10"/>
  <c r="E10" i="10"/>
  <c r="A11" i="10"/>
  <c r="B11" i="10"/>
  <c r="C11" i="10"/>
  <c r="D11" i="10"/>
  <c r="E11" i="10"/>
  <c r="A12" i="10"/>
  <c r="B12" i="10"/>
  <c r="C12" i="10"/>
  <c r="D12" i="10"/>
  <c r="E12" i="10"/>
  <c r="A13" i="10"/>
  <c r="B13" i="10"/>
  <c r="C13" i="10"/>
  <c r="D13" i="10"/>
  <c r="E13" i="10"/>
  <c r="A14" i="10"/>
  <c r="B14" i="10"/>
  <c r="C14" i="10"/>
  <c r="D14" i="10"/>
  <c r="E14" i="10"/>
  <c r="A15" i="10"/>
  <c r="B15" i="10"/>
  <c r="C15" i="10"/>
  <c r="D15" i="10"/>
  <c r="E15" i="10"/>
  <c r="A16" i="10"/>
  <c r="B16" i="10"/>
  <c r="C16" i="10"/>
  <c r="D16" i="10"/>
  <c r="E16" i="10"/>
  <c r="A17" i="10"/>
  <c r="B17" i="10"/>
  <c r="C17" i="10"/>
  <c r="D17" i="10"/>
  <c r="E17" i="10"/>
  <c r="A18" i="10"/>
  <c r="B18" i="10"/>
  <c r="C18" i="10"/>
  <c r="D18" i="10"/>
  <c r="E18" i="10"/>
  <c r="A19" i="10"/>
  <c r="B19" i="10"/>
  <c r="C19" i="10"/>
  <c r="D19" i="10"/>
  <c r="E19" i="10"/>
  <c r="A20" i="10"/>
  <c r="B20" i="10"/>
  <c r="C20" i="10"/>
  <c r="D20" i="10"/>
  <c r="E20" i="10"/>
  <c r="A21" i="10"/>
  <c r="B21" i="10"/>
  <c r="C21" i="10"/>
  <c r="D21" i="10"/>
  <c r="E21" i="10"/>
  <c r="A22" i="10"/>
  <c r="B22" i="10"/>
  <c r="C22" i="10"/>
  <c r="D22" i="10"/>
  <c r="E22" i="10"/>
  <c r="A23" i="10"/>
  <c r="B23" i="10"/>
  <c r="C23" i="10"/>
  <c r="D23" i="10"/>
  <c r="E23" i="10"/>
  <c r="A24" i="10"/>
  <c r="B24" i="10"/>
  <c r="C24" i="10"/>
  <c r="D24" i="10"/>
  <c r="E24" i="10"/>
  <c r="A25" i="10"/>
  <c r="B25" i="10"/>
  <c r="C25" i="10"/>
  <c r="D25" i="10"/>
  <c r="E25" i="10"/>
  <c r="A26" i="10"/>
  <c r="B26" i="10"/>
  <c r="C26" i="10"/>
  <c r="D26" i="10"/>
  <c r="E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2" i="10"/>
  <c r="B32" i="10"/>
  <c r="C32" i="10"/>
  <c r="D32" i="10"/>
  <c r="E32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3" i="10"/>
  <c r="B43" i="10"/>
  <c r="C43" i="10"/>
  <c r="D43" i="10"/>
  <c r="E43" i="10"/>
  <c r="A44" i="10"/>
  <c r="B44" i="10"/>
  <c r="C44" i="10"/>
  <c r="D44" i="10"/>
  <c r="E44" i="10"/>
  <c r="A45" i="10"/>
  <c r="B45" i="10"/>
  <c r="C45" i="10"/>
  <c r="D45" i="10"/>
  <c r="E45" i="10"/>
  <c r="A46" i="10"/>
  <c r="B46" i="10"/>
  <c r="C46" i="10"/>
  <c r="D46" i="10"/>
  <c r="E46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D3" i="10"/>
  <c r="C3" i="10"/>
  <c r="B3" i="10"/>
  <c r="A3" i="10"/>
  <c r="E3" i="10"/>
  <c r="B53" i="10" l="1"/>
  <c r="C53" i="10"/>
  <c r="D53" i="10"/>
  <c r="E53" i="10"/>
  <c r="A53" i="10"/>
  <c r="F2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F3" i="9"/>
  <c r="E3" i="9"/>
  <c r="D3" i="9"/>
  <c r="D53" i="9" s="1"/>
  <c r="C3" i="9"/>
  <c r="B3" i="9"/>
  <c r="A3" i="9"/>
  <c r="K1" i="9"/>
  <c r="A4" i="8"/>
  <c r="B4" i="8"/>
  <c r="C4" i="8"/>
  <c r="D4" i="8"/>
  <c r="A5" i="8"/>
  <c r="B5" i="8"/>
  <c r="C5" i="8"/>
  <c r="D5" i="8"/>
  <c r="A6" i="8"/>
  <c r="A53" i="8" s="1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C3" i="8"/>
  <c r="B3" i="8"/>
  <c r="A3" i="8"/>
  <c r="E1" i="8"/>
  <c r="E4" i="7"/>
  <c r="E5" i="7"/>
  <c r="E6" i="7"/>
  <c r="E7" i="7"/>
  <c r="E8" i="7"/>
  <c r="C4" i="7"/>
  <c r="C5" i="7"/>
  <c r="C6" i="7"/>
  <c r="C7" i="7"/>
  <c r="C8" i="7"/>
  <c r="E3" i="7"/>
  <c r="D3" i="7"/>
  <c r="C3" i="7"/>
  <c r="B3" i="7"/>
  <c r="B57" i="9" s="1"/>
  <c r="B54" i="1"/>
  <c r="B55" i="1" s="1"/>
  <c r="A53" i="9" l="1"/>
  <c r="F53" i="9"/>
  <c r="B55" i="9" s="1"/>
  <c r="E53" i="9"/>
  <c r="B53" i="9"/>
  <c r="C53" i="9"/>
  <c r="C53" i="8"/>
  <c r="D53" i="8"/>
  <c r="B53" i="8"/>
  <c r="B54" i="8" s="1"/>
  <c r="B57" i="8"/>
  <c r="B56" i="8"/>
  <c r="B59" i="9"/>
  <c r="B59" i="8"/>
  <c r="C55" i="10"/>
  <c r="B55" i="10"/>
  <c r="A55" i="10"/>
  <c r="E55" i="10"/>
  <c r="D55" i="10"/>
  <c r="A54" i="10"/>
  <c r="C54" i="10"/>
  <c r="E54" i="10"/>
  <c r="D54" i="10"/>
  <c r="B54" i="10"/>
  <c r="H4" i="6"/>
  <c r="I4" i="6"/>
  <c r="J4" i="6"/>
  <c r="K4" i="6"/>
  <c r="L4" i="6"/>
  <c r="H5" i="6"/>
  <c r="I5" i="6"/>
  <c r="J5" i="6"/>
  <c r="K5" i="6"/>
  <c r="L5" i="6"/>
  <c r="H6" i="6"/>
  <c r="M6" i="6" s="1"/>
  <c r="I6" i="6"/>
  <c r="J6" i="6"/>
  <c r="K6" i="6"/>
  <c r="L6" i="6"/>
  <c r="H7" i="6"/>
  <c r="M7" i="6" s="1"/>
  <c r="I7" i="6"/>
  <c r="J7" i="6"/>
  <c r="K7" i="6"/>
  <c r="L7" i="6"/>
  <c r="H8" i="6"/>
  <c r="I8" i="6"/>
  <c r="J8" i="6"/>
  <c r="M8" i="6" s="1"/>
  <c r="K8" i="6"/>
  <c r="L8" i="6"/>
  <c r="H9" i="6"/>
  <c r="I9" i="6"/>
  <c r="J9" i="6"/>
  <c r="K9" i="6"/>
  <c r="L9" i="6"/>
  <c r="H10" i="6"/>
  <c r="I10" i="6"/>
  <c r="J10" i="6"/>
  <c r="K10" i="6"/>
  <c r="L10" i="6"/>
  <c r="M10" i="6" s="1"/>
  <c r="H11" i="6"/>
  <c r="I11" i="6"/>
  <c r="J11" i="6"/>
  <c r="K11" i="6"/>
  <c r="L11" i="6"/>
  <c r="H12" i="6"/>
  <c r="M12" i="6" s="1"/>
  <c r="I12" i="6"/>
  <c r="J12" i="6"/>
  <c r="K12" i="6"/>
  <c r="L12" i="6"/>
  <c r="H13" i="6"/>
  <c r="I13" i="6"/>
  <c r="J13" i="6"/>
  <c r="K13" i="6"/>
  <c r="L13" i="6"/>
  <c r="H14" i="6"/>
  <c r="I14" i="6"/>
  <c r="J14" i="6"/>
  <c r="K14" i="6"/>
  <c r="L14" i="6"/>
  <c r="H15" i="6"/>
  <c r="I15" i="6"/>
  <c r="J15" i="6"/>
  <c r="K15" i="6"/>
  <c r="M15" i="6" s="1"/>
  <c r="L15" i="6"/>
  <c r="H16" i="6"/>
  <c r="I16" i="6"/>
  <c r="J16" i="6"/>
  <c r="K16" i="6"/>
  <c r="L16" i="6"/>
  <c r="H17" i="6"/>
  <c r="I17" i="6"/>
  <c r="J17" i="6"/>
  <c r="K17" i="6"/>
  <c r="L17" i="6"/>
  <c r="H18" i="6"/>
  <c r="M18" i="6" s="1"/>
  <c r="I18" i="6"/>
  <c r="J18" i="6"/>
  <c r="K18" i="6"/>
  <c r="L18" i="6"/>
  <c r="H19" i="6"/>
  <c r="M19" i="6" s="1"/>
  <c r="I19" i="6"/>
  <c r="J19" i="6"/>
  <c r="K19" i="6"/>
  <c r="L19" i="6"/>
  <c r="H20" i="6"/>
  <c r="M20" i="6" s="1"/>
  <c r="I20" i="6"/>
  <c r="J20" i="6"/>
  <c r="K20" i="6"/>
  <c r="L20" i="6"/>
  <c r="H21" i="6"/>
  <c r="I21" i="6"/>
  <c r="J21" i="6"/>
  <c r="K21" i="6"/>
  <c r="L21" i="6"/>
  <c r="H22" i="6"/>
  <c r="I22" i="6"/>
  <c r="J22" i="6"/>
  <c r="K22" i="6"/>
  <c r="L22" i="6"/>
  <c r="M22" i="6" s="1"/>
  <c r="H23" i="6"/>
  <c r="I23" i="6"/>
  <c r="J23" i="6"/>
  <c r="K23" i="6"/>
  <c r="L23" i="6"/>
  <c r="H24" i="6"/>
  <c r="M24" i="6" s="1"/>
  <c r="I24" i="6"/>
  <c r="J24" i="6"/>
  <c r="K24" i="6"/>
  <c r="L24" i="6"/>
  <c r="H25" i="6"/>
  <c r="I25" i="6"/>
  <c r="J25" i="6"/>
  <c r="K25" i="6"/>
  <c r="L25" i="6"/>
  <c r="H26" i="6"/>
  <c r="I26" i="6"/>
  <c r="J26" i="6"/>
  <c r="K26" i="6"/>
  <c r="L26" i="6"/>
  <c r="H27" i="6"/>
  <c r="I27" i="6"/>
  <c r="J27" i="6"/>
  <c r="K27" i="6"/>
  <c r="M27" i="6" s="1"/>
  <c r="L27" i="6"/>
  <c r="H28" i="6"/>
  <c r="I28" i="6"/>
  <c r="J28" i="6"/>
  <c r="K28" i="6"/>
  <c r="L28" i="6"/>
  <c r="H29" i="6"/>
  <c r="I29" i="6"/>
  <c r="J29" i="6"/>
  <c r="K29" i="6"/>
  <c r="L29" i="6"/>
  <c r="H30" i="6"/>
  <c r="M30" i="6" s="1"/>
  <c r="I30" i="6"/>
  <c r="J30" i="6"/>
  <c r="K30" i="6"/>
  <c r="L30" i="6"/>
  <c r="H31" i="6"/>
  <c r="M31" i="6" s="1"/>
  <c r="I31" i="6"/>
  <c r="J31" i="6"/>
  <c r="K31" i="6"/>
  <c r="L31" i="6"/>
  <c r="H32" i="6"/>
  <c r="I32" i="6"/>
  <c r="J32" i="6"/>
  <c r="M32" i="6" s="1"/>
  <c r="K32" i="6"/>
  <c r="L32" i="6"/>
  <c r="H33" i="6"/>
  <c r="I33" i="6"/>
  <c r="J33" i="6"/>
  <c r="K33" i="6"/>
  <c r="L33" i="6"/>
  <c r="H34" i="6"/>
  <c r="I34" i="6"/>
  <c r="J34" i="6"/>
  <c r="K34" i="6"/>
  <c r="L34" i="6"/>
  <c r="M34" i="6" s="1"/>
  <c r="H35" i="6"/>
  <c r="I35" i="6"/>
  <c r="J35" i="6"/>
  <c r="K35" i="6"/>
  <c r="L35" i="6"/>
  <c r="H36" i="6"/>
  <c r="M36" i="6" s="1"/>
  <c r="I36" i="6"/>
  <c r="J36" i="6"/>
  <c r="K36" i="6"/>
  <c r="L36" i="6"/>
  <c r="H37" i="6"/>
  <c r="I37" i="6"/>
  <c r="J37" i="6"/>
  <c r="K37" i="6"/>
  <c r="L37" i="6"/>
  <c r="H38" i="6"/>
  <c r="I38" i="6"/>
  <c r="J38" i="6"/>
  <c r="K38" i="6"/>
  <c r="L38" i="6"/>
  <c r="H39" i="6"/>
  <c r="I39" i="6"/>
  <c r="J39" i="6"/>
  <c r="K39" i="6"/>
  <c r="M39" i="6" s="1"/>
  <c r="L39" i="6"/>
  <c r="H40" i="6"/>
  <c r="I40" i="6"/>
  <c r="J40" i="6"/>
  <c r="K40" i="6"/>
  <c r="L40" i="6"/>
  <c r="H41" i="6"/>
  <c r="I41" i="6"/>
  <c r="J41" i="6"/>
  <c r="K41" i="6"/>
  <c r="L41" i="6"/>
  <c r="H42" i="6"/>
  <c r="M42" i="6" s="1"/>
  <c r="I42" i="6"/>
  <c r="J42" i="6"/>
  <c r="K42" i="6"/>
  <c r="L42" i="6"/>
  <c r="H43" i="6"/>
  <c r="I43" i="6"/>
  <c r="J43" i="6"/>
  <c r="K43" i="6"/>
  <c r="L43" i="6"/>
  <c r="H44" i="6"/>
  <c r="I44" i="6"/>
  <c r="J44" i="6"/>
  <c r="M44" i="6" s="1"/>
  <c r="K44" i="6"/>
  <c r="L44" i="6"/>
  <c r="H45" i="6"/>
  <c r="I45" i="6"/>
  <c r="J45" i="6"/>
  <c r="K45" i="6"/>
  <c r="L45" i="6"/>
  <c r="H46" i="6"/>
  <c r="I46" i="6"/>
  <c r="J46" i="6"/>
  <c r="K46" i="6"/>
  <c r="L46" i="6"/>
  <c r="M46" i="6" s="1"/>
  <c r="H47" i="6"/>
  <c r="I47" i="6"/>
  <c r="J47" i="6"/>
  <c r="K47" i="6"/>
  <c r="L47" i="6"/>
  <c r="H48" i="6"/>
  <c r="M48" i="6" s="1"/>
  <c r="I48" i="6"/>
  <c r="J48" i="6"/>
  <c r="K48" i="6"/>
  <c r="L48" i="6"/>
  <c r="H49" i="6"/>
  <c r="I49" i="6"/>
  <c r="J49" i="6"/>
  <c r="K49" i="6"/>
  <c r="L49" i="6"/>
  <c r="H50" i="6"/>
  <c r="I50" i="6"/>
  <c r="J50" i="6"/>
  <c r="K50" i="6"/>
  <c r="L50" i="6"/>
  <c r="H51" i="6"/>
  <c r="I51" i="6"/>
  <c r="J51" i="6"/>
  <c r="K51" i="6"/>
  <c r="M51" i="6" s="1"/>
  <c r="L51" i="6"/>
  <c r="H52" i="6"/>
  <c r="I52" i="6"/>
  <c r="J52" i="6"/>
  <c r="K52" i="6"/>
  <c r="L52" i="6"/>
  <c r="L3" i="6"/>
  <c r="K3" i="6"/>
  <c r="J3" i="6"/>
  <c r="I3" i="6"/>
  <c r="H3" i="6"/>
  <c r="M45" i="6" l="1"/>
  <c r="M52" i="6"/>
  <c r="M40" i="6"/>
  <c r="M28" i="6"/>
  <c r="M16" i="6"/>
  <c r="M4" i="6"/>
  <c r="M47" i="6"/>
  <c r="M35" i="6"/>
  <c r="M23" i="6"/>
  <c r="M11" i="6"/>
  <c r="M37" i="6"/>
  <c r="M49" i="6"/>
  <c r="M25" i="6"/>
  <c r="M13" i="6"/>
  <c r="M41" i="6"/>
  <c r="M29" i="6"/>
  <c r="M17" i="6"/>
  <c r="M5" i="6"/>
  <c r="M43" i="6"/>
  <c r="M33" i="6"/>
  <c r="M21" i="6"/>
  <c r="M50" i="6"/>
  <c r="M38" i="6"/>
  <c r="M26" i="6"/>
  <c r="M14" i="6"/>
  <c r="M9" i="6"/>
  <c r="B54" i="9"/>
  <c r="B56" i="9"/>
  <c r="B58" i="9" s="1"/>
  <c r="B55" i="8"/>
  <c r="B58" i="8" s="1"/>
  <c r="G55" i="10"/>
  <c r="G54" i="10"/>
  <c r="M3" i="6"/>
</calcChain>
</file>

<file path=xl/sharedStrings.xml><?xml version="1.0" encoding="utf-8"?>
<sst xmlns="http://schemas.openxmlformats.org/spreadsheetml/2006/main" count="453" uniqueCount="185">
  <si>
    <t xml:space="preserve">IPC </t>
  </si>
  <si>
    <t>client_001</t>
  </si>
  <si>
    <t>FNLMMA_96k-l1i_32k8w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</si>
  <si>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</si>
  <si>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</si>
  <si>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</si>
  <si>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</si>
  <si>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</si>
  <si>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</si>
  <si>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</si>
  <si>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</si>
  <si>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</si>
  <si>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</si>
  <si>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</si>
  <si>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</si>
  <si>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</si>
  <si>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</si>
  <si>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</si>
  <si>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</si>
  <si>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</si>
  <si>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</si>
  <si>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</si>
  <si>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</si>
  <si>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</si>
  <si>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</si>
  <si>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</si>
  <si>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</si>
  <si>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</si>
  <si>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</si>
  <si>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</si>
  <si>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</si>
  <si>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</si>
  <si>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</si>
  <si>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</si>
  <si>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</si>
  <si>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</si>
  <si>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</si>
  <si>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</si>
  <si>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</si>
  <si>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</si>
  <si>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</si>
  <si>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</si>
  <si>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</si>
  <si>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</si>
  <si>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</si>
  <si>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</si>
  <si>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</si>
  <si>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</si>
  <si>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</si>
  <si>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</si>
  <si>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</si>
  <si>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</si>
  <si>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</si>
  <si>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</si>
  <si>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</si>
  <si>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</si>
  <si>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</si>
  <si>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</si>
  <si>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</si>
  <si>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</si>
  <si>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</si>
  <si>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</si>
  <si>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</si>
  <si>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</si>
  <si>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</si>
  <si>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</si>
  <si>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</si>
  <si>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</si>
  <si>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</si>
  <si>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</si>
  <si>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</si>
  <si>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</si>
  <si>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</si>
  <si>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</si>
  <si>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</si>
  <si>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</si>
  <si>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</si>
  <si>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</si>
  <si>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</si>
  <si>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</si>
  <si>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</si>
  <si>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</si>
  <si>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</si>
  <si>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fnlfilter_access_cntr </t>
  </si>
  <si>
    <t xml:space="preserve">iShadow_access_cntr </t>
  </si>
  <si>
    <t xml:space="preserve">missahead_access_cntr </t>
  </si>
  <si>
    <t xml:space="preserve">mmafilter_access_cntr </t>
  </si>
  <si>
    <t xml:space="preserve">touched_access_cntr </t>
  </si>
  <si>
    <t xml:space="preserve">worthpf_access_cntr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</si>
  <si>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</si>
  <si>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</si>
  <si>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</si>
  <si>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</si>
  <si>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</si>
  <si>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</si>
  <si>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</si>
  <si>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</si>
  <si>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</si>
  <si>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</si>
  <si>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</si>
  <si>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</si>
  <si>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</si>
  <si>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</si>
  <si>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</si>
  <si>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</si>
  <si>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</si>
  <si>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</si>
  <si>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</si>
  <si>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</si>
  <si>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</si>
  <si>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</si>
  <si>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</si>
  <si>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</si>
  <si>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</si>
  <si>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</si>
  <si>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</si>
  <si>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</si>
  <si>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</si>
  <si>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</si>
  <si>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</si>
  <si>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</si>
  <si>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</si>
  <si>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</si>
  <si>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</si>
  <si>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</si>
  <si>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</si>
  <si>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</si>
  <si>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</si>
  <si>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</si>
  <si>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</si>
  <si>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</si>
  <si>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</si>
  <si>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</si>
  <si>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</si>
  <si>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</si>
  <si>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</si>
  <si>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</si>
  <si>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</si>
  <si>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worthpf_energy</t>
  </si>
  <si>
    <t>fnlfilter_energy</t>
  </si>
  <si>
    <t>ishadow_energy</t>
  </si>
  <si>
    <t>missahead_energy</t>
  </si>
  <si>
    <t>touched_energy</t>
  </si>
  <si>
    <t>total_energy</t>
  </si>
  <si>
    <t>geomean</t>
  </si>
  <si>
    <t>exec_time(s)</t>
  </si>
  <si>
    <t>tag</t>
  </si>
  <si>
    <t>read</t>
  </si>
  <si>
    <t>write</t>
  </si>
  <si>
    <t>static</t>
  </si>
  <si>
    <t>l2</t>
  </si>
  <si>
    <t>fnlfilter256byte</t>
  </si>
  <si>
    <t>ishadow32s4w</t>
  </si>
  <si>
    <t>missahead128s8w</t>
  </si>
  <si>
    <t>touched1024s1w</t>
  </si>
  <si>
    <t>worthpf2048s1w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</si>
  <si>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</si>
  <si>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</si>
  <si>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</si>
  <si>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</si>
  <si>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</si>
  <si>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</si>
  <si>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</si>
  <si>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</si>
  <si>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</si>
  <si>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dynamic_energy</t>
  </si>
  <si>
    <t>static_energy</t>
  </si>
  <si>
    <t>rfo_hit</t>
  </si>
  <si>
    <t>rfo_miss</t>
  </si>
  <si>
    <t>wb_hit</t>
  </si>
  <si>
    <t>wb_miss</t>
  </si>
  <si>
    <t xml:space="preserve">fnlfilter </t>
  </si>
  <si>
    <t xml:space="preserve">iShadow </t>
  </si>
  <si>
    <t xml:space="preserve">missahead </t>
  </si>
  <si>
    <t xml:space="preserve">touched </t>
  </si>
  <si>
    <t xml:space="preserve">worthpf 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</si>
  <si>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</si>
  <si>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</si>
  <si>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</si>
  <si>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</si>
  <si>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</si>
  <si>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l2_pref_miss</t>
  </si>
  <si>
    <t>l2_pref_hit</t>
  </si>
  <si>
    <t>l2_pref_upper</t>
  </si>
  <si>
    <t>l1I32K512S2W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</si>
</sst>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20">
          <cell r="C20">
            <v>15.273199999999999</v>
          </cell>
          <cell r="D20">
            <v>7.9845100000000002E-3</v>
          </cell>
          <cell r="E20">
            <v>0.206593</v>
          </cell>
          <cell r="F20">
            <v>0.28170600000000001</v>
          </cell>
        </row>
      </sheetData>
      <sheetData sheetId="1"/>
      <sheetData sheetId="2"/>
      <sheetData sheetId="3"/>
      <sheetData sheetId="4">
        <row r="3">
          <cell r="C3">
            <v>1.47104E-2</v>
          </cell>
          <cell r="E3">
            <v>0.62237200000000004</v>
          </cell>
        </row>
        <row r="4">
          <cell r="C4">
            <v>1.95397E-2</v>
          </cell>
          <cell r="E4">
            <v>0.83577999999999997</v>
          </cell>
        </row>
        <row r="5">
          <cell r="C5">
            <v>9.4942700000000005E-2</v>
          </cell>
          <cell r="E5">
            <v>27.9541</v>
          </cell>
        </row>
        <row r="6">
          <cell r="C6">
            <v>1.36981E-2</v>
          </cell>
          <cell r="E6">
            <v>4.1482000000000001</v>
          </cell>
        </row>
        <row r="7">
          <cell r="C7">
            <v>2.61844E-2</v>
          </cell>
          <cell r="E7">
            <v>7.8348699999999996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topLeftCell="A28" workbookViewId="0">
      <selection activeCell="B52" sqref="B52"/>
    </sheetView>
  </sheetViews>
  <sheetFormatPr defaultRowHeight="14.4" x14ac:dyDescent="0.3"/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 s="8">
        <v>1.23414</v>
      </c>
    </row>
    <row r="4" spans="1:2" x14ac:dyDescent="0.3">
      <c r="A4" t="s">
        <v>89</v>
      </c>
      <c r="B4" s="8">
        <v>1.6306799999999999</v>
      </c>
    </row>
    <row r="5" spans="1:2" x14ac:dyDescent="0.3">
      <c r="A5" t="s">
        <v>90</v>
      </c>
      <c r="B5" s="8">
        <v>1.2572300000000001</v>
      </c>
    </row>
    <row r="6" spans="1:2" x14ac:dyDescent="0.3">
      <c r="A6" t="s">
        <v>91</v>
      </c>
      <c r="B6" s="8">
        <v>1.23431</v>
      </c>
    </row>
    <row r="7" spans="1:2" x14ac:dyDescent="0.3">
      <c r="A7" t="s">
        <v>92</v>
      </c>
      <c r="B7" s="8">
        <v>1.2509699999999999</v>
      </c>
    </row>
    <row r="8" spans="1:2" x14ac:dyDescent="0.3">
      <c r="A8" t="s">
        <v>93</v>
      </c>
      <c r="B8" s="8">
        <v>1.17459</v>
      </c>
    </row>
    <row r="9" spans="1:2" x14ac:dyDescent="0.3">
      <c r="A9" t="s">
        <v>94</v>
      </c>
      <c r="B9" s="8">
        <v>1.3257099999999999</v>
      </c>
    </row>
    <row r="10" spans="1:2" x14ac:dyDescent="0.3">
      <c r="A10" t="s">
        <v>95</v>
      </c>
      <c r="B10" s="8">
        <v>1.2302999999999999</v>
      </c>
    </row>
    <row r="11" spans="1:2" x14ac:dyDescent="0.3">
      <c r="A11" t="s">
        <v>96</v>
      </c>
      <c r="B11" s="8">
        <v>1.4196899999999999</v>
      </c>
    </row>
    <row r="12" spans="1:2" x14ac:dyDescent="0.3">
      <c r="A12" t="s">
        <v>97</v>
      </c>
      <c r="B12" s="8">
        <v>1.5497099999999999</v>
      </c>
    </row>
    <row r="13" spans="1:2" x14ac:dyDescent="0.3">
      <c r="A13" t="s">
        <v>98</v>
      </c>
      <c r="B13" s="8">
        <v>1.0265</v>
      </c>
    </row>
    <row r="14" spans="1:2" x14ac:dyDescent="0.3">
      <c r="A14" t="s">
        <v>99</v>
      </c>
      <c r="B14" s="8">
        <v>0.81441399999999997</v>
      </c>
    </row>
    <row r="15" spans="1:2" x14ac:dyDescent="0.3">
      <c r="A15" t="s">
        <v>100</v>
      </c>
      <c r="B15" s="8">
        <v>0.85623000000000005</v>
      </c>
    </row>
    <row r="16" spans="1:2" x14ac:dyDescent="0.3">
      <c r="A16" t="s">
        <v>101</v>
      </c>
      <c r="B16" s="8">
        <v>0.96850899999999995</v>
      </c>
    </row>
    <row r="17" spans="1:2" x14ac:dyDescent="0.3">
      <c r="A17" t="s">
        <v>102</v>
      </c>
      <c r="B17" s="8">
        <v>1.2772600000000001</v>
      </c>
    </row>
    <row r="18" spans="1:2" x14ac:dyDescent="0.3">
      <c r="A18" t="s">
        <v>103</v>
      </c>
      <c r="B18" s="8">
        <v>1.3324499999999999</v>
      </c>
    </row>
    <row r="19" spans="1:2" x14ac:dyDescent="0.3">
      <c r="A19" t="s">
        <v>104</v>
      </c>
      <c r="B19" s="8">
        <v>1.3366499999999999</v>
      </c>
    </row>
    <row r="20" spans="1:2" x14ac:dyDescent="0.3">
      <c r="A20" t="s">
        <v>105</v>
      </c>
      <c r="B20" s="8">
        <v>1.5013799999999999</v>
      </c>
    </row>
    <row r="21" spans="1:2" x14ac:dyDescent="0.3">
      <c r="A21" t="s">
        <v>106</v>
      </c>
      <c r="B21" s="8">
        <v>1.5826199999999999</v>
      </c>
    </row>
    <row r="22" spans="1:2" x14ac:dyDescent="0.3">
      <c r="A22" t="s">
        <v>107</v>
      </c>
      <c r="B22" s="8">
        <v>1.4240999999999999</v>
      </c>
    </row>
    <row r="23" spans="1:2" x14ac:dyDescent="0.3">
      <c r="A23" t="s">
        <v>108</v>
      </c>
      <c r="B23" s="8">
        <v>0.52732900000000005</v>
      </c>
    </row>
    <row r="24" spans="1:2" x14ac:dyDescent="0.3">
      <c r="A24" t="s">
        <v>109</v>
      </c>
      <c r="B24" s="8">
        <v>0.57793399999999995</v>
      </c>
    </row>
    <row r="25" spans="1:2" x14ac:dyDescent="0.3">
      <c r="A25" t="s">
        <v>110</v>
      </c>
      <c r="B25" s="8">
        <v>0.50997700000000001</v>
      </c>
    </row>
    <row r="26" spans="1:2" x14ac:dyDescent="0.3">
      <c r="A26" t="s">
        <v>111</v>
      </c>
      <c r="B26" s="8">
        <v>0.57753699999999997</v>
      </c>
    </row>
    <row r="27" spans="1:2" x14ac:dyDescent="0.3">
      <c r="A27" t="s">
        <v>112</v>
      </c>
      <c r="B27" s="8">
        <v>0.60162700000000002</v>
      </c>
    </row>
    <row r="28" spans="1:2" x14ac:dyDescent="0.3">
      <c r="A28" t="s">
        <v>113</v>
      </c>
      <c r="B28" s="8">
        <v>0.60270699999999999</v>
      </c>
    </row>
    <row r="29" spans="1:2" x14ac:dyDescent="0.3">
      <c r="A29" t="s">
        <v>114</v>
      </c>
      <c r="B29" s="8">
        <v>1.4533199999999999</v>
      </c>
    </row>
    <row r="30" spans="1:2" x14ac:dyDescent="0.3">
      <c r="A30" t="s">
        <v>115</v>
      </c>
      <c r="B30" s="8">
        <v>1.4662299999999999</v>
      </c>
    </row>
    <row r="31" spans="1:2" x14ac:dyDescent="0.3">
      <c r="A31" t="s">
        <v>116</v>
      </c>
      <c r="B31" s="8">
        <v>1.49566</v>
      </c>
    </row>
    <row r="32" spans="1:2" x14ac:dyDescent="0.3">
      <c r="A32" t="s">
        <v>117</v>
      </c>
      <c r="B32" s="8">
        <v>1.4389700000000001</v>
      </c>
    </row>
    <row r="33" spans="1:2" x14ac:dyDescent="0.3">
      <c r="A33" t="s">
        <v>118</v>
      </c>
      <c r="B33" s="8">
        <v>1.4477100000000001</v>
      </c>
    </row>
    <row r="34" spans="1:2" x14ac:dyDescent="0.3">
      <c r="A34" t="s">
        <v>119</v>
      </c>
      <c r="B34" s="8">
        <v>1.3280099999999999</v>
      </c>
    </row>
    <row r="35" spans="1:2" x14ac:dyDescent="0.3">
      <c r="A35" t="s">
        <v>120</v>
      </c>
      <c r="B35" s="8">
        <v>1.3252200000000001</v>
      </c>
    </row>
    <row r="36" spans="1:2" x14ac:dyDescent="0.3">
      <c r="A36" t="s">
        <v>121</v>
      </c>
      <c r="B36" s="8">
        <v>1.41577</v>
      </c>
    </row>
    <row r="37" spans="1:2" x14ac:dyDescent="0.3">
      <c r="A37" t="s">
        <v>122</v>
      </c>
      <c r="B37" s="8">
        <v>1.3386</v>
      </c>
    </row>
    <row r="38" spans="1:2" x14ac:dyDescent="0.3">
      <c r="A38" t="s">
        <v>123</v>
      </c>
      <c r="B38" s="8">
        <v>1.47807</v>
      </c>
    </row>
    <row r="39" spans="1:2" x14ac:dyDescent="0.3">
      <c r="A39" t="s">
        <v>124</v>
      </c>
      <c r="B39" s="8">
        <v>1.4906600000000001</v>
      </c>
    </row>
    <row r="40" spans="1:2" x14ac:dyDescent="0.3">
      <c r="A40" t="s">
        <v>125</v>
      </c>
      <c r="B40" s="8">
        <v>1.6386499999999999</v>
      </c>
    </row>
    <row r="41" spans="1:2" x14ac:dyDescent="0.3">
      <c r="A41" t="s">
        <v>126</v>
      </c>
      <c r="B41" s="8">
        <v>1.2462</v>
      </c>
    </row>
    <row r="42" spans="1:2" x14ac:dyDescent="0.3">
      <c r="A42" t="s">
        <v>127</v>
      </c>
      <c r="B42" s="8">
        <v>1.78335</v>
      </c>
    </row>
    <row r="43" spans="1:2" x14ac:dyDescent="0.3">
      <c r="A43" t="s">
        <v>128</v>
      </c>
      <c r="B43" s="8">
        <v>1.5608299999999999</v>
      </c>
    </row>
    <row r="44" spans="1:2" x14ac:dyDescent="0.3">
      <c r="A44" t="s">
        <v>129</v>
      </c>
      <c r="B44" s="8">
        <v>1.56054</v>
      </c>
    </row>
    <row r="45" spans="1:2" x14ac:dyDescent="0.3">
      <c r="A45" t="s">
        <v>130</v>
      </c>
      <c r="B45" s="8">
        <v>1.7324999999999999</v>
      </c>
    </row>
    <row r="46" spans="1:2" x14ac:dyDescent="0.3">
      <c r="A46" t="s">
        <v>131</v>
      </c>
      <c r="B46" s="8">
        <v>1.2579199999999999</v>
      </c>
    </row>
    <row r="47" spans="1:2" x14ac:dyDescent="0.3">
      <c r="A47" t="s">
        <v>132</v>
      </c>
      <c r="B47" s="8">
        <v>0.252139</v>
      </c>
    </row>
    <row r="48" spans="1:2" x14ac:dyDescent="0.3">
      <c r="A48" t="s">
        <v>133</v>
      </c>
      <c r="B48" s="8">
        <v>0.23602699999999999</v>
      </c>
    </row>
    <row r="49" spans="1:2" x14ac:dyDescent="0.3">
      <c r="A49" t="s">
        <v>134</v>
      </c>
      <c r="B49" s="8">
        <v>1.1188899999999999</v>
      </c>
    </row>
    <row r="50" spans="1:2" x14ac:dyDescent="0.3">
      <c r="A50" t="s">
        <v>135</v>
      </c>
      <c r="B50" s="8">
        <v>1.2862800000000001</v>
      </c>
    </row>
    <row r="51" spans="1:2" x14ac:dyDescent="0.3">
      <c r="A51" t="s">
        <v>136</v>
      </c>
      <c r="B51" s="8">
        <v>1.3587800000000001</v>
      </c>
    </row>
    <row r="52" spans="1:2" x14ac:dyDescent="0.3">
      <c r="A52" t="s">
        <v>137</v>
      </c>
      <c r="B52" s="8">
        <v>1.6757599999999999</v>
      </c>
    </row>
    <row r="54" spans="1:2" x14ac:dyDescent="0.3">
      <c r="A54" s="1" t="s">
        <v>144</v>
      </c>
      <c r="B54" s="1">
        <f>GEOMEAN(B3:B52)</f>
        <v>1.133499967480734</v>
      </c>
    </row>
    <row r="55" spans="1:2" x14ac:dyDescent="0.3">
      <c r="A55" s="1" t="s">
        <v>145</v>
      </c>
      <c r="B55" s="1">
        <f>0.0125/B54</f>
        <v>1.1027790347256858E-2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32" workbookViewId="0">
      <selection activeCell="A55" sqref="A55"/>
    </sheetView>
  </sheetViews>
  <sheetFormatPr defaultRowHeight="14.4" x14ac:dyDescent="0.3"/>
  <cols>
    <col min="6" max="6" width="14.33203125" bestFit="1" customWidth="1"/>
  </cols>
  <sheetData>
    <row r="1" spans="1:6" x14ac:dyDescent="0.3">
      <c r="A1" s="13" t="s">
        <v>156</v>
      </c>
      <c r="B1" s="13"/>
      <c r="C1" s="13"/>
      <c r="D1" s="13"/>
      <c r="E1" s="13"/>
      <c r="F1" s="1"/>
    </row>
    <row r="2" spans="1:6" x14ac:dyDescent="0.3">
      <c r="A2" s="1" t="s">
        <v>171</v>
      </c>
      <c r="B2" s="1" t="s">
        <v>172</v>
      </c>
      <c r="C2" s="1" t="s">
        <v>173</v>
      </c>
      <c r="D2" s="1" t="s">
        <v>174</v>
      </c>
      <c r="E2" s="1" t="s">
        <v>175</v>
      </c>
      <c r="F2" s="1">
        <f>1000/50000000</f>
        <v>2.0000000000000002E-5</v>
      </c>
    </row>
    <row r="3" spans="1:6" x14ac:dyDescent="0.3">
      <c r="A3" s="1">
        <f>Sheet6!B3*$F$2</f>
        <v>165.20548000000002</v>
      </c>
      <c r="B3" s="1">
        <f>Sheet6!C3*$F$2</f>
        <v>776.50116000000003</v>
      </c>
      <c r="C3" s="1">
        <f>Sheet6!D3*$F$2</f>
        <v>52.125280000000004</v>
      </c>
      <c r="D3" s="1">
        <f>Sheet6!F3*$F$2</f>
        <v>332.22860000000003</v>
      </c>
      <c r="E3" s="1">
        <f>Sheet6!G3*$F$2</f>
        <v>155.11618000000001</v>
      </c>
    </row>
    <row r="4" spans="1:6" x14ac:dyDescent="0.3">
      <c r="A4" s="2">
        <f>Sheet6!B4*$F$2</f>
        <v>299.21388000000002</v>
      </c>
      <c r="B4" s="2">
        <f>Sheet6!C4*$F$2</f>
        <v>850.00860000000011</v>
      </c>
      <c r="C4" s="2">
        <f>Sheet6!D4*$F$2</f>
        <v>93.254080000000002</v>
      </c>
      <c r="D4" s="2">
        <f>Sheet6!F4*$F$2</f>
        <v>675.17580000000009</v>
      </c>
      <c r="E4" s="2">
        <f>Sheet6!G4*$F$2</f>
        <v>285.28146000000004</v>
      </c>
    </row>
    <row r="5" spans="1:6" x14ac:dyDescent="0.3">
      <c r="A5" s="2">
        <f>Sheet6!B5*$F$2</f>
        <v>258.14976000000001</v>
      </c>
      <c r="B5" s="2">
        <f>Sheet6!C5*$F$2</f>
        <v>853.38816000000008</v>
      </c>
      <c r="C5" s="2">
        <f>Sheet6!D5*$F$2</f>
        <v>89.570000000000007</v>
      </c>
      <c r="D5" s="2">
        <f>Sheet6!F5*$F$2</f>
        <v>627.2940000000001</v>
      </c>
      <c r="E5" s="2">
        <f>Sheet6!G5*$F$2</f>
        <v>259.85952000000003</v>
      </c>
    </row>
    <row r="6" spans="1:6" x14ac:dyDescent="0.3">
      <c r="A6" s="2">
        <f>Sheet6!B6*$F$2</f>
        <v>170.21628000000001</v>
      </c>
      <c r="B6" s="2">
        <f>Sheet6!C6*$F$2</f>
        <v>822.41024000000004</v>
      </c>
      <c r="C6" s="2">
        <f>Sheet6!D6*$F$2</f>
        <v>45.002680000000005</v>
      </c>
      <c r="D6" s="2">
        <f>Sheet6!F6*$F$2</f>
        <v>417.64480000000003</v>
      </c>
      <c r="E6" s="2">
        <f>Sheet6!G6*$F$2</f>
        <v>176.94634000000002</v>
      </c>
    </row>
    <row r="7" spans="1:6" x14ac:dyDescent="0.3">
      <c r="A7" s="2">
        <f>Sheet6!B7*$F$2</f>
        <v>311.10212000000001</v>
      </c>
      <c r="B7" s="2">
        <f>Sheet6!C7*$F$2</f>
        <v>842.55320000000006</v>
      </c>
      <c r="C7" s="2">
        <f>Sheet6!D7*$F$2</f>
        <v>105.18032000000001</v>
      </c>
      <c r="D7" s="2">
        <f>Sheet6!F7*$F$2</f>
        <v>739.49160000000006</v>
      </c>
      <c r="E7" s="2">
        <f>Sheet6!G7*$F$2</f>
        <v>314.65120000000002</v>
      </c>
    </row>
    <row r="8" spans="1:6" x14ac:dyDescent="0.3">
      <c r="A8" s="2">
        <f>Sheet6!B8*$F$2</f>
        <v>216.72090000000003</v>
      </c>
      <c r="B8" s="2">
        <f>Sheet6!C8*$F$2</f>
        <v>769.22056000000009</v>
      </c>
      <c r="C8" s="2">
        <f>Sheet6!D8*$F$2</f>
        <v>74.284080000000003</v>
      </c>
      <c r="D8" s="2">
        <f>Sheet6!F8*$F$2</f>
        <v>472.94560000000001</v>
      </c>
      <c r="E8" s="2">
        <f>Sheet6!G8*$F$2</f>
        <v>206.56744</v>
      </c>
    </row>
    <row r="9" spans="1:6" x14ac:dyDescent="0.3">
      <c r="A9" s="2">
        <f>Sheet6!B9*$F$2</f>
        <v>175.87496000000002</v>
      </c>
      <c r="B9" s="2">
        <f>Sheet6!C9*$F$2</f>
        <v>810.92220000000009</v>
      </c>
      <c r="C9" s="2">
        <f>Sheet6!D9*$F$2</f>
        <v>57.024660000000004</v>
      </c>
      <c r="D9" s="2">
        <f>Sheet6!F9*$F$2</f>
        <v>453.45520000000005</v>
      </c>
      <c r="E9" s="2">
        <f>Sheet6!G9*$F$2</f>
        <v>173.51990000000001</v>
      </c>
    </row>
    <row r="10" spans="1:6" x14ac:dyDescent="0.3">
      <c r="A10" s="2">
        <f>Sheet6!B10*$F$2</f>
        <v>302.90494000000001</v>
      </c>
      <c r="B10" s="2">
        <f>Sheet6!C10*$F$2</f>
        <v>832.97764000000006</v>
      </c>
      <c r="C10" s="2">
        <f>Sheet6!D10*$F$2</f>
        <v>110.91408000000001</v>
      </c>
      <c r="D10" s="2">
        <f>Sheet6!F10*$F$2</f>
        <v>716.33080000000007</v>
      </c>
      <c r="E10" s="2">
        <f>Sheet6!G10*$F$2</f>
        <v>302.16016000000002</v>
      </c>
    </row>
    <row r="11" spans="1:6" x14ac:dyDescent="0.3">
      <c r="A11" s="2">
        <f>Sheet6!B11*$F$2</f>
        <v>247.76716000000002</v>
      </c>
      <c r="B11" s="2">
        <f>Sheet6!C11*$F$2</f>
        <v>727.08064000000002</v>
      </c>
      <c r="C11" s="2">
        <f>Sheet6!D11*$F$2</f>
        <v>54.424500000000002</v>
      </c>
      <c r="D11" s="2">
        <f>Sheet6!F11*$F$2</f>
        <v>508.09920000000005</v>
      </c>
      <c r="E11" s="2">
        <f>Sheet6!G11*$F$2</f>
        <v>241.48796000000002</v>
      </c>
    </row>
    <row r="12" spans="1:6" x14ac:dyDescent="0.3">
      <c r="A12" s="2">
        <f>Sheet6!B12*$F$2</f>
        <v>571.93824000000006</v>
      </c>
      <c r="B12" s="2">
        <f>Sheet6!C12*$F$2</f>
        <v>857.83976000000007</v>
      </c>
      <c r="C12" s="2">
        <f>Sheet6!D12*$F$2</f>
        <v>222.56360000000001</v>
      </c>
      <c r="D12" s="2">
        <f>Sheet6!F12*$F$2</f>
        <v>1546.9836</v>
      </c>
      <c r="E12" s="2">
        <f>Sheet6!G12*$F$2</f>
        <v>537.60592000000008</v>
      </c>
    </row>
    <row r="13" spans="1:6" x14ac:dyDescent="0.3">
      <c r="A13" s="2">
        <f>Sheet6!B13*$F$2</f>
        <v>294.66134000000005</v>
      </c>
      <c r="B13" s="2">
        <f>Sheet6!C13*$F$2</f>
        <v>813.92300000000012</v>
      </c>
      <c r="C13" s="2">
        <f>Sheet6!D13*$F$2</f>
        <v>74.68486</v>
      </c>
      <c r="D13" s="2">
        <f>Sheet6!F13*$F$2</f>
        <v>633.59520000000009</v>
      </c>
      <c r="E13" s="2">
        <f>Sheet6!G13*$F$2</f>
        <v>303.04906</v>
      </c>
    </row>
    <row r="14" spans="1:6" x14ac:dyDescent="0.3">
      <c r="A14" s="2">
        <f>Sheet6!B14*$F$2</f>
        <v>280.52626000000004</v>
      </c>
      <c r="B14" s="2">
        <f>Sheet6!C14*$F$2</f>
        <v>910.5375600000001</v>
      </c>
      <c r="C14" s="2">
        <f>Sheet6!D14*$F$2</f>
        <v>81.23096000000001</v>
      </c>
      <c r="D14" s="2">
        <f>Sheet6!F14*$F$2</f>
        <v>633.56620000000009</v>
      </c>
      <c r="E14" s="2">
        <f>Sheet6!G14*$F$2</f>
        <v>290.32182</v>
      </c>
    </row>
    <row r="15" spans="1:6" x14ac:dyDescent="0.3">
      <c r="A15" s="2">
        <f>Sheet6!B15*$F$2</f>
        <v>338.36610000000002</v>
      </c>
      <c r="B15" s="2">
        <f>Sheet6!C15*$F$2</f>
        <v>847.44260000000008</v>
      </c>
      <c r="C15" s="2">
        <f>Sheet6!D15*$F$2</f>
        <v>101.72816</v>
      </c>
      <c r="D15" s="2">
        <f>Sheet6!F15*$F$2</f>
        <v>724.25080000000003</v>
      </c>
      <c r="E15" s="2">
        <f>Sheet6!G15*$F$2</f>
        <v>347.45106000000004</v>
      </c>
    </row>
    <row r="16" spans="1:6" x14ac:dyDescent="0.3">
      <c r="A16" s="2">
        <f>Sheet6!B16*$F$2</f>
        <v>354.21342000000004</v>
      </c>
      <c r="B16" s="2">
        <f>Sheet6!C16*$F$2</f>
        <v>818.39304000000004</v>
      </c>
      <c r="C16" s="2">
        <f>Sheet6!D16*$F$2</f>
        <v>113.22280000000001</v>
      </c>
      <c r="D16" s="2">
        <f>Sheet6!F16*$F$2</f>
        <v>755.98700000000008</v>
      </c>
      <c r="E16" s="2">
        <f>Sheet6!G16*$F$2</f>
        <v>362.87916000000001</v>
      </c>
    </row>
    <row r="17" spans="1:5" x14ac:dyDescent="0.3">
      <c r="A17" s="2">
        <f>Sheet6!B17*$F$2</f>
        <v>390.21654000000001</v>
      </c>
      <c r="B17" s="2">
        <f>Sheet6!C17*$F$2</f>
        <v>771.75632000000007</v>
      </c>
      <c r="C17" s="2">
        <f>Sheet6!D17*$F$2</f>
        <v>104.78568000000001</v>
      </c>
      <c r="D17" s="2">
        <f>Sheet6!F17*$F$2</f>
        <v>803.44700000000012</v>
      </c>
      <c r="E17" s="2">
        <f>Sheet6!G17*$F$2</f>
        <v>398.79962</v>
      </c>
    </row>
    <row r="18" spans="1:5" x14ac:dyDescent="0.3">
      <c r="A18" s="2">
        <f>Sheet6!B18*$F$2</f>
        <v>376.92842000000002</v>
      </c>
      <c r="B18" s="2">
        <f>Sheet6!C18*$F$2</f>
        <v>768.41944000000001</v>
      </c>
      <c r="C18" s="2">
        <f>Sheet6!D18*$F$2</f>
        <v>116.08538000000001</v>
      </c>
      <c r="D18" s="2">
        <f>Sheet6!F18*$F$2</f>
        <v>799.71860000000004</v>
      </c>
      <c r="E18" s="2">
        <f>Sheet6!G18*$F$2</f>
        <v>385.45788000000005</v>
      </c>
    </row>
    <row r="19" spans="1:5" x14ac:dyDescent="0.3">
      <c r="A19" s="2">
        <f>Sheet6!B19*$F$2</f>
        <v>405.46516000000003</v>
      </c>
      <c r="B19" s="2">
        <f>Sheet6!C19*$F$2</f>
        <v>763.44584000000009</v>
      </c>
      <c r="C19" s="2">
        <f>Sheet6!D19*$F$2</f>
        <v>116.65504000000001</v>
      </c>
      <c r="D19" s="2">
        <f>Sheet6!F19*$F$2</f>
        <v>848.76820000000009</v>
      </c>
      <c r="E19" s="2">
        <f>Sheet6!G19*$F$2</f>
        <v>415.36466000000001</v>
      </c>
    </row>
    <row r="20" spans="1:5" x14ac:dyDescent="0.3">
      <c r="A20" s="2">
        <f>Sheet6!B20*$F$2</f>
        <v>623.27654000000007</v>
      </c>
      <c r="B20" s="2">
        <f>Sheet6!C20*$F$2</f>
        <v>853.54704000000004</v>
      </c>
      <c r="C20" s="2">
        <f>Sheet6!D20*$F$2</f>
        <v>224.79394000000002</v>
      </c>
      <c r="D20" s="2">
        <f>Sheet6!F20*$F$2</f>
        <v>1615.8662000000002</v>
      </c>
      <c r="E20" s="2">
        <f>Sheet6!G20*$F$2</f>
        <v>584.73024000000009</v>
      </c>
    </row>
    <row r="21" spans="1:5" x14ac:dyDescent="0.3">
      <c r="A21" s="2">
        <f>Sheet6!B21*$F$2</f>
        <v>632.96770000000004</v>
      </c>
      <c r="B21" s="2">
        <f>Sheet6!C21*$F$2</f>
        <v>856.61692000000005</v>
      </c>
      <c r="C21" s="2">
        <f>Sheet6!D21*$F$2</f>
        <v>225.07398000000001</v>
      </c>
      <c r="D21" s="2">
        <f>Sheet6!F21*$F$2</f>
        <v>1635.1470000000002</v>
      </c>
      <c r="E21" s="2">
        <f>Sheet6!G21*$F$2</f>
        <v>592.40562</v>
      </c>
    </row>
    <row r="22" spans="1:5" x14ac:dyDescent="0.3">
      <c r="A22" s="2">
        <f>Sheet6!B22*$F$2</f>
        <v>373.70614</v>
      </c>
      <c r="B22" s="2">
        <f>Sheet6!C22*$F$2</f>
        <v>861.09980000000007</v>
      </c>
      <c r="C22" s="2">
        <f>Sheet6!D22*$F$2</f>
        <v>114.41708000000001</v>
      </c>
      <c r="D22" s="2">
        <f>Sheet6!F22*$F$2</f>
        <v>883.74600000000009</v>
      </c>
      <c r="E22" s="2">
        <f>Sheet6!G22*$F$2</f>
        <v>374.31280000000004</v>
      </c>
    </row>
    <row r="23" spans="1:5" x14ac:dyDescent="0.3">
      <c r="A23" s="2">
        <f>Sheet6!B23*$F$2</f>
        <v>485.63232000000005</v>
      </c>
      <c r="B23" s="2">
        <f>Sheet6!C23*$F$2</f>
        <v>852.37548000000004</v>
      </c>
      <c r="C23" s="2">
        <f>Sheet6!D23*$F$2</f>
        <v>166.566</v>
      </c>
      <c r="D23" s="2">
        <f>Sheet6!F23*$F$2</f>
        <v>1241.5284000000001</v>
      </c>
      <c r="E23" s="2">
        <f>Sheet6!G23*$F$2</f>
        <v>457.23988000000003</v>
      </c>
    </row>
    <row r="24" spans="1:5" x14ac:dyDescent="0.3">
      <c r="A24" s="2">
        <f>Sheet6!B24*$F$2</f>
        <v>491.68866000000003</v>
      </c>
      <c r="B24" s="2">
        <f>Sheet6!C24*$F$2</f>
        <v>850.45068000000003</v>
      </c>
      <c r="C24" s="2">
        <f>Sheet6!D24*$F$2</f>
        <v>159.82782</v>
      </c>
      <c r="D24" s="2">
        <f>Sheet6!F24*$F$2</f>
        <v>1240.2752</v>
      </c>
      <c r="E24" s="2">
        <f>Sheet6!G24*$F$2</f>
        <v>461.57864000000006</v>
      </c>
    </row>
    <row r="25" spans="1:5" x14ac:dyDescent="0.3">
      <c r="A25" s="2">
        <f>Sheet6!B25*$F$2</f>
        <v>491.17402000000004</v>
      </c>
      <c r="B25" s="2">
        <f>Sheet6!C25*$F$2</f>
        <v>853.63868000000002</v>
      </c>
      <c r="C25" s="2">
        <f>Sheet6!D25*$F$2</f>
        <v>166.37230000000002</v>
      </c>
      <c r="D25" s="2">
        <f>Sheet6!F25*$F$2</f>
        <v>1251.6712</v>
      </c>
      <c r="E25" s="2">
        <f>Sheet6!G25*$F$2</f>
        <v>461.20294000000001</v>
      </c>
    </row>
    <row r="26" spans="1:5" x14ac:dyDescent="0.3">
      <c r="A26" s="2">
        <f>Sheet6!B26*$F$2</f>
        <v>515.63792000000001</v>
      </c>
      <c r="B26" s="2">
        <f>Sheet6!C26*$F$2</f>
        <v>861.50136000000009</v>
      </c>
      <c r="C26" s="2">
        <f>Sheet6!D26*$F$2</f>
        <v>171.35550000000001</v>
      </c>
      <c r="D26" s="2">
        <f>Sheet6!F26*$F$2</f>
        <v>1305.1256000000001</v>
      </c>
      <c r="E26" s="2">
        <f>Sheet6!G26*$F$2</f>
        <v>484.43694000000005</v>
      </c>
    </row>
    <row r="27" spans="1:5" x14ac:dyDescent="0.3">
      <c r="A27" s="2">
        <f>Sheet6!B27*$F$2</f>
        <v>531.55590000000007</v>
      </c>
      <c r="B27" s="2">
        <f>Sheet6!C27*$F$2</f>
        <v>864.47924000000012</v>
      </c>
      <c r="C27" s="2">
        <f>Sheet6!D27*$F$2</f>
        <v>177.29468000000003</v>
      </c>
      <c r="D27" s="2">
        <f>Sheet6!F27*$F$2</f>
        <v>1338.0990000000002</v>
      </c>
      <c r="E27" s="2">
        <f>Sheet6!G27*$F$2</f>
        <v>497.80516000000006</v>
      </c>
    </row>
    <row r="28" spans="1:5" x14ac:dyDescent="0.3">
      <c r="A28" s="2">
        <f>Sheet6!B28*$F$2</f>
        <v>539.02606000000003</v>
      </c>
      <c r="B28" s="2">
        <f>Sheet6!C28*$F$2</f>
        <v>865.36144000000002</v>
      </c>
      <c r="C28" s="2">
        <f>Sheet6!D28*$F$2</f>
        <v>180.25012000000001</v>
      </c>
      <c r="D28" s="2">
        <f>Sheet6!F28*$F$2</f>
        <v>1343.0196000000001</v>
      </c>
      <c r="E28" s="2">
        <f>Sheet6!G28*$F$2</f>
        <v>503.47450000000003</v>
      </c>
    </row>
    <row r="29" spans="1:5" x14ac:dyDescent="0.3">
      <c r="A29" s="2">
        <f>Sheet6!B29*$F$2</f>
        <v>495.23864000000003</v>
      </c>
      <c r="B29" s="2">
        <f>Sheet6!C29*$F$2</f>
        <v>831.54120000000012</v>
      </c>
      <c r="C29" s="2">
        <f>Sheet6!D29*$F$2</f>
        <v>154.70698000000002</v>
      </c>
      <c r="D29" s="2">
        <f>Sheet6!F29*$F$2</f>
        <v>1180.4058</v>
      </c>
      <c r="E29" s="2">
        <f>Sheet6!G29*$F$2</f>
        <v>498.18590000000006</v>
      </c>
    </row>
    <row r="30" spans="1:5" x14ac:dyDescent="0.3">
      <c r="A30" s="2">
        <f>Sheet6!B30*$F$2</f>
        <v>505.86390000000006</v>
      </c>
      <c r="B30" s="2">
        <f>Sheet6!C30*$F$2</f>
        <v>827.36700000000008</v>
      </c>
      <c r="C30" s="2">
        <f>Sheet6!D30*$F$2</f>
        <v>153.76620000000003</v>
      </c>
      <c r="D30" s="2">
        <f>Sheet6!F30*$F$2</f>
        <v>1199.9838000000002</v>
      </c>
      <c r="E30" s="2">
        <f>Sheet6!G30*$F$2</f>
        <v>507.93604000000005</v>
      </c>
    </row>
    <row r="31" spans="1:5" x14ac:dyDescent="0.3">
      <c r="A31" s="2">
        <f>Sheet6!B31*$F$2</f>
        <v>540.20627999999999</v>
      </c>
      <c r="B31" s="2">
        <f>Sheet6!C31*$F$2</f>
        <v>841.47732000000008</v>
      </c>
      <c r="C31" s="2">
        <f>Sheet6!D31*$F$2</f>
        <v>163.81478000000001</v>
      </c>
      <c r="D31" s="2">
        <f>Sheet6!F31*$F$2</f>
        <v>1264.125</v>
      </c>
      <c r="E31" s="2">
        <f>Sheet6!G31*$F$2</f>
        <v>540.85372000000007</v>
      </c>
    </row>
    <row r="32" spans="1:5" x14ac:dyDescent="0.3">
      <c r="A32" s="2">
        <f>Sheet6!B32*$F$2</f>
        <v>563.8623</v>
      </c>
      <c r="B32" s="2">
        <f>Sheet6!C32*$F$2</f>
        <v>840.58260000000007</v>
      </c>
      <c r="C32" s="2">
        <f>Sheet6!D32*$F$2</f>
        <v>169.25230000000002</v>
      </c>
      <c r="D32" s="2">
        <f>Sheet6!F32*$F$2</f>
        <v>1303.7692000000002</v>
      </c>
      <c r="E32" s="2">
        <f>Sheet6!G32*$F$2</f>
        <v>563.78086000000008</v>
      </c>
    </row>
    <row r="33" spans="1:5" x14ac:dyDescent="0.3">
      <c r="A33" s="2">
        <f>Sheet6!B33*$F$2</f>
        <v>566.60876000000007</v>
      </c>
      <c r="B33" s="2">
        <f>Sheet6!C33*$F$2</f>
        <v>840.04744000000005</v>
      </c>
      <c r="C33" s="2">
        <f>Sheet6!D33*$F$2</f>
        <v>171.60810000000001</v>
      </c>
      <c r="D33" s="2">
        <f>Sheet6!F33*$F$2</f>
        <v>1311.0920000000001</v>
      </c>
      <c r="E33" s="2">
        <f>Sheet6!G33*$F$2</f>
        <v>566.85563999999999</v>
      </c>
    </row>
    <row r="34" spans="1:5" x14ac:dyDescent="0.3">
      <c r="A34" s="2">
        <f>Sheet6!B34*$F$2</f>
        <v>587.21276</v>
      </c>
      <c r="B34" s="2">
        <f>Sheet6!C34*$F$2</f>
        <v>857.44156000000009</v>
      </c>
      <c r="C34" s="2">
        <f>Sheet6!D34*$F$2</f>
        <v>182.01240000000001</v>
      </c>
      <c r="D34" s="2">
        <f>Sheet6!F34*$F$2</f>
        <v>1370.9918</v>
      </c>
      <c r="E34" s="2">
        <f>Sheet6!G34*$F$2</f>
        <v>579.77822000000003</v>
      </c>
    </row>
    <row r="35" spans="1:5" x14ac:dyDescent="0.3">
      <c r="A35" s="2">
        <f>Sheet6!B35*$F$2</f>
        <v>585.64642000000003</v>
      </c>
      <c r="B35" s="2">
        <f>Sheet6!C35*$F$2</f>
        <v>857.49860000000012</v>
      </c>
      <c r="C35" s="2">
        <f>Sheet6!D35*$F$2</f>
        <v>176.58990000000003</v>
      </c>
      <c r="D35" s="2">
        <f>Sheet6!F35*$F$2</f>
        <v>1377.6368000000002</v>
      </c>
      <c r="E35" s="2">
        <f>Sheet6!G35*$F$2</f>
        <v>578.65308000000005</v>
      </c>
    </row>
    <row r="36" spans="1:5" x14ac:dyDescent="0.3">
      <c r="A36" s="2">
        <f>Sheet6!B36*$F$2</f>
        <v>599.80290000000002</v>
      </c>
      <c r="B36" s="2">
        <f>Sheet6!C36*$F$2</f>
        <v>861.03008000000011</v>
      </c>
      <c r="C36" s="2">
        <f>Sheet6!D36*$F$2</f>
        <v>181.59922</v>
      </c>
      <c r="D36" s="2">
        <f>Sheet6!F36*$F$2</f>
        <v>1402.0732</v>
      </c>
      <c r="E36" s="2">
        <f>Sheet6!G36*$F$2</f>
        <v>592.31956000000002</v>
      </c>
    </row>
    <row r="37" spans="1:5" x14ac:dyDescent="0.3">
      <c r="A37" s="2">
        <f>Sheet6!B37*$F$2</f>
        <v>612.55384000000004</v>
      </c>
      <c r="B37" s="2">
        <f>Sheet6!C37*$F$2</f>
        <v>855.13616000000002</v>
      </c>
      <c r="C37" s="2">
        <f>Sheet6!D37*$F$2</f>
        <v>190.65400000000002</v>
      </c>
      <c r="D37" s="2">
        <f>Sheet6!F37*$F$2</f>
        <v>1426.9936</v>
      </c>
      <c r="E37" s="2">
        <f>Sheet6!G37*$F$2</f>
        <v>603.44524000000001</v>
      </c>
    </row>
    <row r="38" spans="1:5" x14ac:dyDescent="0.3">
      <c r="A38" s="2">
        <f>Sheet6!B38*$F$2</f>
        <v>620.11968000000002</v>
      </c>
      <c r="B38" s="2">
        <f>Sheet6!C38*$F$2</f>
        <v>855.13744000000008</v>
      </c>
      <c r="C38" s="2">
        <f>Sheet6!D38*$F$2</f>
        <v>173.33964</v>
      </c>
      <c r="D38" s="2">
        <f>Sheet6!F38*$F$2</f>
        <v>1504.8934000000002</v>
      </c>
      <c r="E38" s="2">
        <f>Sheet6!G38*$F$2</f>
        <v>622.63676000000009</v>
      </c>
    </row>
    <row r="39" spans="1:5" x14ac:dyDescent="0.3">
      <c r="A39" s="2">
        <f>Sheet6!B39*$F$2</f>
        <v>633.77668000000006</v>
      </c>
      <c r="B39" s="2">
        <f>Sheet6!C39*$F$2</f>
        <v>854.90116000000012</v>
      </c>
      <c r="C39" s="2">
        <f>Sheet6!D39*$F$2</f>
        <v>190.96934000000002</v>
      </c>
      <c r="D39" s="2">
        <f>Sheet6!F39*$F$2</f>
        <v>1521.2602000000002</v>
      </c>
      <c r="E39" s="2">
        <f>Sheet6!G39*$F$2</f>
        <v>607.1330200000001</v>
      </c>
    </row>
    <row r="40" spans="1:5" x14ac:dyDescent="0.3">
      <c r="A40" s="2">
        <f>Sheet6!B40*$F$2</f>
        <v>629.73632000000009</v>
      </c>
      <c r="B40" s="2">
        <f>Sheet6!C40*$F$2</f>
        <v>854.3036800000001</v>
      </c>
      <c r="C40" s="2">
        <f>Sheet6!D40*$F$2</f>
        <v>190.21228000000002</v>
      </c>
      <c r="D40" s="2">
        <f>Sheet6!F40*$F$2</f>
        <v>1524.4412000000002</v>
      </c>
      <c r="E40" s="2">
        <f>Sheet6!G40*$F$2</f>
        <v>604.15438000000006</v>
      </c>
    </row>
    <row r="41" spans="1:5" x14ac:dyDescent="0.3">
      <c r="A41" s="2">
        <f>Sheet6!B41*$F$2</f>
        <v>629.81886000000009</v>
      </c>
      <c r="B41" s="2">
        <f>Sheet6!C41*$F$2</f>
        <v>856.16548000000012</v>
      </c>
      <c r="C41" s="2">
        <f>Sheet6!D41*$F$2</f>
        <v>186.78068000000002</v>
      </c>
      <c r="D41" s="2">
        <f>Sheet6!F41*$F$2</f>
        <v>1534.7414000000001</v>
      </c>
      <c r="E41" s="2">
        <f>Sheet6!G41*$F$2</f>
        <v>605.75098000000003</v>
      </c>
    </row>
    <row r="42" spans="1:5" x14ac:dyDescent="0.3">
      <c r="A42" s="2">
        <f>Sheet6!B42*$F$2</f>
        <v>739.35124000000008</v>
      </c>
      <c r="B42" s="2">
        <f>Sheet6!C42*$F$2</f>
        <v>807.5766000000001</v>
      </c>
      <c r="C42" s="2">
        <f>Sheet6!D42*$F$2</f>
        <v>191.73260000000002</v>
      </c>
      <c r="D42" s="2">
        <f>Sheet6!F42*$F$2</f>
        <v>1756.2938000000001</v>
      </c>
      <c r="E42" s="2">
        <f>Sheet6!G42*$F$2</f>
        <v>695.74926000000005</v>
      </c>
    </row>
    <row r="43" spans="1:5" x14ac:dyDescent="0.3">
      <c r="A43" s="2">
        <f>Sheet6!B43*$F$2</f>
        <v>756.1321200000001</v>
      </c>
      <c r="B43" s="2">
        <f>Sheet6!C43*$F$2</f>
        <v>835.84496000000001</v>
      </c>
      <c r="C43" s="2">
        <f>Sheet6!D43*$F$2</f>
        <v>222.25172000000001</v>
      </c>
      <c r="D43" s="2">
        <f>Sheet6!F43*$F$2</f>
        <v>1842.7382000000002</v>
      </c>
      <c r="E43" s="2">
        <f>Sheet6!G43*$F$2</f>
        <v>718.03680000000008</v>
      </c>
    </row>
    <row r="44" spans="1:5" x14ac:dyDescent="0.3">
      <c r="A44" s="2">
        <f>Sheet6!B44*$F$2</f>
        <v>754.6534200000001</v>
      </c>
      <c r="B44" s="2">
        <f>Sheet6!C44*$F$2</f>
        <v>836.59980000000007</v>
      </c>
      <c r="C44" s="2">
        <f>Sheet6!D44*$F$2</f>
        <v>220.58374000000001</v>
      </c>
      <c r="D44" s="2">
        <f>Sheet6!F44*$F$2</f>
        <v>1849.3970000000002</v>
      </c>
      <c r="E44" s="2">
        <f>Sheet6!G44*$F$2</f>
        <v>715.7818400000001</v>
      </c>
    </row>
    <row r="45" spans="1:5" x14ac:dyDescent="0.3">
      <c r="A45" s="2">
        <f>Sheet6!B45*$F$2</f>
        <v>782.00834000000009</v>
      </c>
      <c r="B45" s="2">
        <f>Sheet6!C45*$F$2</f>
        <v>833.13696000000004</v>
      </c>
      <c r="C45" s="2">
        <f>Sheet6!D45*$F$2</f>
        <v>248.42764000000003</v>
      </c>
      <c r="D45" s="2">
        <f>Sheet6!F45*$F$2</f>
        <v>1867.6148000000001</v>
      </c>
      <c r="E45" s="2">
        <f>Sheet6!G45*$F$2</f>
        <v>733.86742000000004</v>
      </c>
    </row>
    <row r="46" spans="1:5" x14ac:dyDescent="0.3">
      <c r="A46" s="2">
        <f>Sheet6!B46*$F$2</f>
        <v>206.20758000000001</v>
      </c>
      <c r="B46" s="2">
        <f>Sheet6!C46*$F$2</f>
        <v>830.20720000000006</v>
      </c>
      <c r="C46" s="2">
        <f>Sheet6!D46*$F$2</f>
        <v>56.773660000000007</v>
      </c>
      <c r="D46" s="2">
        <f>Sheet6!F46*$F$2</f>
        <v>476.60080000000005</v>
      </c>
      <c r="E46" s="2">
        <f>Sheet6!G46*$F$2</f>
        <v>208.98664000000002</v>
      </c>
    </row>
    <row r="47" spans="1:5" x14ac:dyDescent="0.3">
      <c r="A47" s="2">
        <f>Sheet6!B47*$F$2</f>
        <v>193.00436000000002</v>
      </c>
      <c r="B47" s="2">
        <f>Sheet6!C47*$F$2</f>
        <v>940.20536000000004</v>
      </c>
      <c r="C47" s="2">
        <f>Sheet6!D47*$F$2</f>
        <v>65.148679999999999</v>
      </c>
      <c r="D47" s="2">
        <f>Sheet6!F47*$F$2</f>
        <v>390.29040000000003</v>
      </c>
      <c r="E47" s="2">
        <f>Sheet6!G47*$F$2</f>
        <v>180.00208000000001</v>
      </c>
    </row>
    <row r="48" spans="1:5" x14ac:dyDescent="0.3">
      <c r="A48" s="2">
        <f>Sheet6!B48*$F$2</f>
        <v>224.48226000000003</v>
      </c>
      <c r="B48" s="2">
        <f>Sheet6!C48*$F$2</f>
        <v>877.25728000000004</v>
      </c>
      <c r="C48" s="2">
        <f>Sheet6!D48*$F$2</f>
        <v>78.16028</v>
      </c>
      <c r="D48" s="2">
        <f>Sheet6!F48*$F$2</f>
        <v>446.71700000000004</v>
      </c>
      <c r="E48" s="2">
        <f>Sheet6!G48*$F$2</f>
        <v>206.31096000000002</v>
      </c>
    </row>
    <row r="49" spans="1:7" x14ac:dyDescent="0.3">
      <c r="A49" s="2">
        <f>Sheet6!B49*$F$2</f>
        <v>335.34198000000004</v>
      </c>
      <c r="B49" s="2">
        <f>Sheet6!C49*$F$2</f>
        <v>817.61428000000012</v>
      </c>
      <c r="C49" s="2">
        <f>Sheet6!D49*$F$2</f>
        <v>87.444820000000007</v>
      </c>
      <c r="D49" s="2">
        <f>Sheet6!F49*$F$2</f>
        <v>567.77620000000002</v>
      </c>
      <c r="E49" s="2">
        <f>Sheet6!G49*$F$2</f>
        <v>322.11404000000005</v>
      </c>
    </row>
    <row r="50" spans="1:7" x14ac:dyDescent="0.3">
      <c r="A50" s="2">
        <f>Sheet6!B50*$F$2</f>
        <v>485.97234000000003</v>
      </c>
      <c r="B50" s="2">
        <f>Sheet6!C50*$F$2</f>
        <v>800.49084000000005</v>
      </c>
      <c r="C50" s="2">
        <f>Sheet6!D50*$F$2</f>
        <v>128.73012</v>
      </c>
      <c r="D50" s="2">
        <f>Sheet6!F50*$F$2</f>
        <v>804.8284000000001</v>
      </c>
      <c r="E50" s="2">
        <f>Sheet6!G50*$F$2</f>
        <v>463.86458000000005</v>
      </c>
    </row>
    <row r="51" spans="1:7" x14ac:dyDescent="0.3">
      <c r="A51" s="2">
        <f>Sheet6!B51*$F$2</f>
        <v>189.15116</v>
      </c>
      <c r="B51" s="2">
        <f>Sheet6!C51*$F$2</f>
        <v>805.08316000000002</v>
      </c>
      <c r="C51" s="2">
        <f>Sheet6!D51*$F$2</f>
        <v>64.164760000000001</v>
      </c>
      <c r="D51" s="2">
        <f>Sheet6!F51*$F$2</f>
        <v>415.74820000000005</v>
      </c>
      <c r="E51" s="2">
        <f>Sheet6!G51*$F$2</f>
        <v>180.91384000000002</v>
      </c>
    </row>
    <row r="52" spans="1:7" x14ac:dyDescent="0.3">
      <c r="A52" s="2">
        <f>Sheet6!B52*$F$2</f>
        <v>75.480100000000007</v>
      </c>
      <c r="B52" s="2">
        <f>Sheet6!C52*$F$2</f>
        <v>681.58440000000007</v>
      </c>
      <c r="C52" s="2">
        <f>Sheet6!D52*$F$2</f>
        <v>16.393080000000001</v>
      </c>
      <c r="D52" s="2">
        <f>Sheet6!F52*$F$2</f>
        <v>142.94080000000002</v>
      </c>
      <c r="E52" s="2">
        <f>Sheet6!G52*$F$2</f>
        <v>72.236580000000004</v>
      </c>
    </row>
    <row r="53" spans="1:7" x14ac:dyDescent="0.3">
      <c r="A53" s="1">
        <f>AVERAGE(A3:A52)</f>
        <v>443.12736919999998</v>
      </c>
      <c r="B53" s="1">
        <f t="shared" ref="B53:E53" si="0">AVERAGE(B3:B52)</f>
        <v>833.08242320000022</v>
      </c>
      <c r="C53" s="1">
        <f t="shared" si="0"/>
        <v>137.27609000000001</v>
      </c>
      <c r="D53" s="1">
        <f t="shared" si="0"/>
        <v>1040.5362680000001</v>
      </c>
      <c r="E53" s="1">
        <f t="shared" si="0"/>
        <v>430.86107000000004</v>
      </c>
      <c r="F53" t="s">
        <v>161</v>
      </c>
      <c r="G53" t="s">
        <v>177</v>
      </c>
    </row>
    <row r="54" spans="1:7" x14ac:dyDescent="0.3">
      <c r="A54" s="1">
        <f>linkedrecords!C4*A53</f>
        <v>6.5185808518796797</v>
      </c>
      <c r="B54" s="1">
        <f>linkedrecords!C5*B53</f>
        <v>16.278180624601045</v>
      </c>
      <c r="C54" s="1">
        <f>linkedrecords!C6*C53</f>
        <v>13.033362630043001</v>
      </c>
      <c r="D54" s="1">
        <f>linkedrecords!C7*D53</f>
        <v>14.253369852690801</v>
      </c>
      <c r="E54" s="1">
        <f>linkedrecords!C8*E53</f>
        <v>11.281838601308001</v>
      </c>
      <c r="F54" s="1" t="s">
        <v>165</v>
      </c>
      <c r="G54">
        <f>SUM(A54:E54)</f>
        <v>61.365332560522532</v>
      </c>
    </row>
    <row r="55" spans="1:7" x14ac:dyDescent="0.3">
      <c r="A55" s="1">
        <f>Sheet1!B55*linkedrecords!E4*20</f>
        <v>0.13726775868005892</v>
      </c>
      <c r="B55" s="1">
        <f>Sheet1!$B$55*linkedrecords!E5*20</f>
        <v>0.18433613232860674</v>
      </c>
      <c r="C55" s="1">
        <f>Sheet1!$B$55*linkedrecords!E6*20</f>
        <v>6.165439082925058</v>
      </c>
      <c r="D55" s="1">
        <f>Sheet1!$B$55*linkedrecords!E7*20</f>
        <v>0.914909598369818</v>
      </c>
      <c r="E55" s="1">
        <f>Sheet1!$B$55*linkedrecords!E8*20</f>
        <v>1.7280260751602468</v>
      </c>
      <c r="F55" s="1" t="s">
        <v>166</v>
      </c>
      <c r="G55" s="5">
        <f>SUM(A55:E55)</f>
        <v>9.1299786474637887</v>
      </c>
    </row>
    <row r="56" spans="1:7" x14ac:dyDescent="0.3">
      <c r="A56" s="1"/>
      <c r="B56" s="1"/>
      <c r="C56" s="1"/>
      <c r="D56" s="1"/>
      <c r="E56" s="1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sheetData>
    <row r="1" spans="1:22" x14ac:dyDescent="0.3">
      <c r="B1" s="12" t="s">
        <v>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2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2" x14ac:dyDescent="0.3">
      <c r="A3" t="s">
        <v>1</v>
      </c>
      <c r="B3" s="8">
        <v>21302054</v>
      </c>
      <c r="C3" s="8">
        <v>20465551</v>
      </c>
      <c r="D3" s="8">
        <v>836503</v>
      </c>
      <c r="E3" s="8">
        <v>8849839</v>
      </c>
      <c r="F3" s="8">
        <v>8454769</v>
      </c>
      <c r="G3" s="8">
        <v>395070</v>
      </c>
      <c r="H3" s="8">
        <v>4045053</v>
      </c>
      <c r="I3" s="8">
        <v>3986023</v>
      </c>
      <c r="J3" s="8">
        <v>59030</v>
      </c>
      <c r="K3" s="8">
        <v>8407162</v>
      </c>
      <c r="L3" s="8">
        <v>8024759</v>
      </c>
      <c r="M3" s="8">
        <v>382403</v>
      </c>
      <c r="N3" s="8">
        <v>0</v>
      </c>
      <c r="O3" s="8">
        <v>0</v>
      </c>
      <c r="P3" s="8">
        <v>0</v>
      </c>
      <c r="Q3" s="8">
        <v>8896283</v>
      </c>
      <c r="R3" s="8">
        <v>8588201</v>
      </c>
      <c r="S3" s="8">
        <v>129349</v>
      </c>
      <c r="T3" s="8">
        <v>253027</v>
      </c>
      <c r="U3" s="8">
        <v>47.709400000000002</v>
      </c>
      <c r="V3" s="8">
        <v>0</v>
      </c>
    </row>
    <row r="4" spans="1:22" x14ac:dyDescent="0.3">
      <c r="A4" t="s">
        <v>89</v>
      </c>
      <c r="B4" s="8">
        <v>19251581</v>
      </c>
      <c r="C4" s="8">
        <v>18912204</v>
      </c>
      <c r="D4" s="8">
        <v>339377</v>
      </c>
      <c r="E4" s="8">
        <v>6546276</v>
      </c>
      <c r="F4" s="8">
        <v>6429444</v>
      </c>
      <c r="G4" s="8">
        <v>116832</v>
      </c>
      <c r="H4" s="8">
        <v>6421983</v>
      </c>
      <c r="I4" s="8">
        <v>6332318</v>
      </c>
      <c r="J4" s="8">
        <v>89665</v>
      </c>
      <c r="K4" s="8">
        <v>6283322</v>
      </c>
      <c r="L4" s="8">
        <v>6150442</v>
      </c>
      <c r="M4" s="8">
        <v>132880</v>
      </c>
      <c r="N4" s="8">
        <v>0</v>
      </c>
      <c r="O4" s="8">
        <v>0</v>
      </c>
      <c r="P4" s="8">
        <v>0</v>
      </c>
      <c r="Q4" s="8">
        <v>6556524</v>
      </c>
      <c r="R4" s="8">
        <v>6353110</v>
      </c>
      <c r="S4" s="8">
        <v>53957</v>
      </c>
      <c r="T4" s="8">
        <v>79064</v>
      </c>
      <c r="U4" s="8">
        <v>48.6357</v>
      </c>
      <c r="V4" s="8">
        <v>0</v>
      </c>
    </row>
    <row r="5" spans="1:22" x14ac:dyDescent="0.3">
      <c r="A5" t="s">
        <v>90</v>
      </c>
      <c r="B5" s="8">
        <v>17882530</v>
      </c>
      <c r="C5" s="8">
        <v>17386475</v>
      </c>
      <c r="D5" s="8">
        <v>496055</v>
      </c>
      <c r="E5" s="8">
        <v>6155340</v>
      </c>
      <c r="F5" s="8">
        <v>6030189</v>
      </c>
      <c r="G5" s="8">
        <v>125151</v>
      </c>
      <c r="H5" s="8">
        <v>5954839</v>
      </c>
      <c r="I5" s="8">
        <v>5720661</v>
      </c>
      <c r="J5" s="8">
        <v>234178</v>
      </c>
      <c r="K5" s="8">
        <v>5772351</v>
      </c>
      <c r="L5" s="8">
        <v>5635625</v>
      </c>
      <c r="M5" s="8">
        <v>136726</v>
      </c>
      <c r="N5" s="8">
        <v>0</v>
      </c>
      <c r="O5" s="8">
        <v>0</v>
      </c>
      <c r="P5" s="8">
        <v>0</v>
      </c>
      <c r="Q5" s="8">
        <v>6196996</v>
      </c>
      <c r="R5" s="8">
        <v>6053798</v>
      </c>
      <c r="S5" s="8">
        <v>68688</v>
      </c>
      <c r="T5" s="8">
        <v>68085</v>
      </c>
      <c r="U5" s="8">
        <v>122.43300000000001</v>
      </c>
      <c r="V5" s="8">
        <v>0</v>
      </c>
    </row>
    <row r="6" spans="1:22" x14ac:dyDescent="0.3">
      <c r="A6" t="s">
        <v>91</v>
      </c>
      <c r="B6" s="8">
        <v>22040566</v>
      </c>
      <c r="C6" s="8">
        <v>21151595</v>
      </c>
      <c r="D6" s="8">
        <v>888971</v>
      </c>
      <c r="E6" s="8">
        <v>8760264</v>
      </c>
      <c r="F6" s="8">
        <v>8364466</v>
      </c>
      <c r="G6" s="8">
        <v>395798</v>
      </c>
      <c r="H6" s="8">
        <v>4813450</v>
      </c>
      <c r="I6" s="8">
        <v>4692078</v>
      </c>
      <c r="J6" s="8">
        <v>121372</v>
      </c>
      <c r="K6" s="8">
        <v>8466852</v>
      </c>
      <c r="L6" s="8">
        <v>8095051</v>
      </c>
      <c r="M6" s="8">
        <v>371801</v>
      </c>
      <c r="N6" s="8">
        <v>0</v>
      </c>
      <c r="O6" s="8">
        <v>0</v>
      </c>
      <c r="P6" s="8">
        <v>0</v>
      </c>
      <c r="Q6" s="8">
        <v>8799966</v>
      </c>
      <c r="R6" s="8">
        <v>8640247</v>
      </c>
      <c r="S6" s="8">
        <v>133269</v>
      </c>
      <c r="T6" s="8">
        <v>238540</v>
      </c>
      <c r="U6" s="8">
        <v>29.907699999999998</v>
      </c>
      <c r="V6" s="8">
        <v>0</v>
      </c>
    </row>
    <row r="7" spans="1:22" x14ac:dyDescent="0.3">
      <c r="A7" t="s">
        <v>92</v>
      </c>
      <c r="B7" s="8">
        <v>19897536</v>
      </c>
      <c r="C7" s="8">
        <v>19361461</v>
      </c>
      <c r="D7" s="8">
        <v>536075</v>
      </c>
      <c r="E7" s="8">
        <v>6776330</v>
      </c>
      <c r="F7" s="8">
        <v>6604836</v>
      </c>
      <c r="G7" s="8">
        <v>171494</v>
      </c>
      <c r="H7" s="8">
        <v>6804573</v>
      </c>
      <c r="I7" s="8">
        <v>6620341</v>
      </c>
      <c r="J7" s="8">
        <v>184232</v>
      </c>
      <c r="K7" s="8">
        <v>6316633</v>
      </c>
      <c r="L7" s="8">
        <v>6136284</v>
      </c>
      <c r="M7" s="8">
        <v>180349</v>
      </c>
      <c r="N7" s="8">
        <v>0</v>
      </c>
      <c r="O7" s="8">
        <v>0</v>
      </c>
      <c r="P7" s="8">
        <v>0</v>
      </c>
      <c r="Q7" s="8">
        <v>6800246</v>
      </c>
      <c r="R7" s="8">
        <v>6422255</v>
      </c>
      <c r="S7" s="8">
        <v>59857</v>
      </c>
      <c r="T7" s="8">
        <v>120379</v>
      </c>
      <c r="U7" s="8">
        <v>92.508099999999999</v>
      </c>
      <c r="V7" s="8">
        <v>0</v>
      </c>
    </row>
    <row r="8" spans="1:22" x14ac:dyDescent="0.3">
      <c r="A8" t="s">
        <v>93</v>
      </c>
      <c r="B8" s="8">
        <v>16657481</v>
      </c>
      <c r="C8" s="8">
        <v>15930274</v>
      </c>
      <c r="D8" s="8">
        <v>727207</v>
      </c>
      <c r="E8" s="8">
        <v>6396332</v>
      </c>
      <c r="F8" s="8">
        <v>5989465</v>
      </c>
      <c r="G8" s="8">
        <v>406867</v>
      </c>
      <c r="H8" s="8">
        <v>4337242</v>
      </c>
      <c r="I8" s="8">
        <v>4294636</v>
      </c>
      <c r="J8" s="8">
        <v>42606</v>
      </c>
      <c r="K8" s="8">
        <v>5923907</v>
      </c>
      <c r="L8" s="8">
        <v>5646173</v>
      </c>
      <c r="M8" s="8">
        <v>277734</v>
      </c>
      <c r="N8" s="8">
        <v>0</v>
      </c>
      <c r="O8" s="8">
        <v>0</v>
      </c>
      <c r="P8" s="8">
        <v>0</v>
      </c>
      <c r="Q8" s="8">
        <v>6438373</v>
      </c>
      <c r="R8" s="8">
        <v>6256941</v>
      </c>
      <c r="S8" s="8">
        <v>116701</v>
      </c>
      <c r="T8" s="8">
        <v>160908</v>
      </c>
      <c r="U8" s="8">
        <v>82.305199999999999</v>
      </c>
      <c r="V8" s="8">
        <v>0</v>
      </c>
    </row>
    <row r="9" spans="1:22" x14ac:dyDescent="0.3">
      <c r="A9" t="s">
        <v>94</v>
      </c>
      <c r="B9" s="8">
        <v>21228854</v>
      </c>
      <c r="C9" s="8">
        <v>20059794</v>
      </c>
      <c r="D9" s="8">
        <v>1169060</v>
      </c>
      <c r="E9" s="8">
        <v>8384398</v>
      </c>
      <c r="F9" s="8">
        <v>7845112</v>
      </c>
      <c r="G9" s="8">
        <v>539286</v>
      </c>
      <c r="H9" s="8">
        <v>4870189</v>
      </c>
      <c r="I9" s="8">
        <v>4779128</v>
      </c>
      <c r="J9" s="8">
        <v>91061</v>
      </c>
      <c r="K9" s="8">
        <v>7974267</v>
      </c>
      <c r="L9" s="8">
        <v>7435554</v>
      </c>
      <c r="M9" s="8">
        <v>538713</v>
      </c>
      <c r="N9" s="8">
        <v>0</v>
      </c>
      <c r="O9" s="8">
        <v>0</v>
      </c>
      <c r="P9" s="8">
        <v>0</v>
      </c>
      <c r="Q9" s="8">
        <v>8437266</v>
      </c>
      <c r="R9" s="8">
        <v>8193333</v>
      </c>
      <c r="S9" s="8">
        <v>158192</v>
      </c>
      <c r="T9" s="8">
        <v>380536</v>
      </c>
      <c r="U9" s="8">
        <v>34.420900000000003</v>
      </c>
      <c r="V9" s="8">
        <v>0</v>
      </c>
    </row>
    <row r="10" spans="1:22" x14ac:dyDescent="0.3">
      <c r="A10" t="s">
        <v>95</v>
      </c>
      <c r="B10" s="8">
        <v>20527270</v>
      </c>
      <c r="C10" s="8">
        <v>18898726</v>
      </c>
      <c r="D10" s="8">
        <v>1628544</v>
      </c>
      <c r="E10" s="8">
        <v>8082798</v>
      </c>
      <c r="F10" s="8">
        <v>7283674</v>
      </c>
      <c r="G10" s="8">
        <v>799124</v>
      </c>
      <c r="H10" s="8">
        <v>4818605</v>
      </c>
      <c r="I10" s="8">
        <v>4709100</v>
      </c>
      <c r="J10" s="8">
        <v>109505</v>
      </c>
      <c r="K10" s="8">
        <v>7625867</v>
      </c>
      <c r="L10" s="8">
        <v>6905952</v>
      </c>
      <c r="M10" s="8">
        <v>719915</v>
      </c>
      <c r="N10" s="8">
        <v>0</v>
      </c>
      <c r="O10" s="8">
        <v>0</v>
      </c>
      <c r="P10" s="8">
        <v>0</v>
      </c>
      <c r="Q10" s="8">
        <v>8151645</v>
      </c>
      <c r="R10" s="8">
        <v>7982705</v>
      </c>
      <c r="S10" s="8">
        <v>200079</v>
      </c>
      <c r="T10" s="8">
        <v>519840</v>
      </c>
      <c r="U10" s="8">
        <v>32.706499999999998</v>
      </c>
      <c r="V10" s="8">
        <v>0</v>
      </c>
    </row>
    <row r="11" spans="1:22" x14ac:dyDescent="0.3">
      <c r="A11" t="s">
        <v>96</v>
      </c>
      <c r="B11" s="8">
        <v>17696900</v>
      </c>
      <c r="C11" s="8">
        <v>17185752</v>
      </c>
      <c r="D11" s="8">
        <v>511148</v>
      </c>
      <c r="E11" s="8">
        <v>6482862</v>
      </c>
      <c r="F11" s="8">
        <v>6277054</v>
      </c>
      <c r="G11" s="8">
        <v>205808</v>
      </c>
      <c r="H11" s="8">
        <v>5057320</v>
      </c>
      <c r="I11" s="8">
        <v>4974762</v>
      </c>
      <c r="J11" s="8">
        <v>82558</v>
      </c>
      <c r="K11" s="8">
        <v>6156718</v>
      </c>
      <c r="L11" s="8">
        <v>5933936</v>
      </c>
      <c r="M11" s="8">
        <v>222782</v>
      </c>
      <c r="N11" s="8">
        <v>0</v>
      </c>
      <c r="O11" s="8">
        <v>0</v>
      </c>
      <c r="P11" s="8">
        <v>0</v>
      </c>
      <c r="Q11" s="8">
        <v>6512086</v>
      </c>
      <c r="R11" s="8">
        <v>6334853</v>
      </c>
      <c r="S11" s="8">
        <v>131002</v>
      </c>
      <c r="T11" s="8">
        <v>91908</v>
      </c>
      <c r="U11" s="8">
        <v>95.922600000000003</v>
      </c>
      <c r="V11" s="8">
        <v>0</v>
      </c>
    </row>
    <row r="12" spans="1:22" x14ac:dyDescent="0.3">
      <c r="A12" t="s">
        <v>97</v>
      </c>
      <c r="B12" s="8">
        <v>21545715</v>
      </c>
      <c r="C12" s="8">
        <v>21544907</v>
      </c>
      <c r="D12" s="8">
        <v>808</v>
      </c>
      <c r="E12" s="8">
        <v>6612554</v>
      </c>
      <c r="F12" s="8">
        <v>6612181</v>
      </c>
      <c r="G12" s="8">
        <v>373</v>
      </c>
      <c r="H12" s="8">
        <v>8432960</v>
      </c>
      <c r="I12" s="8">
        <v>8432847</v>
      </c>
      <c r="J12" s="8">
        <v>113</v>
      </c>
      <c r="K12" s="8">
        <v>6500201</v>
      </c>
      <c r="L12" s="8">
        <v>6499879</v>
      </c>
      <c r="M12" s="8">
        <v>322</v>
      </c>
      <c r="N12" s="8">
        <v>0</v>
      </c>
      <c r="O12" s="8">
        <v>0</v>
      </c>
      <c r="P12" s="8">
        <v>0</v>
      </c>
      <c r="Q12" s="8">
        <v>6612613</v>
      </c>
      <c r="R12" s="8">
        <v>6507650</v>
      </c>
      <c r="S12" s="8">
        <v>92</v>
      </c>
      <c r="T12" s="8">
        <v>231</v>
      </c>
      <c r="U12" s="8">
        <v>39.117600000000003</v>
      </c>
      <c r="V12" s="8">
        <v>0</v>
      </c>
    </row>
    <row r="13" spans="1:22" x14ac:dyDescent="0.3">
      <c r="A13" t="s">
        <v>98</v>
      </c>
      <c r="B13" s="8">
        <v>20108156</v>
      </c>
      <c r="C13" s="8">
        <v>18966978</v>
      </c>
      <c r="D13" s="8">
        <v>1141178</v>
      </c>
      <c r="E13" s="8">
        <v>7907038</v>
      </c>
      <c r="F13" s="8">
        <v>7376842</v>
      </c>
      <c r="G13" s="8">
        <v>530196</v>
      </c>
      <c r="H13" s="8">
        <v>4555394</v>
      </c>
      <c r="I13" s="8">
        <v>4438081</v>
      </c>
      <c r="J13" s="8">
        <v>117313</v>
      </c>
      <c r="K13" s="8">
        <v>7645724</v>
      </c>
      <c r="L13" s="8">
        <v>7152055</v>
      </c>
      <c r="M13" s="8">
        <v>493669</v>
      </c>
      <c r="N13" s="8">
        <v>0</v>
      </c>
      <c r="O13" s="8">
        <v>0</v>
      </c>
      <c r="P13" s="8">
        <v>0</v>
      </c>
      <c r="Q13" s="8">
        <v>7966720</v>
      </c>
      <c r="R13" s="8">
        <v>7875297</v>
      </c>
      <c r="S13" s="8">
        <v>155380</v>
      </c>
      <c r="T13" s="8">
        <v>338249</v>
      </c>
      <c r="U13" s="8">
        <v>55.138500000000001</v>
      </c>
      <c r="V13" s="8">
        <v>0</v>
      </c>
    </row>
    <row r="14" spans="1:22" x14ac:dyDescent="0.3">
      <c r="A14" t="s">
        <v>99</v>
      </c>
      <c r="B14" s="8">
        <v>21677265</v>
      </c>
      <c r="C14" s="8">
        <v>17606255</v>
      </c>
      <c r="D14" s="8">
        <v>4071010</v>
      </c>
      <c r="E14" s="8">
        <v>8621462</v>
      </c>
      <c r="F14" s="8">
        <v>6602939</v>
      </c>
      <c r="G14" s="8">
        <v>2018523</v>
      </c>
      <c r="H14" s="8">
        <v>4643873</v>
      </c>
      <c r="I14" s="8">
        <v>4537042</v>
      </c>
      <c r="J14" s="8">
        <v>106831</v>
      </c>
      <c r="K14" s="8">
        <v>8411930</v>
      </c>
      <c r="L14" s="8">
        <v>6466274</v>
      </c>
      <c r="M14" s="8">
        <v>1945656</v>
      </c>
      <c r="N14" s="8">
        <v>0</v>
      </c>
      <c r="O14" s="8">
        <v>0</v>
      </c>
      <c r="P14" s="8">
        <v>0</v>
      </c>
      <c r="Q14" s="8">
        <v>8656666</v>
      </c>
      <c r="R14" s="8">
        <v>8567993</v>
      </c>
      <c r="S14" s="8">
        <v>106103</v>
      </c>
      <c r="T14" s="8">
        <v>1839546</v>
      </c>
      <c r="U14" s="8">
        <v>23.008900000000001</v>
      </c>
      <c r="V14" s="8">
        <v>0</v>
      </c>
    </row>
    <row r="15" spans="1:22" x14ac:dyDescent="0.3">
      <c r="A15" t="s">
        <v>100</v>
      </c>
      <c r="B15" s="8">
        <v>21655456</v>
      </c>
      <c r="C15" s="8">
        <v>17075837</v>
      </c>
      <c r="D15" s="8">
        <v>4579619</v>
      </c>
      <c r="E15" s="8">
        <v>8643264</v>
      </c>
      <c r="F15" s="8">
        <v>6362426</v>
      </c>
      <c r="G15" s="8">
        <v>2280838</v>
      </c>
      <c r="H15" s="8">
        <v>4582167</v>
      </c>
      <c r="I15" s="8">
        <v>4477706</v>
      </c>
      <c r="J15" s="8">
        <v>104461</v>
      </c>
      <c r="K15" s="8">
        <v>8430025</v>
      </c>
      <c r="L15" s="8">
        <v>6235705</v>
      </c>
      <c r="M15" s="8">
        <v>2194320</v>
      </c>
      <c r="N15" s="8">
        <v>0</v>
      </c>
      <c r="O15" s="8">
        <v>0</v>
      </c>
      <c r="P15" s="8">
        <v>0</v>
      </c>
      <c r="Q15" s="8">
        <v>8676090</v>
      </c>
      <c r="R15" s="8">
        <v>8579162</v>
      </c>
      <c r="S15" s="8">
        <v>105842</v>
      </c>
      <c r="T15" s="8">
        <v>2088477</v>
      </c>
      <c r="U15" s="8">
        <v>20.356999999999999</v>
      </c>
      <c r="V15" s="8">
        <v>0</v>
      </c>
    </row>
    <row r="16" spans="1:22" x14ac:dyDescent="0.3">
      <c r="A16" t="s">
        <v>101</v>
      </c>
      <c r="B16" s="8">
        <v>20196254</v>
      </c>
      <c r="C16" s="8">
        <v>16970898</v>
      </c>
      <c r="D16" s="8">
        <v>3225356</v>
      </c>
      <c r="E16" s="8">
        <v>7849932</v>
      </c>
      <c r="F16" s="8">
        <v>6256320</v>
      </c>
      <c r="G16" s="8">
        <v>1593612</v>
      </c>
      <c r="H16" s="8">
        <v>4721799</v>
      </c>
      <c r="I16" s="8">
        <v>4627483</v>
      </c>
      <c r="J16" s="8">
        <v>94316</v>
      </c>
      <c r="K16" s="8">
        <v>7624523</v>
      </c>
      <c r="L16" s="8">
        <v>6087095</v>
      </c>
      <c r="M16" s="8">
        <v>1537428</v>
      </c>
      <c r="N16" s="8">
        <v>0</v>
      </c>
      <c r="O16" s="8">
        <v>0</v>
      </c>
      <c r="P16" s="8">
        <v>0</v>
      </c>
      <c r="Q16" s="8">
        <v>7882763</v>
      </c>
      <c r="R16" s="8">
        <v>7785696</v>
      </c>
      <c r="S16" s="8">
        <v>116894</v>
      </c>
      <c r="T16" s="8">
        <v>1420506</v>
      </c>
      <c r="U16" s="8">
        <v>22.769400000000001</v>
      </c>
      <c r="V16" s="8">
        <v>0</v>
      </c>
    </row>
    <row r="17" spans="1:22" x14ac:dyDescent="0.3">
      <c r="A17" t="s">
        <v>102</v>
      </c>
      <c r="B17" s="8">
        <v>18242288</v>
      </c>
      <c r="C17" s="8">
        <v>17210997</v>
      </c>
      <c r="D17" s="8">
        <v>1031291</v>
      </c>
      <c r="E17" s="8">
        <v>6822848</v>
      </c>
      <c r="F17" s="8">
        <v>6341011</v>
      </c>
      <c r="G17" s="8">
        <v>481837</v>
      </c>
      <c r="H17" s="8">
        <v>4835339</v>
      </c>
      <c r="I17" s="8">
        <v>4753411</v>
      </c>
      <c r="J17" s="8">
        <v>81928</v>
      </c>
      <c r="K17" s="8">
        <v>6584101</v>
      </c>
      <c r="L17" s="8">
        <v>6116575</v>
      </c>
      <c r="M17" s="8">
        <v>467526</v>
      </c>
      <c r="N17" s="8">
        <v>0</v>
      </c>
      <c r="O17" s="8">
        <v>0</v>
      </c>
      <c r="P17" s="8">
        <v>0</v>
      </c>
      <c r="Q17" s="8">
        <v>6860120</v>
      </c>
      <c r="R17" s="8">
        <v>6767803</v>
      </c>
      <c r="S17" s="8">
        <v>137257</v>
      </c>
      <c r="T17" s="8">
        <v>330265</v>
      </c>
      <c r="U17" s="8">
        <v>40.849899999999998</v>
      </c>
      <c r="V17" s="8">
        <v>0</v>
      </c>
    </row>
    <row r="18" spans="1:22" x14ac:dyDescent="0.3">
      <c r="A18" t="s">
        <v>103</v>
      </c>
      <c r="B18" s="8">
        <v>17446873</v>
      </c>
      <c r="C18" s="8">
        <v>16403822</v>
      </c>
      <c r="D18" s="8">
        <v>1043051</v>
      </c>
      <c r="E18" s="8">
        <v>6359290</v>
      </c>
      <c r="F18" s="8">
        <v>5871211</v>
      </c>
      <c r="G18" s="8">
        <v>488079</v>
      </c>
      <c r="H18" s="8">
        <v>4970783</v>
      </c>
      <c r="I18" s="8">
        <v>4889025</v>
      </c>
      <c r="J18" s="8">
        <v>81758</v>
      </c>
      <c r="K18" s="8">
        <v>6116800</v>
      </c>
      <c r="L18" s="8">
        <v>5643586</v>
      </c>
      <c r="M18" s="8">
        <v>473214</v>
      </c>
      <c r="N18" s="8">
        <v>0</v>
      </c>
      <c r="O18" s="8">
        <v>0</v>
      </c>
      <c r="P18" s="8">
        <v>0</v>
      </c>
      <c r="Q18" s="8">
        <v>6393426</v>
      </c>
      <c r="R18" s="8">
        <v>6295133</v>
      </c>
      <c r="S18" s="8">
        <v>132646</v>
      </c>
      <c r="T18" s="8">
        <v>340589</v>
      </c>
      <c r="U18" s="8">
        <v>41.1526</v>
      </c>
      <c r="V18" s="8">
        <v>0</v>
      </c>
    </row>
    <row r="19" spans="1:22" x14ac:dyDescent="0.3">
      <c r="A19" t="s">
        <v>104</v>
      </c>
      <c r="B19" s="8">
        <v>17327290</v>
      </c>
      <c r="C19" s="8">
        <v>16260677</v>
      </c>
      <c r="D19" s="8">
        <v>1066613</v>
      </c>
      <c r="E19" s="8">
        <v>6318876</v>
      </c>
      <c r="F19" s="8">
        <v>5816718</v>
      </c>
      <c r="G19" s="8">
        <v>502158</v>
      </c>
      <c r="H19" s="8">
        <v>4930777</v>
      </c>
      <c r="I19" s="8">
        <v>4850655</v>
      </c>
      <c r="J19" s="8">
        <v>80122</v>
      </c>
      <c r="K19" s="8">
        <v>6077637</v>
      </c>
      <c r="L19" s="8">
        <v>5593304</v>
      </c>
      <c r="M19" s="8">
        <v>484333</v>
      </c>
      <c r="N19" s="8">
        <v>0</v>
      </c>
      <c r="O19" s="8">
        <v>0</v>
      </c>
      <c r="P19" s="8">
        <v>0</v>
      </c>
      <c r="Q19" s="8">
        <v>6353792</v>
      </c>
      <c r="R19" s="8">
        <v>6259586</v>
      </c>
      <c r="S19" s="8">
        <v>132766</v>
      </c>
      <c r="T19" s="8">
        <v>351576</v>
      </c>
      <c r="U19" s="8">
        <v>42.224899999999998</v>
      </c>
      <c r="V19" s="8">
        <v>0</v>
      </c>
    </row>
    <row r="20" spans="1:22" x14ac:dyDescent="0.3">
      <c r="A20" t="s">
        <v>105</v>
      </c>
      <c r="B20" s="8">
        <v>21654915</v>
      </c>
      <c r="C20" s="8">
        <v>21584051</v>
      </c>
      <c r="D20" s="8">
        <v>70864</v>
      </c>
      <c r="E20" s="8">
        <v>6686231</v>
      </c>
      <c r="F20" s="8">
        <v>6659345</v>
      </c>
      <c r="G20" s="8">
        <v>26886</v>
      </c>
      <c r="H20" s="8">
        <v>8414088</v>
      </c>
      <c r="I20" s="8">
        <v>8382015</v>
      </c>
      <c r="J20" s="8">
        <v>32073</v>
      </c>
      <c r="K20" s="8">
        <v>6554596</v>
      </c>
      <c r="L20" s="8">
        <v>6542691</v>
      </c>
      <c r="M20" s="8">
        <v>11905</v>
      </c>
      <c r="N20" s="8">
        <v>0</v>
      </c>
      <c r="O20" s="8">
        <v>0</v>
      </c>
      <c r="P20" s="8">
        <v>0</v>
      </c>
      <c r="Q20" s="8">
        <v>6690652</v>
      </c>
      <c r="R20" s="8">
        <v>6582189</v>
      </c>
      <c r="S20" s="8">
        <v>3350</v>
      </c>
      <c r="T20" s="8">
        <v>8555</v>
      </c>
      <c r="U20" s="8">
        <v>227.721</v>
      </c>
      <c r="V20" s="8">
        <v>0</v>
      </c>
    </row>
    <row r="21" spans="1:22" x14ac:dyDescent="0.3">
      <c r="A21" t="s">
        <v>106</v>
      </c>
      <c r="B21" s="8">
        <v>21839764</v>
      </c>
      <c r="C21" s="8">
        <v>21822999</v>
      </c>
      <c r="D21" s="8">
        <v>16765</v>
      </c>
      <c r="E21" s="8">
        <v>6695571</v>
      </c>
      <c r="F21" s="8">
        <v>6695042</v>
      </c>
      <c r="G21" s="8">
        <v>529</v>
      </c>
      <c r="H21" s="8">
        <v>8562816</v>
      </c>
      <c r="I21" s="8">
        <v>8562720</v>
      </c>
      <c r="J21" s="8">
        <v>96</v>
      </c>
      <c r="K21" s="8">
        <v>6581377</v>
      </c>
      <c r="L21" s="8">
        <v>6565237</v>
      </c>
      <c r="M21" s="8">
        <v>16140</v>
      </c>
      <c r="N21" s="8">
        <v>0</v>
      </c>
      <c r="O21" s="8">
        <v>0</v>
      </c>
      <c r="P21" s="8">
        <v>0</v>
      </c>
      <c r="Q21" s="8">
        <v>6695634</v>
      </c>
      <c r="R21" s="8">
        <v>6585817</v>
      </c>
      <c r="S21" s="8">
        <v>85</v>
      </c>
      <c r="T21" s="8">
        <v>16053</v>
      </c>
      <c r="U21" s="8">
        <v>16.375499999999999</v>
      </c>
      <c r="V21" s="8">
        <v>0</v>
      </c>
    </row>
    <row r="22" spans="1:22" x14ac:dyDescent="0.3">
      <c r="A22" t="s">
        <v>107</v>
      </c>
      <c r="B22" s="8">
        <v>17963376</v>
      </c>
      <c r="C22" s="8">
        <v>16696114</v>
      </c>
      <c r="D22" s="8">
        <v>1267262</v>
      </c>
      <c r="E22" s="8">
        <v>6525698</v>
      </c>
      <c r="F22" s="8">
        <v>5952236</v>
      </c>
      <c r="G22" s="8">
        <v>573462</v>
      </c>
      <c r="H22" s="8">
        <v>5193858</v>
      </c>
      <c r="I22" s="8">
        <v>4971866</v>
      </c>
      <c r="J22" s="8">
        <v>221992</v>
      </c>
      <c r="K22" s="8">
        <v>6243820</v>
      </c>
      <c r="L22" s="8">
        <v>5772012</v>
      </c>
      <c r="M22" s="8">
        <v>471808</v>
      </c>
      <c r="N22" s="8">
        <v>0</v>
      </c>
      <c r="O22" s="8">
        <v>0</v>
      </c>
      <c r="P22" s="8">
        <v>0</v>
      </c>
      <c r="Q22" s="8">
        <v>6568638</v>
      </c>
      <c r="R22" s="8">
        <v>6463093</v>
      </c>
      <c r="S22" s="8">
        <v>112782</v>
      </c>
      <c r="T22" s="8">
        <v>359044</v>
      </c>
      <c r="U22" s="8">
        <v>24.212299999999999</v>
      </c>
      <c r="V22" s="8">
        <v>0</v>
      </c>
    </row>
    <row r="23" spans="1:22" x14ac:dyDescent="0.3">
      <c r="A23" t="s">
        <v>108</v>
      </c>
      <c r="B23" s="8">
        <v>18374612</v>
      </c>
      <c r="C23" s="8">
        <v>16209047</v>
      </c>
      <c r="D23" s="8">
        <v>2165565</v>
      </c>
      <c r="E23" s="8">
        <v>7027073</v>
      </c>
      <c r="F23" s="8">
        <v>6284339</v>
      </c>
      <c r="G23" s="8">
        <v>742734</v>
      </c>
      <c r="H23" s="8">
        <v>5510388</v>
      </c>
      <c r="I23" s="8">
        <v>4651290</v>
      </c>
      <c r="J23" s="8">
        <v>859098</v>
      </c>
      <c r="K23" s="8">
        <v>5837151</v>
      </c>
      <c r="L23" s="8">
        <v>5273418</v>
      </c>
      <c r="M23" s="8">
        <v>563733</v>
      </c>
      <c r="N23" s="8">
        <v>0</v>
      </c>
      <c r="O23" s="8">
        <v>0</v>
      </c>
      <c r="P23" s="8">
        <v>0</v>
      </c>
      <c r="Q23" s="8">
        <v>7064836</v>
      </c>
      <c r="R23" s="8">
        <v>6875023</v>
      </c>
      <c r="S23" s="8">
        <v>201344</v>
      </c>
      <c r="T23" s="8">
        <v>362450</v>
      </c>
      <c r="U23" s="8">
        <v>175.33600000000001</v>
      </c>
      <c r="V23" s="8">
        <v>0</v>
      </c>
    </row>
    <row r="24" spans="1:22" x14ac:dyDescent="0.3">
      <c r="A24" t="s">
        <v>109</v>
      </c>
      <c r="B24" s="8">
        <v>18613727</v>
      </c>
      <c r="C24" s="8">
        <v>16396021</v>
      </c>
      <c r="D24" s="8">
        <v>2217706</v>
      </c>
      <c r="E24" s="8">
        <v>7044407</v>
      </c>
      <c r="F24" s="8">
        <v>6323871</v>
      </c>
      <c r="G24" s="8">
        <v>720536</v>
      </c>
      <c r="H24" s="8">
        <v>5799890</v>
      </c>
      <c r="I24" s="8">
        <v>4847515</v>
      </c>
      <c r="J24" s="8">
        <v>952375</v>
      </c>
      <c r="K24" s="8">
        <v>5769430</v>
      </c>
      <c r="L24" s="8">
        <v>5224635</v>
      </c>
      <c r="M24" s="8">
        <v>544795</v>
      </c>
      <c r="N24" s="8">
        <v>0</v>
      </c>
      <c r="O24" s="8">
        <v>0</v>
      </c>
      <c r="P24" s="8">
        <v>0</v>
      </c>
      <c r="Q24" s="8">
        <v>7085923</v>
      </c>
      <c r="R24" s="8">
        <v>6881340</v>
      </c>
      <c r="S24" s="8">
        <v>205106</v>
      </c>
      <c r="T24" s="8">
        <v>339778</v>
      </c>
      <c r="U24" s="8">
        <v>175.322</v>
      </c>
      <c r="V24" s="8">
        <v>0</v>
      </c>
    </row>
    <row r="25" spans="1:22" x14ac:dyDescent="0.3">
      <c r="A25" t="s">
        <v>110</v>
      </c>
      <c r="B25" s="8">
        <v>18306701</v>
      </c>
      <c r="C25" s="8">
        <v>16083068</v>
      </c>
      <c r="D25" s="8">
        <v>2223633</v>
      </c>
      <c r="E25" s="8">
        <v>6978380</v>
      </c>
      <c r="F25" s="8">
        <v>6227985</v>
      </c>
      <c r="G25" s="8">
        <v>750395</v>
      </c>
      <c r="H25" s="8">
        <v>5507834</v>
      </c>
      <c r="I25" s="8">
        <v>4605766</v>
      </c>
      <c r="J25" s="8">
        <v>902068</v>
      </c>
      <c r="K25" s="8">
        <v>5820487</v>
      </c>
      <c r="L25" s="8">
        <v>5249317</v>
      </c>
      <c r="M25" s="8">
        <v>571170</v>
      </c>
      <c r="N25" s="8">
        <v>0</v>
      </c>
      <c r="O25" s="8">
        <v>0</v>
      </c>
      <c r="P25" s="8">
        <v>0</v>
      </c>
      <c r="Q25" s="8">
        <v>7016089</v>
      </c>
      <c r="R25" s="8">
        <v>6830043</v>
      </c>
      <c r="S25" s="8">
        <v>201977</v>
      </c>
      <c r="T25" s="8">
        <v>369102</v>
      </c>
      <c r="U25" s="8">
        <v>186.72</v>
      </c>
      <c r="V25" s="8">
        <v>0</v>
      </c>
    </row>
    <row r="26" spans="1:22" x14ac:dyDescent="0.3">
      <c r="A26" t="s">
        <v>111</v>
      </c>
      <c r="B26" s="8">
        <v>18646272</v>
      </c>
      <c r="C26" s="8">
        <v>16442005</v>
      </c>
      <c r="D26" s="8">
        <v>2204267</v>
      </c>
      <c r="E26" s="8">
        <v>7048239</v>
      </c>
      <c r="F26" s="8">
        <v>6331125</v>
      </c>
      <c r="G26" s="8">
        <v>717114</v>
      </c>
      <c r="H26" s="8">
        <v>5809000</v>
      </c>
      <c r="I26" s="8">
        <v>4863101</v>
      </c>
      <c r="J26" s="8">
        <v>945899</v>
      </c>
      <c r="K26" s="8">
        <v>5789033</v>
      </c>
      <c r="L26" s="8">
        <v>5247779</v>
      </c>
      <c r="M26" s="8">
        <v>541254</v>
      </c>
      <c r="N26" s="8">
        <v>0</v>
      </c>
      <c r="O26" s="8">
        <v>0</v>
      </c>
      <c r="P26" s="8">
        <v>0</v>
      </c>
      <c r="Q26" s="8">
        <v>7090338</v>
      </c>
      <c r="R26" s="8">
        <v>6888659</v>
      </c>
      <c r="S26" s="8">
        <v>201929</v>
      </c>
      <c r="T26" s="8">
        <v>339244</v>
      </c>
      <c r="U26" s="8">
        <v>174.73099999999999</v>
      </c>
      <c r="V26" s="8">
        <v>0</v>
      </c>
    </row>
    <row r="27" spans="1:22" x14ac:dyDescent="0.3">
      <c r="A27" t="s">
        <v>112</v>
      </c>
      <c r="B27" s="8">
        <v>18705334</v>
      </c>
      <c r="C27" s="8">
        <v>16501834</v>
      </c>
      <c r="D27" s="8">
        <v>2203500</v>
      </c>
      <c r="E27" s="8">
        <v>7061888</v>
      </c>
      <c r="F27" s="8">
        <v>6360032</v>
      </c>
      <c r="G27" s="8">
        <v>701856</v>
      </c>
      <c r="H27" s="8">
        <v>5874565</v>
      </c>
      <c r="I27" s="8">
        <v>4899036</v>
      </c>
      <c r="J27" s="8">
        <v>975529</v>
      </c>
      <c r="K27" s="8">
        <v>5768881</v>
      </c>
      <c r="L27" s="8">
        <v>5242766</v>
      </c>
      <c r="M27" s="8">
        <v>526115</v>
      </c>
      <c r="N27" s="8">
        <v>0</v>
      </c>
      <c r="O27" s="8">
        <v>0</v>
      </c>
      <c r="P27" s="8">
        <v>0</v>
      </c>
      <c r="Q27" s="8">
        <v>7104560</v>
      </c>
      <c r="R27" s="8">
        <v>6899068</v>
      </c>
      <c r="S27" s="8">
        <v>204845</v>
      </c>
      <c r="T27" s="8">
        <v>321263</v>
      </c>
      <c r="U27" s="8">
        <v>178.95599999999999</v>
      </c>
      <c r="V27" s="8">
        <v>0</v>
      </c>
    </row>
    <row r="28" spans="1:22" x14ac:dyDescent="0.3">
      <c r="A28" t="s">
        <v>113</v>
      </c>
      <c r="B28" s="8">
        <v>18689057</v>
      </c>
      <c r="C28" s="8">
        <v>16478246</v>
      </c>
      <c r="D28" s="8">
        <v>2210811</v>
      </c>
      <c r="E28" s="8">
        <v>7054118</v>
      </c>
      <c r="F28" s="8">
        <v>6351042</v>
      </c>
      <c r="G28" s="8">
        <v>703076</v>
      </c>
      <c r="H28" s="8">
        <v>5879835</v>
      </c>
      <c r="I28" s="8">
        <v>4900274</v>
      </c>
      <c r="J28" s="8">
        <v>979561</v>
      </c>
      <c r="K28" s="8">
        <v>5755104</v>
      </c>
      <c r="L28" s="8">
        <v>5226930</v>
      </c>
      <c r="M28" s="8">
        <v>528174</v>
      </c>
      <c r="N28" s="8">
        <v>0</v>
      </c>
      <c r="O28" s="8">
        <v>0</v>
      </c>
      <c r="P28" s="8">
        <v>0</v>
      </c>
      <c r="Q28" s="8">
        <v>7096561</v>
      </c>
      <c r="R28" s="8">
        <v>6889355</v>
      </c>
      <c r="S28" s="8">
        <v>206943</v>
      </c>
      <c r="T28" s="8">
        <v>321236</v>
      </c>
      <c r="U28" s="8">
        <v>180.20699999999999</v>
      </c>
      <c r="V28" s="8">
        <v>0</v>
      </c>
    </row>
    <row r="29" spans="1:22" x14ac:dyDescent="0.3">
      <c r="A29" t="s">
        <v>114</v>
      </c>
      <c r="B29" s="8">
        <v>19383795</v>
      </c>
      <c r="C29" s="8">
        <v>17916814</v>
      </c>
      <c r="D29" s="8">
        <v>1466981</v>
      </c>
      <c r="E29" s="8">
        <v>6862669</v>
      </c>
      <c r="F29" s="8">
        <v>6201054</v>
      </c>
      <c r="G29" s="8">
        <v>661615</v>
      </c>
      <c r="H29" s="8">
        <v>5980826</v>
      </c>
      <c r="I29" s="8">
        <v>5719302</v>
      </c>
      <c r="J29" s="8">
        <v>261524</v>
      </c>
      <c r="K29" s="8">
        <v>6540300</v>
      </c>
      <c r="L29" s="8">
        <v>5996458</v>
      </c>
      <c r="M29" s="8">
        <v>543842</v>
      </c>
      <c r="N29" s="8">
        <v>0</v>
      </c>
      <c r="O29" s="8">
        <v>0</v>
      </c>
      <c r="P29" s="8">
        <v>0</v>
      </c>
      <c r="Q29" s="8">
        <v>6913341</v>
      </c>
      <c r="R29" s="8">
        <v>6792121</v>
      </c>
      <c r="S29" s="8">
        <v>129123</v>
      </c>
      <c r="T29" s="8">
        <v>414727</v>
      </c>
      <c r="U29" s="8">
        <v>24.820599999999999</v>
      </c>
      <c r="V29" s="8">
        <v>0</v>
      </c>
    </row>
    <row r="30" spans="1:22" x14ac:dyDescent="0.3">
      <c r="A30" t="s">
        <v>115</v>
      </c>
      <c r="B30" s="8">
        <v>19686046</v>
      </c>
      <c r="C30" s="8">
        <v>18168582</v>
      </c>
      <c r="D30" s="8">
        <v>1517464</v>
      </c>
      <c r="E30" s="8">
        <v>6932579</v>
      </c>
      <c r="F30" s="8">
        <v>6251360</v>
      </c>
      <c r="G30" s="8">
        <v>681219</v>
      </c>
      <c r="H30" s="8">
        <v>6150391</v>
      </c>
      <c r="I30" s="8">
        <v>5876596</v>
      </c>
      <c r="J30" s="8">
        <v>273795</v>
      </c>
      <c r="K30" s="8">
        <v>6603076</v>
      </c>
      <c r="L30" s="8">
        <v>6040626</v>
      </c>
      <c r="M30" s="8">
        <v>562450</v>
      </c>
      <c r="N30" s="8">
        <v>0</v>
      </c>
      <c r="O30" s="8">
        <v>0</v>
      </c>
      <c r="P30" s="8">
        <v>0</v>
      </c>
      <c r="Q30" s="8">
        <v>6987565</v>
      </c>
      <c r="R30" s="8">
        <v>6865645</v>
      </c>
      <c r="S30" s="8">
        <v>135208</v>
      </c>
      <c r="T30" s="8">
        <v>427247</v>
      </c>
      <c r="U30" s="8">
        <v>25.900200000000002</v>
      </c>
      <c r="V30" s="8">
        <v>0</v>
      </c>
    </row>
    <row r="31" spans="1:22" x14ac:dyDescent="0.3">
      <c r="A31" t="s">
        <v>116</v>
      </c>
      <c r="B31" s="8">
        <v>20005734</v>
      </c>
      <c r="C31" s="8">
        <v>18580421</v>
      </c>
      <c r="D31" s="8">
        <v>1425313</v>
      </c>
      <c r="E31" s="8">
        <v>6971377</v>
      </c>
      <c r="F31" s="8">
        <v>6351726</v>
      </c>
      <c r="G31" s="8">
        <v>619651</v>
      </c>
      <c r="H31" s="8">
        <v>6375060</v>
      </c>
      <c r="I31" s="8">
        <v>6126926</v>
      </c>
      <c r="J31" s="8">
        <v>248134</v>
      </c>
      <c r="K31" s="8">
        <v>6659297</v>
      </c>
      <c r="L31" s="8">
        <v>6101769</v>
      </c>
      <c r="M31" s="8">
        <v>557528</v>
      </c>
      <c r="N31" s="8">
        <v>0</v>
      </c>
      <c r="O31" s="8">
        <v>0</v>
      </c>
      <c r="P31" s="8">
        <v>0</v>
      </c>
      <c r="Q31" s="8">
        <v>7012820</v>
      </c>
      <c r="R31" s="8">
        <v>6838773</v>
      </c>
      <c r="S31" s="8">
        <v>130338</v>
      </c>
      <c r="T31" s="8">
        <v>427183</v>
      </c>
      <c r="U31" s="8">
        <v>23.5794</v>
      </c>
      <c r="V31" s="8">
        <v>0</v>
      </c>
    </row>
    <row r="32" spans="1:22" x14ac:dyDescent="0.3">
      <c r="A32" t="s">
        <v>117</v>
      </c>
      <c r="B32" s="8">
        <v>19793186</v>
      </c>
      <c r="C32" s="8">
        <v>18148038</v>
      </c>
      <c r="D32" s="8">
        <v>1645148</v>
      </c>
      <c r="E32" s="8">
        <v>6944871</v>
      </c>
      <c r="F32" s="8">
        <v>6214390</v>
      </c>
      <c r="G32" s="8">
        <v>730481</v>
      </c>
      <c r="H32" s="8">
        <v>6241237</v>
      </c>
      <c r="I32" s="8">
        <v>5954380</v>
      </c>
      <c r="J32" s="8">
        <v>286857</v>
      </c>
      <c r="K32" s="8">
        <v>6607078</v>
      </c>
      <c r="L32" s="8">
        <v>5979268</v>
      </c>
      <c r="M32" s="8">
        <v>627810</v>
      </c>
      <c r="N32" s="8">
        <v>0</v>
      </c>
      <c r="O32" s="8">
        <v>0</v>
      </c>
      <c r="P32" s="8">
        <v>0</v>
      </c>
      <c r="Q32" s="8">
        <v>6993142</v>
      </c>
      <c r="R32" s="8">
        <v>6851152</v>
      </c>
      <c r="S32" s="8">
        <v>149975</v>
      </c>
      <c r="T32" s="8">
        <v>477845</v>
      </c>
      <c r="U32" s="8">
        <v>24.684799999999999</v>
      </c>
      <c r="V32" s="8">
        <v>0</v>
      </c>
    </row>
    <row r="33" spans="1:22" x14ac:dyDescent="0.3">
      <c r="A33" t="s">
        <v>118</v>
      </c>
      <c r="B33" s="8">
        <v>19935739</v>
      </c>
      <c r="C33" s="8">
        <v>18333990</v>
      </c>
      <c r="D33" s="8">
        <v>1601749</v>
      </c>
      <c r="E33" s="8">
        <v>6966612</v>
      </c>
      <c r="F33" s="8">
        <v>6274516</v>
      </c>
      <c r="G33" s="8">
        <v>692096</v>
      </c>
      <c r="H33" s="8">
        <v>6287866</v>
      </c>
      <c r="I33" s="8">
        <v>6002074</v>
      </c>
      <c r="J33" s="8">
        <v>285792</v>
      </c>
      <c r="K33" s="8">
        <v>6681261</v>
      </c>
      <c r="L33" s="8">
        <v>6057400</v>
      </c>
      <c r="M33" s="8">
        <v>623861</v>
      </c>
      <c r="N33" s="8">
        <v>0</v>
      </c>
      <c r="O33" s="8">
        <v>0</v>
      </c>
      <c r="P33" s="8">
        <v>0</v>
      </c>
      <c r="Q33" s="8">
        <v>7013947</v>
      </c>
      <c r="R33" s="8">
        <v>6888242</v>
      </c>
      <c r="S33" s="8">
        <v>149438</v>
      </c>
      <c r="T33" s="8">
        <v>474434</v>
      </c>
      <c r="U33" s="8">
        <v>24.430099999999999</v>
      </c>
      <c r="V33" s="8">
        <v>0</v>
      </c>
    </row>
    <row r="34" spans="1:22" x14ac:dyDescent="0.3">
      <c r="A34" t="s">
        <v>119</v>
      </c>
      <c r="B34" s="8">
        <v>19072216</v>
      </c>
      <c r="C34" s="8">
        <v>16998679</v>
      </c>
      <c r="D34" s="8">
        <v>2073537</v>
      </c>
      <c r="E34" s="8">
        <v>6736861</v>
      </c>
      <c r="F34" s="8">
        <v>5688303</v>
      </c>
      <c r="G34" s="8">
        <v>1048558</v>
      </c>
      <c r="H34" s="8">
        <v>6104468</v>
      </c>
      <c r="I34" s="8">
        <v>5820502</v>
      </c>
      <c r="J34" s="8">
        <v>283966</v>
      </c>
      <c r="K34" s="8">
        <v>6230887</v>
      </c>
      <c r="L34" s="8">
        <v>5489874</v>
      </c>
      <c r="M34" s="8">
        <v>741013</v>
      </c>
      <c r="N34" s="8">
        <v>0</v>
      </c>
      <c r="O34" s="8">
        <v>0</v>
      </c>
      <c r="P34" s="8">
        <v>0</v>
      </c>
      <c r="Q34" s="8">
        <v>6796377</v>
      </c>
      <c r="R34" s="8">
        <v>6687779</v>
      </c>
      <c r="S34" s="8">
        <v>174499</v>
      </c>
      <c r="T34" s="8">
        <v>566517</v>
      </c>
      <c r="U34" s="8">
        <v>22.203399999999998</v>
      </c>
      <c r="V34" s="8">
        <v>0</v>
      </c>
    </row>
    <row r="35" spans="1:22" x14ac:dyDescent="0.3">
      <c r="A35" t="s">
        <v>120</v>
      </c>
      <c r="B35" s="8">
        <v>19075105</v>
      </c>
      <c r="C35" s="8">
        <v>16978695</v>
      </c>
      <c r="D35" s="8">
        <v>2096410</v>
      </c>
      <c r="E35" s="8">
        <v>6741344</v>
      </c>
      <c r="F35" s="8">
        <v>5675148</v>
      </c>
      <c r="G35" s="8">
        <v>1066196</v>
      </c>
      <c r="H35" s="8">
        <v>6110256</v>
      </c>
      <c r="I35" s="8">
        <v>5824697</v>
      </c>
      <c r="J35" s="8">
        <v>285559</v>
      </c>
      <c r="K35" s="8">
        <v>6223505</v>
      </c>
      <c r="L35" s="8">
        <v>5478850</v>
      </c>
      <c r="M35" s="8">
        <v>744655</v>
      </c>
      <c r="N35" s="8">
        <v>0</v>
      </c>
      <c r="O35" s="8">
        <v>0</v>
      </c>
      <c r="P35" s="8">
        <v>0</v>
      </c>
      <c r="Q35" s="8">
        <v>6803423</v>
      </c>
      <c r="R35" s="8">
        <v>6696758</v>
      </c>
      <c r="S35" s="8">
        <v>174599</v>
      </c>
      <c r="T35" s="8">
        <v>570045</v>
      </c>
      <c r="U35" s="8">
        <v>21.869199999999999</v>
      </c>
      <c r="V35" s="8">
        <v>0</v>
      </c>
    </row>
    <row r="36" spans="1:22" x14ac:dyDescent="0.3">
      <c r="A36" t="s">
        <v>121</v>
      </c>
      <c r="B36" s="8">
        <v>19185883</v>
      </c>
      <c r="C36" s="8">
        <v>17109915</v>
      </c>
      <c r="D36" s="8">
        <v>2075968</v>
      </c>
      <c r="E36" s="8">
        <v>6780839</v>
      </c>
      <c r="F36" s="8">
        <v>5727117</v>
      </c>
      <c r="G36" s="8">
        <v>1053722</v>
      </c>
      <c r="H36" s="8">
        <v>6170014</v>
      </c>
      <c r="I36" s="8">
        <v>5884366</v>
      </c>
      <c r="J36" s="8">
        <v>285648</v>
      </c>
      <c r="K36" s="8">
        <v>6235030</v>
      </c>
      <c r="L36" s="8">
        <v>5498432</v>
      </c>
      <c r="M36" s="8">
        <v>736598</v>
      </c>
      <c r="N36" s="8">
        <v>0</v>
      </c>
      <c r="O36" s="8">
        <v>0</v>
      </c>
      <c r="P36" s="8">
        <v>0</v>
      </c>
      <c r="Q36" s="8">
        <v>6833361</v>
      </c>
      <c r="R36" s="8">
        <v>6699973</v>
      </c>
      <c r="S36" s="8">
        <v>180965</v>
      </c>
      <c r="T36" s="8">
        <v>555726</v>
      </c>
      <c r="U36" s="8">
        <v>19.672999999999998</v>
      </c>
      <c r="V36" s="8">
        <v>0</v>
      </c>
    </row>
    <row r="37" spans="1:22" x14ac:dyDescent="0.3">
      <c r="A37" t="s">
        <v>122</v>
      </c>
      <c r="B37" s="8">
        <v>19526630</v>
      </c>
      <c r="C37" s="8">
        <v>17622287</v>
      </c>
      <c r="D37" s="8">
        <v>1904343</v>
      </c>
      <c r="E37" s="8">
        <v>6773426</v>
      </c>
      <c r="F37" s="8">
        <v>5898982</v>
      </c>
      <c r="G37" s="8">
        <v>874444</v>
      </c>
      <c r="H37" s="8">
        <v>6322451</v>
      </c>
      <c r="I37" s="8">
        <v>6030882</v>
      </c>
      <c r="J37" s="8">
        <v>291569</v>
      </c>
      <c r="K37" s="8">
        <v>6430753</v>
      </c>
      <c r="L37" s="8">
        <v>5692423</v>
      </c>
      <c r="M37" s="8">
        <v>738330</v>
      </c>
      <c r="N37" s="8">
        <v>0</v>
      </c>
      <c r="O37" s="8">
        <v>0</v>
      </c>
      <c r="P37" s="8">
        <v>0</v>
      </c>
      <c r="Q37" s="8">
        <v>6834739</v>
      </c>
      <c r="R37" s="8">
        <v>6721346</v>
      </c>
      <c r="S37" s="8">
        <v>172561</v>
      </c>
      <c r="T37" s="8">
        <v>565774</v>
      </c>
      <c r="U37" s="8">
        <v>22.909700000000001</v>
      </c>
      <c r="V37" s="8">
        <v>0</v>
      </c>
    </row>
    <row r="38" spans="1:22" x14ac:dyDescent="0.3">
      <c r="A38" t="s">
        <v>123</v>
      </c>
      <c r="B38" s="8">
        <v>19817918</v>
      </c>
      <c r="C38" s="8">
        <v>17989752</v>
      </c>
      <c r="D38" s="8">
        <v>1828166</v>
      </c>
      <c r="E38" s="8">
        <v>6773793</v>
      </c>
      <c r="F38" s="8">
        <v>5978986</v>
      </c>
      <c r="G38" s="8">
        <v>794807</v>
      </c>
      <c r="H38" s="8">
        <v>6551465</v>
      </c>
      <c r="I38" s="8">
        <v>6257712</v>
      </c>
      <c r="J38" s="8">
        <v>293753</v>
      </c>
      <c r="K38" s="8">
        <v>6492660</v>
      </c>
      <c r="L38" s="8">
        <v>5753054</v>
      </c>
      <c r="M38" s="8">
        <v>739606</v>
      </c>
      <c r="N38" s="8">
        <v>0</v>
      </c>
      <c r="O38" s="8">
        <v>0</v>
      </c>
      <c r="P38" s="8">
        <v>0</v>
      </c>
      <c r="Q38" s="8">
        <v>6825049</v>
      </c>
      <c r="R38" s="8">
        <v>6687368</v>
      </c>
      <c r="S38" s="8">
        <v>169681</v>
      </c>
      <c r="T38" s="8">
        <v>569924</v>
      </c>
      <c r="U38" s="8">
        <v>19.519100000000002</v>
      </c>
      <c r="V38" s="8">
        <v>0</v>
      </c>
    </row>
    <row r="39" spans="1:22" x14ac:dyDescent="0.3">
      <c r="A39" t="s">
        <v>124</v>
      </c>
      <c r="B39" s="8">
        <v>18231083</v>
      </c>
      <c r="C39" s="8">
        <v>16748788</v>
      </c>
      <c r="D39" s="8">
        <v>1482295</v>
      </c>
      <c r="E39" s="8">
        <v>6140021</v>
      </c>
      <c r="F39" s="8">
        <v>5456792</v>
      </c>
      <c r="G39" s="8">
        <v>683229</v>
      </c>
      <c r="H39" s="8">
        <v>6165125</v>
      </c>
      <c r="I39" s="8">
        <v>6015890</v>
      </c>
      <c r="J39" s="8">
        <v>149235</v>
      </c>
      <c r="K39" s="8">
        <v>5925937</v>
      </c>
      <c r="L39" s="8">
        <v>5276106</v>
      </c>
      <c r="M39" s="8">
        <v>649831</v>
      </c>
      <c r="N39" s="8">
        <v>0</v>
      </c>
      <c r="O39" s="8">
        <v>0</v>
      </c>
      <c r="P39" s="8">
        <v>0</v>
      </c>
      <c r="Q39" s="8">
        <v>6183654</v>
      </c>
      <c r="R39" s="8">
        <v>6063426</v>
      </c>
      <c r="S39" s="8">
        <v>141586</v>
      </c>
      <c r="T39" s="8">
        <v>508252</v>
      </c>
      <c r="U39" s="8">
        <v>23.549900000000001</v>
      </c>
      <c r="V39" s="8">
        <v>0</v>
      </c>
    </row>
    <row r="40" spans="1:22" x14ac:dyDescent="0.3">
      <c r="A40" t="s">
        <v>125</v>
      </c>
      <c r="B40" s="8">
        <v>18228368</v>
      </c>
      <c r="C40" s="8">
        <v>16804341</v>
      </c>
      <c r="D40" s="8">
        <v>1424027</v>
      </c>
      <c r="E40" s="8">
        <v>6125001</v>
      </c>
      <c r="F40" s="8">
        <v>5468909</v>
      </c>
      <c r="G40" s="8">
        <v>656092</v>
      </c>
      <c r="H40" s="8">
        <v>6163572</v>
      </c>
      <c r="I40" s="8">
        <v>6021019</v>
      </c>
      <c r="J40" s="8">
        <v>142553</v>
      </c>
      <c r="K40" s="8">
        <v>5939795</v>
      </c>
      <c r="L40" s="8">
        <v>5314413</v>
      </c>
      <c r="M40" s="8">
        <v>625382</v>
      </c>
      <c r="N40" s="8">
        <v>0</v>
      </c>
      <c r="O40" s="8">
        <v>0</v>
      </c>
      <c r="P40" s="8">
        <v>0</v>
      </c>
      <c r="Q40" s="8">
        <v>6159549</v>
      </c>
      <c r="R40" s="8">
        <v>6069291</v>
      </c>
      <c r="S40" s="8">
        <v>141008</v>
      </c>
      <c r="T40" s="8">
        <v>484343</v>
      </c>
      <c r="U40" s="8">
        <v>18.167999999999999</v>
      </c>
      <c r="V40" s="8">
        <v>0</v>
      </c>
    </row>
    <row r="41" spans="1:22" x14ac:dyDescent="0.3">
      <c r="A41" t="s">
        <v>126</v>
      </c>
      <c r="B41" s="8">
        <v>18202593</v>
      </c>
      <c r="C41" s="8">
        <v>16698470</v>
      </c>
      <c r="D41" s="8">
        <v>1504123</v>
      </c>
      <c r="E41" s="8">
        <v>6130448</v>
      </c>
      <c r="F41" s="8">
        <v>5429256</v>
      </c>
      <c r="G41" s="8">
        <v>701192</v>
      </c>
      <c r="H41" s="8">
        <v>6159209</v>
      </c>
      <c r="I41" s="8">
        <v>6006990</v>
      </c>
      <c r="J41" s="8">
        <v>152219</v>
      </c>
      <c r="K41" s="8">
        <v>5912936</v>
      </c>
      <c r="L41" s="8">
        <v>5262224</v>
      </c>
      <c r="M41" s="8">
        <v>650712</v>
      </c>
      <c r="N41" s="8">
        <v>0</v>
      </c>
      <c r="O41" s="8">
        <v>0</v>
      </c>
      <c r="P41" s="8">
        <v>0</v>
      </c>
      <c r="Q41" s="8">
        <v>6175380</v>
      </c>
      <c r="R41" s="8">
        <v>6074775</v>
      </c>
      <c r="S41" s="8">
        <v>138962</v>
      </c>
      <c r="T41" s="8">
        <v>511755</v>
      </c>
      <c r="U41" s="8">
        <v>42.489699999999999</v>
      </c>
      <c r="V41" s="8">
        <v>0</v>
      </c>
    </row>
    <row r="42" spans="1:22" x14ac:dyDescent="0.3">
      <c r="A42" t="s">
        <v>127</v>
      </c>
      <c r="B42" s="8">
        <v>20633069</v>
      </c>
      <c r="C42" s="8">
        <v>20572979</v>
      </c>
      <c r="D42" s="8">
        <v>60090</v>
      </c>
      <c r="E42" s="8">
        <v>6740542</v>
      </c>
      <c r="F42" s="8">
        <v>6705778</v>
      </c>
      <c r="G42" s="8">
        <v>34764</v>
      </c>
      <c r="H42" s="8">
        <v>7347074</v>
      </c>
      <c r="I42" s="8">
        <v>7339866</v>
      </c>
      <c r="J42" s="8">
        <v>7208</v>
      </c>
      <c r="K42" s="8">
        <v>6545453</v>
      </c>
      <c r="L42" s="8">
        <v>6527335</v>
      </c>
      <c r="M42" s="8">
        <v>18118</v>
      </c>
      <c r="N42" s="8">
        <v>0</v>
      </c>
      <c r="O42" s="8">
        <v>0</v>
      </c>
      <c r="P42" s="8">
        <v>0</v>
      </c>
      <c r="Q42" s="8">
        <v>6741498</v>
      </c>
      <c r="R42" s="8">
        <v>6582332</v>
      </c>
      <c r="S42" s="8">
        <v>5463</v>
      </c>
      <c r="T42" s="8">
        <v>12656</v>
      </c>
      <c r="U42" s="8">
        <v>17.6267</v>
      </c>
      <c r="V42" s="8">
        <v>0</v>
      </c>
    </row>
    <row r="43" spans="1:22" x14ac:dyDescent="0.3">
      <c r="A43" t="s">
        <v>128</v>
      </c>
      <c r="B43" s="8">
        <v>18688238</v>
      </c>
      <c r="C43" s="8">
        <v>17710294</v>
      </c>
      <c r="D43" s="8">
        <v>977944</v>
      </c>
      <c r="E43" s="8">
        <v>6359918</v>
      </c>
      <c r="F43" s="8">
        <v>5868540</v>
      </c>
      <c r="G43" s="8">
        <v>491378</v>
      </c>
      <c r="H43" s="8">
        <v>6205311</v>
      </c>
      <c r="I43" s="8">
        <v>6141199</v>
      </c>
      <c r="J43" s="8">
        <v>64112</v>
      </c>
      <c r="K43" s="8">
        <v>6123009</v>
      </c>
      <c r="L43" s="8">
        <v>5700555</v>
      </c>
      <c r="M43" s="8">
        <v>422454</v>
      </c>
      <c r="N43" s="8">
        <v>0</v>
      </c>
      <c r="O43" s="8">
        <v>0</v>
      </c>
      <c r="P43" s="8">
        <v>0</v>
      </c>
      <c r="Q43" s="8">
        <v>6396475</v>
      </c>
      <c r="R43" s="8">
        <v>6243576</v>
      </c>
      <c r="S43" s="8">
        <v>117383</v>
      </c>
      <c r="T43" s="8">
        <v>305076</v>
      </c>
      <c r="U43" s="8">
        <v>28.8308</v>
      </c>
      <c r="V43" s="8">
        <v>0</v>
      </c>
    </row>
    <row r="44" spans="1:22" x14ac:dyDescent="0.3">
      <c r="A44" t="s">
        <v>129</v>
      </c>
      <c r="B44" s="8">
        <v>18700453</v>
      </c>
      <c r="C44" s="8">
        <v>17718116</v>
      </c>
      <c r="D44" s="8">
        <v>982337</v>
      </c>
      <c r="E44" s="8">
        <v>6362878</v>
      </c>
      <c r="F44" s="8">
        <v>5869388</v>
      </c>
      <c r="G44" s="8">
        <v>493490</v>
      </c>
      <c r="H44" s="8">
        <v>6211191</v>
      </c>
      <c r="I44" s="8">
        <v>6146875</v>
      </c>
      <c r="J44" s="8">
        <v>64316</v>
      </c>
      <c r="K44" s="8">
        <v>6126384</v>
      </c>
      <c r="L44" s="8">
        <v>5701853</v>
      </c>
      <c r="M44" s="8">
        <v>424531</v>
      </c>
      <c r="N44" s="8">
        <v>0</v>
      </c>
      <c r="O44" s="8">
        <v>0</v>
      </c>
      <c r="P44" s="8">
        <v>0</v>
      </c>
      <c r="Q44" s="8">
        <v>6399777</v>
      </c>
      <c r="R44" s="8">
        <v>6247074</v>
      </c>
      <c r="S44" s="8">
        <v>117812</v>
      </c>
      <c r="T44" s="8">
        <v>306722</v>
      </c>
      <c r="U44" s="8">
        <v>29.3371</v>
      </c>
      <c r="V44" s="8">
        <v>0</v>
      </c>
    </row>
    <row r="45" spans="1:22" x14ac:dyDescent="0.3">
      <c r="A45" t="s">
        <v>130</v>
      </c>
      <c r="B45" s="8">
        <v>19876100</v>
      </c>
      <c r="C45" s="8">
        <v>19381481</v>
      </c>
      <c r="D45" s="8">
        <v>494619</v>
      </c>
      <c r="E45" s="8">
        <v>6488623</v>
      </c>
      <c r="F45" s="8">
        <v>6267047</v>
      </c>
      <c r="G45" s="8">
        <v>221576</v>
      </c>
      <c r="H45" s="8">
        <v>7088082</v>
      </c>
      <c r="I45" s="8">
        <v>7021257</v>
      </c>
      <c r="J45" s="8">
        <v>66825</v>
      </c>
      <c r="K45" s="8">
        <v>6299395</v>
      </c>
      <c r="L45" s="8">
        <v>6093177</v>
      </c>
      <c r="M45" s="8">
        <v>206218</v>
      </c>
      <c r="N45" s="8">
        <v>0</v>
      </c>
      <c r="O45" s="8">
        <v>0</v>
      </c>
      <c r="P45" s="8">
        <v>0</v>
      </c>
      <c r="Q45" s="8">
        <v>6504603</v>
      </c>
      <c r="R45" s="8">
        <v>6371316</v>
      </c>
      <c r="S45" s="8">
        <v>50139</v>
      </c>
      <c r="T45" s="8">
        <v>156083</v>
      </c>
      <c r="U45" s="8">
        <v>15.069599999999999</v>
      </c>
      <c r="V45" s="8">
        <v>0</v>
      </c>
    </row>
    <row r="46" spans="1:22" x14ac:dyDescent="0.3">
      <c r="A46" t="s">
        <v>131</v>
      </c>
      <c r="B46" s="8">
        <v>19454551</v>
      </c>
      <c r="C46" s="8">
        <v>18349392</v>
      </c>
      <c r="D46" s="8">
        <v>1105159</v>
      </c>
      <c r="E46" s="8">
        <v>7296591</v>
      </c>
      <c r="F46" s="8">
        <v>6817372</v>
      </c>
      <c r="G46" s="8">
        <v>479219</v>
      </c>
      <c r="H46" s="8">
        <v>5121913</v>
      </c>
      <c r="I46" s="8">
        <v>5042265</v>
      </c>
      <c r="J46" s="8">
        <v>79648</v>
      </c>
      <c r="K46" s="8">
        <v>7036047</v>
      </c>
      <c r="L46" s="8">
        <v>6489755</v>
      </c>
      <c r="M46" s="8">
        <v>546292</v>
      </c>
      <c r="N46" s="8">
        <v>0</v>
      </c>
      <c r="O46" s="8">
        <v>0</v>
      </c>
      <c r="P46" s="8">
        <v>0</v>
      </c>
      <c r="Q46" s="8">
        <v>7340267</v>
      </c>
      <c r="R46" s="8">
        <v>7240072</v>
      </c>
      <c r="S46" s="8">
        <v>276052</v>
      </c>
      <c r="T46" s="8">
        <v>270253</v>
      </c>
      <c r="U46" s="8">
        <v>25.515999999999998</v>
      </c>
      <c r="V46" s="8">
        <v>0</v>
      </c>
    </row>
    <row r="47" spans="1:22" x14ac:dyDescent="0.3">
      <c r="A47" t="s">
        <v>132</v>
      </c>
      <c r="B47" s="8">
        <v>18282646</v>
      </c>
      <c r="C47" s="8">
        <v>13049122</v>
      </c>
      <c r="D47" s="8">
        <v>5233524</v>
      </c>
      <c r="E47" s="8">
        <v>6381649</v>
      </c>
      <c r="F47" s="8">
        <v>5323514</v>
      </c>
      <c r="G47" s="8">
        <v>1058135</v>
      </c>
      <c r="H47" s="8">
        <v>7032100</v>
      </c>
      <c r="I47" s="8">
        <v>3431483</v>
      </c>
      <c r="J47" s="8">
        <v>3600617</v>
      </c>
      <c r="K47" s="8">
        <v>4868897</v>
      </c>
      <c r="L47" s="8">
        <v>4294125</v>
      </c>
      <c r="M47" s="8">
        <v>574772</v>
      </c>
      <c r="N47" s="8">
        <v>0</v>
      </c>
      <c r="O47" s="8">
        <v>0</v>
      </c>
      <c r="P47" s="8">
        <v>0</v>
      </c>
      <c r="Q47" s="8">
        <v>6401763</v>
      </c>
      <c r="R47" s="8">
        <v>6332672</v>
      </c>
      <c r="S47" s="8">
        <v>415080</v>
      </c>
      <c r="T47" s="8">
        <v>159908</v>
      </c>
      <c r="U47" s="8">
        <v>335.16699999999997</v>
      </c>
      <c r="V47" s="8">
        <v>0</v>
      </c>
    </row>
    <row r="48" spans="1:22" x14ac:dyDescent="0.3">
      <c r="A48" t="s">
        <v>133</v>
      </c>
      <c r="B48" s="8">
        <v>16919629</v>
      </c>
      <c r="C48" s="8">
        <v>11195343</v>
      </c>
      <c r="D48" s="8">
        <v>5724286</v>
      </c>
      <c r="E48" s="8">
        <v>4596891</v>
      </c>
      <c r="F48" s="8">
        <v>4214020</v>
      </c>
      <c r="G48" s="8">
        <v>382871</v>
      </c>
      <c r="H48" s="8">
        <v>8212834</v>
      </c>
      <c r="I48" s="8">
        <v>3161210</v>
      </c>
      <c r="J48" s="8">
        <v>5051624</v>
      </c>
      <c r="K48" s="8">
        <v>4109904</v>
      </c>
      <c r="L48" s="8">
        <v>3820113</v>
      </c>
      <c r="M48" s="8">
        <v>289791</v>
      </c>
      <c r="N48" s="8">
        <v>0</v>
      </c>
      <c r="O48" s="8">
        <v>0</v>
      </c>
      <c r="P48" s="8">
        <v>0</v>
      </c>
      <c r="Q48" s="8">
        <v>4614399</v>
      </c>
      <c r="R48" s="8">
        <v>4556479</v>
      </c>
      <c r="S48" s="8">
        <v>152377</v>
      </c>
      <c r="T48" s="8">
        <v>137593</v>
      </c>
      <c r="U48" s="8">
        <v>506.33499999999998</v>
      </c>
      <c r="V48" s="8">
        <v>0</v>
      </c>
    </row>
    <row r="49" spans="1:22" x14ac:dyDescent="0.3">
      <c r="A49" t="s">
        <v>134</v>
      </c>
      <c r="B49" s="8">
        <v>18110990</v>
      </c>
      <c r="C49" s="8">
        <v>17731428</v>
      </c>
      <c r="D49" s="8">
        <v>379562</v>
      </c>
      <c r="E49" s="8">
        <v>7272789</v>
      </c>
      <c r="F49" s="8">
        <v>7138188</v>
      </c>
      <c r="G49" s="8">
        <v>134601</v>
      </c>
      <c r="H49" s="8">
        <v>3704711</v>
      </c>
      <c r="I49" s="8">
        <v>3600220</v>
      </c>
      <c r="J49" s="8">
        <v>104491</v>
      </c>
      <c r="K49" s="8">
        <v>7133490</v>
      </c>
      <c r="L49" s="8">
        <v>6993020</v>
      </c>
      <c r="M49" s="8">
        <v>140470</v>
      </c>
      <c r="N49" s="8">
        <v>0</v>
      </c>
      <c r="O49" s="8">
        <v>0</v>
      </c>
      <c r="P49" s="8">
        <v>0</v>
      </c>
      <c r="Q49" s="8">
        <v>7277964</v>
      </c>
      <c r="R49" s="8">
        <v>7194956</v>
      </c>
      <c r="S49" s="8">
        <v>45780</v>
      </c>
      <c r="T49" s="8">
        <v>94696</v>
      </c>
      <c r="U49" s="8">
        <v>34.174700000000001</v>
      </c>
      <c r="V49" s="8">
        <v>0</v>
      </c>
    </row>
    <row r="50" spans="1:22" x14ac:dyDescent="0.3">
      <c r="A50" t="s">
        <v>135</v>
      </c>
      <c r="B50" s="8">
        <v>17768978</v>
      </c>
      <c r="C50" s="8">
        <v>17645848</v>
      </c>
      <c r="D50" s="8">
        <v>123130</v>
      </c>
      <c r="E50" s="8">
        <v>6728953</v>
      </c>
      <c r="F50" s="8">
        <v>6694734</v>
      </c>
      <c r="G50" s="8">
        <v>34219</v>
      </c>
      <c r="H50" s="8">
        <v>4390148</v>
      </c>
      <c r="I50" s="8">
        <v>4347463</v>
      </c>
      <c r="J50" s="8">
        <v>42685</v>
      </c>
      <c r="K50" s="8">
        <v>6649877</v>
      </c>
      <c r="L50" s="8">
        <v>6603651</v>
      </c>
      <c r="M50" s="8">
        <v>46226</v>
      </c>
      <c r="N50" s="8">
        <v>0</v>
      </c>
      <c r="O50" s="8">
        <v>0</v>
      </c>
      <c r="P50" s="8">
        <v>0</v>
      </c>
      <c r="Q50" s="8">
        <v>6731322</v>
      </c>
      <c r="R50" s="8">
        <v>6663556</v>
      </c>
      <c r="S50" s="8">
        <v>17178</v>
      </c>
      <c r="T50" s="8">
        <v>29232</v>
      </c>
      <c r="U50" s="8">
        <v>49.946300000000001</v>
      </c>
      <c r="V50" s="8">
        <v>0</v>
      </c>
    </row>
    <row r="51" spans="1:22" x14ac:dyDescent="0.3">
      <c r="A51" t="s">
        <v>136</v>
      </c>
      <c r="B51" s="8">
        <v>20777039</v>
      </c>
      <c r="C51" s="8">
        <v>20361907</v>
      </c>
      <c r="D51" s="8">
        <v>415132</v>
      </c>
      <c r="E51" s="8">
        <v>7216808</v>
      </c>
      <c r="F51" s="8">
        <v>7003136</v>
      </c>
      <c r="G51" s="8">
        <v>213672</v>
      </c>
      <c r="H51" s="8">
        <v>6543691</v>
      </c>
      <c r="I51" s="8">
        <v>6525179</v>
      </c>
      <c r="J51" s="8">
        <v>18512</v>
      </c>
      <c r="K51" s="8">
        <v>7016540</v>
      </c>
      <c r="L51" s="8">
        <v>6833592</v>
      </c>
      <c r="M51" s="8">
        <v>182948</v>
      </c>
      <c r="N51" s="8">
        <v>0</v>
      </c>
      <c r="O51" s="8">
        <v>0</v>
      </c>
      <c r="P51" s="8">
        <v>0</v>
      </c>
      <c r="Q51" s="8">
        <v>7232982</v>
      </c>
      <c r="R51" s="8">
        <v>7117397</v>
      </c>
      <c r="S51" s="8">
        <v>55248</v>
      </c>
      <c r="T51" s="8">
        <v>127695</v>
      </c>
      <c r="U51" s="8">
        <v>57.830500000000001</v>
      </c>
      <c r="V51" s="8">
        <v>0</v>
      </c>
    </row>
    <row r="52" spans="1:22" x14ac:dyDescent="0.3">
      <c r="A52" t="s">
        <v>137</v>
      </c>
      <c r="B52" s="8">
        <v>12965430</v>
      </c>
      <c r="C52" s="8">
        <v>12804339</v>
      </c>
      <c r="D52" s="8">
        <v>161091</v>
      </c>
      <c r="E52" s="8">
        <v>5094980</v>
      </c>
      <c r="F52" s="8">
        <v>5039821</v>
      </c>
      <c r="G52" s="8">
        <v>55159</v>
      </c>
      <c r="H52" s="8">
        <v>2880704</v>
      </c>
      <c r="I52" s="8">
        <v>2846452</v>
      </c>
      <c r="J52" s="8">
        <v>34252</v>
      </c>
      <c r="K52" s="8">
        <v>4989746</v>
      </c>
      <c r="L52" s="8">
        <v>4918066</v>
      </c>
      <c r="M52" s="8">
        <v>71680</v>
      </c>
      <c r="N52" s="8">
        <v>0</v>
      </c>
      <c r="O52" s="8">
        <v>0</v>
      </c>
      <c r="P52" s="8">
        <v>0</v>
      </c>
      <c r="Q52" s="8">
        <v>5111488</v>
      </c>
      <c r="R52" s="8">
        <v>5044725</v>
      </c>
      <c r="S52" s="8">
        <v>25795</v>
      </c>
      <c r="T52" s="8">
        <v>45694</v>
      </c>
      <c r="U52" s="8">
        <v>39.691099999999999</v>
      </c>
      <c r="V52" s="8">
        <v>0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T2" sqref="T1:T1048576"/>
    </sheetView>
  </sheetViews>
  <sheetFormatPr defaultRowHeight="14.4" x14ac:dyDescent="0.3"/>
  <sheetData>
    <row r="1" spans="1:22" x14ac:dyDescent="0.3">
      <c r="B1" s="12" t="s">
        <v>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2" s="10" customFormat="1" ht="57.6" x14ac:dyDescent="0.3"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0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0" t="s">
        <v>38</v>
      </c>
      <c r="R2" s="10" t="s">
        <v>39</v>
      </c>
      <c r="S2" s="10" t="s">
        <v>40</v>
      </c>
      <c r="T2" s="10" t="s">
        <v>41</v>
      </c>
      <c r="U2" s="10" t="s">
        <v>42</v>
      </c>
    </row>
    <row r="3" spans="1:22" x14ac:dyDescent="0.3">
      <c r="A3" t="s">
        <v>1</v>
      </c>
      <c r="B3" s="8">
        <v>10245148</v>
      </c>
      <c r="C3" s="8">
        <v>9590297</v>
      </c>
      <c r="D3" s="8">
        <v>654851</v>
      </c>
      <c r="E3" s="8">
        <v>8936942</v>
      </c>
      <c r="F3" s="8">
        <v>8845011</v>
      </c>
      <c r="G3" s="8">
        <v>91931</v>
      </c>
      <c r="H3" s="8">
        <v>0</v>
      </c>
      <c r="I3" s="8">
        <v>0</v>
      </c>
      <c r="J3" s="8">
        <v>0</v>
      </c>
      <c r="K3" s="8">
        <v>1308206</v>
      </c>
      <c r="L3" s="8">
        <v>745286</v>
      </c>
      <c r="M3" s="8">
        <v>562920</v>
      </c>
      <c r="N3" s="8">
        <v>0</v>
      </c>
      <c r="O3" s="8">
        <v>0</v>
      </c>
      <c r="P3" s="8">
        <v>0</v>
      </c>
      <c r="Q3" s="8">
        <v>1333222</v>
      </c>
      <c r="R3" s="8">
        <v>1333208</v>
      </c>
      <c r="S3" s="8">
        <v>388239</v>
      </c>
      <c r="T3" s="8">
        <v>174621</v>
      </c>
      <c r="U3" s="8">
        <v>18.624600000000001</v>
      </c>
      <c r="V3" s="8">
        <v>0</v>
      </c>
    </row>
    <row r="4" spans="1:22" x14ac:dyDescent="0.3">
      <c r="A4" t="s">
        <v>89</v>
      </c>
      <c r="B4" s="8">
        <v>12472255</v>
      </c>
      <c r="C4" s="8">
        <v>11067599</v>
      </c>
      <c r="D4" s="8">
        <v>1404656</v>
      </c>
      <c r="E4" s="8">
        <v>9550883</v>
      </c>
      <c r="F4" s="8">
        <v>9387737</v>
      </c>
      <c r="G4" s="8">
        <v>163146</v>
      </c>
      <c r="H4" s="8">
        <v>0</v>
      </c>
      <c r="I4" s="8">
        <v>0</v>
      </c>
      <c r="J4" s="8">
        <v>0</v>
      </c>
      <c r="K4" s="8">
        <v>2921372</v>
      </c>
      <c r="L4" s="8">
        <v>1679862</v>
      </c>
      <c r="M4" s="8">
        <v>1241510</v>
      </c>
      <c r="N4" s="8">
        <v>0</v>
      </c>
      <c r="O4" s="8">
        <v>0</v>
      </c>
      <c r="P4" s="8">
        <v>0</v>
      </c>
      <c r="Q4" s="8">
        <v>3017895</v>
      </c>
      <c r="R4" s="8">
        <v>3017872</v>
      </c>
      <c r="S4" s="8">
        <v>826213</v>
      </c>
      <c r="T4" s="8">
        <v>415314</v>
      </c>
      <c r="U4" s="8">
        <v>16.999600000000001</v>
      </c>
      <c r="V4" s="8">
        <v>0</v>
      </c>
    </row>
    <row r="5" spans="1:22" x14ac:dyDescent="0.3">
      <c r="A5" t="s">
        <v>90</v>
      </c>
      <c r="B5" s="8">
        <v>11346267</v>
      </c>
      <c r="C5" s="8">
        <v>10272204</v>
      </c>
      <c r="D5" s="8">
        <v>1074063</v>
      </c>
      <c r="E5" s="8">
        <v>9471555</v>
      </c>
      <c r="F5" s="8">
        <v>9166791</v>
      </c>
      <c r="G5" s="8">
        <v>304764</v>
      </c>
      <c r="H5" s="8">
        <v>0</v>
      </c>
      <c r="I5" s="8">
        <v>0</v>
      </c>
      <c r="J5" s="8">
        <v>0</v>
      </c>
      <c r="K5" s="8">
        <v>1874712</v>
      </c>
      <c r="L5" s="8">
        <v>1105413</v>
      </c>
      <c r="M5" s="8">
        <v>769299</v>
      </c>
      <c r="N5" s="8">
        <v>0</v>
      </c>
      <c r="O5" s="8">
        <v>0</v>
      </c>
      <c r="P5" s="8">
        <v>0</v>
      </c>
      <c r="Q5" s="8">
        <v>1972433</v>
      </c>
      <c r="R5" s="8">
        <v>1972425</v>
      </c>
      <c r="S5" s="8">
        <v>485667</v>
      </c>
      <c r="T5" s="8">
        <v>283655</v>
      </c>
      <c r="U5" s="8">
        <v>18.638200000000001</v>
      </c>
      <c r="V5" s="8">
        <v>0</v>
      </c>
    </row>
    <row r="6" spans="1:22" x14ac:dyDescent="0.3">
      <c r="A6" t="s">
        <v>91</v>
      </c>
      <c r="B6" s="8">
        <v>10793003</v>
      </c>
      <c r="C6" s="8">
        <v>9835289</v>
      </c>
      <c r="D6" s="8">
        <v>957714</v>
      </c>
      <c r="E6" s="8">
        <v>9408560</v>
      </c>
      <c r="F6" s="8">
        <v>9187549</v>
      </c>
      <c r="G6" s="8">
        <v>221011</v>
      </c>
      <c r="H6" s="8">
        <v>0</v>
      </c>
      <c r="I6" s="8">
        <v>0</v>
      </c>
      <c r="J6" s="8">
        <v>0</v>
      </c>
      <c r="K6" s="8">
        <v>1384443</v>
      </c>
      <c r="L6" s="8">
        <v>647740</v>
      </c>
      <c r="M6" s="8">
        <v>736703</v>
      </c>
      <c r="N6" s="8">
        <v>0</v>
      </c>
      <c r="O6" s="8">
        <v>0</v>
      </c>
      <c r="P6" s="8">
        <v>0</v>
      </c>
      <c r="Q6" s="8">
        <v>1461401</v>
      </c>
      <c r="R6" s="8">
        <v>1461388</v>
      </c>
      <c r="S6" s="8">
        <v>479180</v>
      </c>
      <c r="T6" s="8">
        <v>257506</v>
      </c>
      <c r="U6" s="8">
        <v>25.460100000000001</v>
      </c>
      <c r="V6" s="8">
        <v>0</v>
      </c>
    </row>
    <row r="7" spans="1:22" x14ac:dyDescent="0.3">
      <c r="A7" t="s">
        <v>92</v>
      </c>
      <c r="B7" s="8">
        <v>12054877</v>
      </c>
      <c r="C7" s="8">
        <v>10590693</v>
      </c>
      <c r="D7" s="8">
        <v>1464184</v>
      </c>
      <c r="E7" s="8">
        <v>9356032</v>
      </c>
      <c r="F7" s="8">
        <v>8941669</v>
      </c>
      <c r="G7" s="8">
        <v>414363</v>
      </c>
      <c r="H7" s="8">
        <v>0</v>
      </c>
      <c r="I7" s="8">
        <v>0</v>
      </c>
      <c r="J7" s="8">
        <v>0</v>
      </c>
      <c r="K7" s="8">
        <v>2698845</v>
      </c>
      <c r="L7" s="8">
        <v>1649024</v>
      </c>
      <c r="M7" s="8">
        <v>1049821</v>
      </c>
      <c r="N7" s="8">
        <v>0</v>
      </c>
      <c r="O7" s="8">
        <v>0</v>
      </c>
      <c r="P7" s="8">
        <v>0</v>
      </c>
      <c r="Q7" s="8">
        <v>2841715</v>
      </c>
      <c r="R7" s="8">
        <v>2841639</v>
      </c>
      <c r="S7" s="8">
        <v>648854</v>
      </c>
      <c r="T7" s="8">
        <v>400926</v>
      </c>
      <c r="U7" s="8">
        <v>18.8108</v>
      </c>
      <c r="V7" s="8">
        <v>0</v>
      </c>
    </row>
    <row r="8" spans="1:22" x14ac:dyDescent="0.3">
      <c r="A8" t="s">
        <v>93</v>
      </c>
      <c r="B8" s="8">
        <v>10634387</v>
      </c>
      <c r="C8" s="8">
        <v>9409939</v>
      </c>
      <c r="D8" s="8">
        <v>1224448</v>
      </c>
      <c r="E8" s="8">
        <v>8491594</v>
      </c>
      <c r="F8" s="8">
        <v>8407792</v>
      </c>
      <c r="G8" s="8">
        <v>83802</v>
      </c>
      <c r="H8" s="8">
        <v>0</v>
      </c>
      <c r="I8" s="8">
        <v>0</v>
      </c>
      <c r="J8" s="8">
        <v>0</v>
      </c>
      <c r="K8" s="8">
        <v>2142793</v>
      </c>
      <c r="L8" s="8">
        <v>1002147</v>
      </c>
      <c r="M8" s="8">
        <v>1140646</v>
      </c>
      <c r="N8" s="8">
        <v>0</v>
      </c>
      <c r="O8" s="8">
        <v>0</v>
      </c>
      <c r="P8" s="8">
        <v>0</v>
      </c>
      <c r="Q8" s="8">
        <v>2183947</v>
      </c>
      <c r="R8" s="8">
        <v>2183920</v>
      </c>
      <c r="S8" s="8">
        <v>841718</v>
      </c>
      <c r="T8" s="8">
        <v>298861</v>
      </c>
      <c r="U8" s="8">
        <v>20.861899999999999</v>
      </c>
      <c r="V8" s="8">
        <v>0</v>
      </c>
    </row>
    <row r="9" spans="1:22" x14ac:dyDescent="0.3">
      <c r="A9" t="s">
        <v>94</v>
      </c>
      <c r="B9" s="8">
        <v>10601982</v>
      </c>
      <c r="C9" s="8">
        <v>9472745</v>
      </c>
      <c r="D9" s="8">
        <v>1129237</v>
      </c>
      <c r="E9" s="8">
        <v>9119976</v>
      </c>
      <c r="F9" s="8">
        <v>9061261</v>
      </c>
      <c r="G9" s="8">
        <v>58715</v>
      </c>
      <c r="H9" s="8">
        <v>0</v>
      </c>
      <c r="I9" s="8">
        <v>0</v>
      </c>
      <c r="J9" s="8">
        <v>0</v>
      </c>
      <c r="K9" s="8">
        <v>1482006</v>
      </c>
      <c r="L9" s="8">
        <v>411484</v>
      </c>
      <c r="M9" s="8">
        <v>1070522</v>
      </c>
      <c r="N9" s="8">
        <v>0</v>
      </c>
      <c r="O9" s="8">
        <v>0</v>
      </c>
      <c r="P9" s="8">
        <v>0</v>
      </c>
      <c r="Q9" s="8">
        <v>1509814</v>
      </c>
      <c r="R9" s="8">
        <v>1509814</v>
      </c>
      <c r="S9" s="8">
        <v>826380</v>
      </c>
      <c r="T9" s="8">
        <v>244186</v>
      </c>
      <c r="U9" s="8">
        <v>16.295300000000001</v>
      </c>
      <c r="V9" s="8">
        <v>0</v>
      </c>
    </row>
    <row r="10" spans="1:22" x14ac:dyDescent="0.3">
      <c r="A10" t="s">
        <v>95</v>
      </c>
      <c r="B10" s="8">
        <v>11515450</v>
      </c>
      <c r="C10" s="8">
        <v>10324178</v>
      </c>
      <c r="D10" s="8">
        <v>1191272</v>
      </c>
      <c r="E10" s="8">
        <v>9760530</v>
      </c>
      <c r="F10" s="8">
        <v>9641578</v>
      </c>
      <c r="G10" s="8">
        <v>118952</v>
      </c>
      <c r="H10" s="8">
        <v>0</v>
      </c>
      <c r="I10" s="8">
        <v>0</v>
      </c>
      <c r="J10" s="8">
        <v>0</v>
      </c>
      <c r="K10" s="8">
        <v>1754920</v>
      </c>
      <c r="L10" s="8">
        <v>682600</v>
      </c>
      <c r="M10" s="8">
        <v>1072320</v>
      </c>
      <c r="N10" s="8">
        <v>0</v>
      </c>
      <c r="O10" s="8">
        <v>0</v>
      </c>
      <c r="P10" s="8">
        <v>0</v>
      </c>
      <c r="Q10" s="8">
        <v>1796302</v>
      </c>
      <c r="R10" s="8">
        <v>1796300</v>
      </c>
      <c r="S10" s="8">
        <v>739887</v>
      </c>
      <c r="T10" s="8">
        <v>332514</v>
      </c>
      <c r="U10" s="8">
        <v>17.513400000000001</v>
      </c>
      <c r="V10" s="8">
        <v>0</v>
      </c>
    </row>
    <row r="11" spans="1:22" x14ac:dyDescent="0.3">
      <c r="A11" t="s">
        <v>96</v>
      </c>
      <c r="B11" s="8">
        <v>10080423</v>
      </c>
      <c r="C11" s="8">
        <v>9041999</v>
      </c>
      <c r="D11" s="8">
        <v>1038424</v>
      </c>
      <c r="E11" s="8">
        <v>8267701</v>
      </c>
      <c r="F11" s="8">
        <v>8158873</v>
      </c>
      <c r="G11" s="8">
        <v>108828</v>
      </c>
      <c r="H11" s="8">
        <v>0</v>
      </c>
      <c r="I11" s="8">
        <v>0</v>
      </c>
      <c r="J11" s="8">
        <v>0</v>
      </c>
      <c r="K11" s="8">
        <v>1812722</v>
      </c>
      <c r="L11" s="8">
        <v>883126</v>
      </c>
      <c r="M11" s="8">
        <v>929596</v>
      </c>
      <c r="N11" s="8">
        <v>0</v>
      </c>
      <c r="O11" s="8">
        <v>0</v>
      </c>
      <c r="P11" s="8">
        <v>0</v>
      </c>
      <c r="Q11" s="8">
        <v>1865389</v>
      </c>
      <c r="R11" s="8">
        <v>1865289</v>
      </c>
      <c r="S11" s="8">
        <v>672142</v>
      </c>
      <c r="T11" s="8">
        <v>257421</v>
      </c>
      <c r="U11" s="8">
        <v>28.320900000000002</v>
      </c>
      <c r="V11" s="8">
        <v>0</v>
      </c>
    </row>
    <row r="12" spans="1:22" x14ac:dyDescent="0.3">
      <c r="A12" t="s">
        <v>97</v>
      </c>
      <c r="B12" s="8">
        <v>15267336</v>
      </c>
      <c r="C12" s="8">
        <v>12934667</v>
      </c>
      <c r="D12" s="8">
        <v>2332669</v>
      </c>
      <c r="E12" s="8">
        <v>9801158</v>
      </c>
      <c r="F12" s="8">
        <v>9651866</v>
      </c>
      <c r="G12" s="8">
        <v>149292</v>
      </c>
      <c r="H12" s="8">
        <v>0</v>
      </c>
      <c r="I12" s="8">
        <v>0</v>
      </c>
      <c r="J12" s="8">
        <v>0</v>
      </c>
      <c r="K12" s="8">
        <v>5466178</v>
      </c>
      <c r="L12" s="8">
        <v>3282801</v>
      </c>
      <c r="M12" s="8">
        <v>2183377</v>
      </c>
      <c r="N12" s="8">
        <v>0</v>
      </c>
      <c r="O12" s="8">
        <v>0</v>
      </c>
      <c r="P12" s="8">
        <v>0</v>
      </c>
      <c r="Q12" s="8">
        <v>5637983</v>
      </c>
      <c r="R12" s="8">
        <v>5637983</v>
      </c>
      <c r="S12" s="8">
        <v>1742930</v>
      </c>
      <c r="T12" s="8">
        <v>440436</v>
      </c>
      <c r="U12" s="8">
        <v>14.193899999999999</v>
      </c>
      <c r="V12" s="8">
        <v>0</v>
      </c>
    </row>
    <row r="13" spans="1:22" x14ac:dyDescent="0.3">
      <c r="A13" t="s">
        <v>98</v>
      </c>
      <c r="B13" s="8">
        <v>11350697</v>
      </c>
      <c r="C13" s="8">
        <v>9887794</v>
      </c>
      <c r="D13" s="8">
        <v>1462903</v>
      </c>
      <c r="E13" s="8">
        <v>9312914</v>
      </c>
      <c r="F13" s="8">
        <v>9079208</v>
      </c>
      <c r="G13" s="8">
        <v>233706</v>
      </c>
      <c r="H13" s="8">
        <v>0</v>
      </c>
      <c r="I13" s="8">
        <v>0</v>
      </c>
      <c r="J13" s="8">
        <v>0</v>
      </c>
      <c r="K13" s="8">
        <v>2037783</v>
      </c>
      <c r="L13" s="8">
        <v>808586</v>
      </c>
      <c r="M13" s="8">
        <v>1229197</v>
      </c>
      <c r="N13" s="8">
        <v>0</v>
      </c>
      <c r="O13" s="8">
        <v>0</v>
      </c>
      <c r="P13" s="8">
        <v>0</v>
      </c>
      <c r="Q13" s="8">
        <v>2163161</v>
      </c>
      <c r="R13" s="8">
        <v>2163056</v>
      </c>
      <c r="S13" s="8">
        <v>842603</v>
      </c>
      <c r="T13" s="8">
        <v>386577</v>
      </c>
      <c r="U13" s="8">
        <v>35.563699999999997</v>
      </c>
      <c r="V13" s="8">
        <v>0</v>
      </c>
    </row>
    <row r="14" spans="1:22" x14ac:dyDescent="0.3">
      <c r="A14" t="s">
        <v>99</v>
      </c>
      <c r="B14" s="8">
        <v>12930783</v>
      </c>
      <c r="C14" s="8">
        <v>11272681</v>
      </c>
      <c r="D14" s="8">
        <v>1658102</v>
      </c>
      <c r="E14" s="8">
        <v>10724540</v>
      </c>
      <c r="F14" s="8">
        <v>10504213</v>
      </c>
      <c r="G14" s="8">
        <v>220327</v>
      </c>
      <c r="H14" s="8">
        <v>0</v>
      </c>
      <c r="I14" s="8">
        <v>0</v>
      </c>
      <c r="J14" s="8">
        <v>0</v>
      </c>
      <c r="K14" s="8">
        <v>2206243</v>
      </c>
      <c r="L14" s="8">
        <v>768468</v>
      </c>
      <c r="M14" s="8">
        <v>1437775</v>
      </c>
      <c r="N14" s="8">
        <v>0</v>
      </c>
      <c r="O14" s="8">
        <v>0</v>
      </c>
      <c r="P14" s="8">
        <v>0</v>
      </c>
      <c r="Q14" s="8">
        <v>2341916</v>
      </c>
      <c r="R14" s="8">
        <v>2341748</v>
      </c>
      <c r="S14" s="8">
        <v>998992</v>
      </c>
      <c r="T14" s="8">
        <v>438799</v>
      </c>
      <c r="U14" s="8">
        <v>32.750799999999998</v>
      </c>
      <c r="V14" s="8">
        <v>0</v>
      </c>
    </row>
    <row r="15" spans="1:22" x14ac:dyDescent="0.3">
      <c r="A15" t="s">
        <v>100</v>
      </c>
      <c r="B15" s="8">
        <v>13066221</v>
      </c>
      <c r="C15" s="8">
        <v>11359900</v>
      </c>
      <c r="D15" s="8">
        <v>1706321</v>
      </c>
      <c r="E15" s="8">
        <v>10751993</v>
      </c>
      <c r="F15" s="8">
        <v>10535954</v>
      </c>
      <c r="G15" s="8">
        <v>216039</v>
      </c>
      <c r="H15" s="8">
        <v>0</v>
      </c>
      <c r="I15" s="8">
        <v>0</v>
      </c>
      <c r="J15" s="8">
        <v>0</v>
      </c>
      <c r="K15" s="8">
        <v>2314228</v>
      </c>
      <c r="L15" s="8">
        <v>823946</v>
      </c>
      <c r="M15" s="8">
        <v>1490282</v>
      </c>
      <c r="N15" s="8">
        <v>0</v>
      </c>
      <c r="O15" s="8">
        <v>0</v>
      </c>
      <c r="P15" s="8">
        <v>0</v>
      </c>
      <c r="Q15" s="8">
        <v>2453568</v>
      </c>
      <c r="R15" s="8">
        <v>2453226</v>
      </c>
      <c r="S15" s="8">
        <v>1024647</v>
      </c>
      <c r="T15" s="8">
        <v>465636</v>
      </c>
      <c r="U15" s="8">
        <v>28.322099999999999</v>
      </c>
      <c r="V15" s="8">
        <v>0</v>
      </c>
    </row>
    <row r="16" spans="1:22" x14ac:dyDescent="0.3">
      <c r="A16" t="s">
        <v>101</v>
      </c>
      <c r="B16" s="8">
        <v>12462221</v>
      </c>
      <c r="C16" s="8">
        <v>10393320</v>
      </c>
      <c r="D16" s="8">
        <v>2068901</v>
      </c>
      <c r="E16" s="8">
        <v>9975444</v>
      </c>
      <c r="F16" s="8">
        <v>9596486</v>
      </c>
      <c r="G16" s="8">
        <v>378958</v>
      </c>
      <c r="H16" s="8">
        <v>0</v>
      </c>
      <c r="I16" s="8">
        <v>0</v>
      </c>
      <c r="J16" s="8">
        <v>0</v>
      </c>
      <c r="K16" s="8">
        <v>2486777</v>
      </c>
      <c r="L16" s="8">
        <v>796834</v>
      </c>
      <c r="M16" s="8">
        <v>1689943</v>
      </c>
      <c r="N16" s="8">
        <v>0</v>
      </c>
      <c r="O16" s="8">
        <v>0</v>
      </c>
      <c r="P16" s="8">
        <v>0</v>
      </c>
      <c r="Q16" s="8">
        <v>2649866</v>
      </c>
      <c r="R16" s="8">
        <v>2648980</v>
      </c>
      <c r="S16" s="8">
        <v>1158805</v>
      </c>
      <c r="T16" s="8">
        <v>531155</v>
      </c>
      <c r="U16" s="8">
        <v>26.917400000000001</v>
      </c>
      <c r="V16" s="8">
        <v>0</v>
      </c>
    </row>
    <row r="17" spans="1:22" x14ac:dyDescent="0.3">
      <c r="A17" t="s">
        <v>102</v>
      </c>
      <c r="B17" s="8">
        <v>11753791</v>
      </c>
      <c r="C17" s="8">
        <v>9831694</v>
      </c>
      <c r="D17" s="8">
        <v>1922097</v>
      </c>
      <c r="E17" s="8">
        <v>8875039</v>
      </c>
      <c r="F17" s="8">
        <v>8674279</v>
      </c>
      <c r="G17" s="8">
        <v>200760</v>
      </c>
      <c r="H17" s="8">
        <v>0</v>
      </c>
      <c r="I17" s="8">
        <v>0</v>
      </c>
      <c r="J17" s="8">
        <v>0</v>
      </c>
      <c r="K17" s="8">
        <v>2878752</v>
      </c>
      <c r="L17" s="8">
        <v>1157415</v>
      </c>
      <c r="M17" s="8">
        <v>1721337</v>
      </c>
      <c r="N17" s="8">
        <v>0</v>
      </c>
      <c r="O17" s="8">
        <v>0</v>
      </c>
      <c r="P17" s="8">
        <v>0</v>
      </c>
      <c r="Q17" s="8">
        <v>3041883</v>
      </c>
      <c r="R17" s="8">
        <v>3041513</v>
      </c>
      <c r="S17" s="8">
        <v>1171005</v>
      </c>
      <c r="T17" s="8">
        <v>550325</v>
      </c>
      <c r="U17" s="8">
        <v>29.697199999999999</v>
      </c>
      <c r="V17" s="8">
        <v>0</v>
      </c>
    </row>
    <row r="18" spans="1:22" x14ac:dyDescent="0.3">
      <c r="A18" t="s">
        <v>103</v>
      </c>
      <c r="B18" s="8">
        <v>11671081</v>
      </c>
      <c r="C18" s="8">
        <v>9458778</v>
      </c>
      <c r="D18" s="8">
        <v>2212303</v>
      </c>
      <c r="E18" s="8">
        <v>8752864</v>
      </c>
      <c r="F18" s="8">
        <v>8465073</v>
      </c>
      <c r="G18" s="8">
        <v>287791</v>
      </c>
      <c r="H18" s="8">
        <v>0</v>
      </c>
      <c r="I18" s="8">
        <v>0</v>
      </c>
      <c r="J18" s="8">
        <v>0</v>
      </c>
      <c r="K18" s="8">
        <v>2918217</v>
      </c>
      <c r="L18" s="8">
        <v>993705</v>
      </c>
      <c r="M18" s="8">
        <v>1924512</v>
      </c>
      <c r="N18" s="8">
        <v>0</v>
      </c>
      <c r="O18" s="8">
        <v>0</v>
      </c>
      <c r="P18" s="8">
        <v>0</v>
      </c>
      <c r="Q18" s="8">
        <v>3110536</v>
      </c>
      <c r="R18" s="8">
        <v>3109744</v>
      </c>
      <c r="S18" s="8">
        <v>1323505</v>
      </c>
      <c r="T18" s="8">
        <v>601026</v>
      </c>
      <c r="U18" s="8">
        <v>27.6859</v>
      </c>
      <c r="V18" s="8">
        <v>0</v>
      </c>
    </row>
    <row r="19" spans="1:22" x14ac:dyDescent="0.3">
      <c r="A19" t="s">
        <v>104</v>
      </c>
      <c r="B19" s="8">
        <v>11739527</v>
      </c>
      <c r="C19" s="8">
        <v>9522436</v>
      </c>
      <c r="D19" s="8">
        <v>2217091</v>
      </c>
      <c r="E19" s="8">
        <v>8687577</v>
      </c>
      <c r="F19" s="8">
        <v>8464254</v>
      </c>
      <c r="G19" s="8">
        <v>223323</v>
      </c>
      <c r="H19" s="8">
        <v>0</v>
      </c>
      <c r="I19" s="8">
        <v>0</v>
      </c>
      <c r="J19" s="8">
        <v>0</v>
      </c>
      <c r="K19" s="8">
        <v>3051950</v>
      </c>
      <c r="L19" s="8">
        <v>1058182</v>
      </c>
      <c r="M19" s="8">
        <v>1993768</v>
      </c>
      <c r="N19" s="8">
        <v>0</v>
      </c>
      <c r="O19" s="8">
        <v>0</v>
      </c>
      <c r="P19" s="8">
        <v>0</v>
      </c>
      <c r="Q19" s="8">
        <v>3236737</v>
      </c>
      <c r="R19" s="8">
        <v>3236281</v>
      </c>
      <c r="S19" s="8">
        <v>1366908</v>
      </c>
      <c r="T19" s="8">
        <v>626871</v>
      </c>
      <c r="U19" s="8">
        <v>28.852599999999999</v>
      </c>
      <c r="V19" s="8">
        <v>0</v>
      </c>
    </row>
    <row r="20" spans="1:22" x14ac:dyDescent="0.3">
      <c r="A20" t="s">
        <v>105</v>
      </c>
      <c r="B20" s="8">
        <v>15494152</v>
      </c>
      <c r="C20" s="8">
        <v>12527875</v>
      </c>
      <c r="D20" s="8">
        <v>2966277</v>
      </c>
      <c r="E20" s="8">
        <v>9676687</v>
      </c>
      <c r="F20" s="8">
        <v>9557267</v>
      </c>
      <c r="G20" s="8">
        <v>119420</v>
      </c>
      <c r="H20" s="8">
        <v>0</v>
      </c>
      <c r="I20" s="8">
        <v>0</v>
      </c>
      <c r="J20" s="8">
        <v>0</v>
      </c>
      <c r="K20" s="8">
        <v>5817465</v>
      </c>
      <c r="L20" s="8">
        <v>2970608</v>
      </c>
      <c r="M20" s="8">
        <v>2846857</v>
      </c>
      <c r="N20" s="8">
        <v>0</v>
      </c>
      <c r="O20" s="8">
        <v>0</v>
      </c>
      <c r="P20" s="8">
        <v>0</v>
      </c>
      <c r="Q20" s="8">
        <v>6032723</v>
      </c>
      <c r="R20" s="8">
        <v>6032722</v>
      </c>
      <c r="S20" s="8">
        <v>2254854</v>
      </c>
      <c r="T20" s="8">
        <v>591969</v>
      </c>
      <c r="U20" s="8">
        <v>14.9823</v>
      </c>
      <c r="V20" s="8">
        <v>0</v>
      </c>
    </row>
    <row r="21" spans="1:22" x14ac:dyDescent="0.3">
      <c r="A21" t="s">
        <v>106</v>
      </c>
      <c r="B21" s="8">
        <v>15616482</v>
      </c>
      <c r="C21" s="8">
        <v>12818646</v>
      </c>
      <c r="D21" s="8">
        <v>2797836</v>
      </c>
      <c r="E21" s="8">
        <v>9742919</v>
      </c>
      <c r="F21" s="8">
        <v>9575213</v>
      </c>
      <c r="G21" s="8">
        <v>167706</v>
      </c>
      <c r="H21" s="8">
        <v>0</v>
      </c>
      <c r="I21" s="8">
        <v>0</v>
      </c>
      <c r="J21" s="8">
        <v>0</v>
      </c>
      <c r="K21" s="8">
        <v>5873563</v>
      </c>
      <c r="L21" s="8">
        <v>3243433</v>
      </c>
      <c r="M21" s="8">
        <v>2630130</v>
      </c>
      <c r="N21" s="8">
        <v>0</v>
      </c>
      <c r="O21" s="8">
        <v>0</v>
      </c>
      <c r="P21" s="8">
        <v>0</v>
      </c>
      <c r="Q21" s="8">
        <v>6095455</v>
      </c>
      <c r="R21" s="8">
        <v>6095455</v>
      </c>
      <c r="S21" s="8">
        <v>2128254</v>
      </c>
      <c r="T21" s="8">
        <v>501872</v>
      </c>
      <c r="U21" s="8">
        <v>14.316800000000001</v>
      </c>
      <c r="V21" s="8">
        <v>0</v>
      </c>
    </row>
    <row r="22" spans="1:22" x14ac:dyDescent="0.3">
      <c r="A22" t="s">
        <v>107</v>
      </c>
      <c r="B22" s="8">
        <v>13756650</v>
      </c>
      <c r="C22" s="8">
        <v>10742306</v>
      </c>
      <c r="D22" s="8">
        <v>3014344</v>
      </c>
      <c r="E22" s="8">
        <v>9845950</v>
      </c>
      <c r="F22" s="8">
        <v>9725425</v>
      </c>
      <c r="G22" s="8">
        <v>120525</v>
      </c>
      <c r="H22" s="8">
        <v>0</v>
      </c>
      <c r="I22" s="8">
        <v>0</v>
      </c>
      <c r="J22" s="8">
        <v>0</v>
      </c>
      <c r="K22" s="8">
        <v>3910700</v>
      </c>
      <c r="L22" s="8">
        <v>1016881</v>
      </c>
      <c r="M22" s="8">
        <v>2893819</v>
      </c>
      <c r="N22" s="8">
        <v>0</v>
      </c>
      <c r="O22" s="8">
        <v>0</v>
      </c>
      <c r="P22" s="8">
        <v>0</v>
      </c>
      <c r="Q22" s="8">
        <v>4090306</v>
      </c>
      <c r="R22" s="8">
        <v>4090219</v>
      </c>
      <c r="S22" s="8">
        <v>2125202</v>
      </c>
      <c r="T22" s="8">
        <v>768571</v>
      </c>
      <c r="U22" s="8">
        <v>18.7973</v>
      </c>
      <c r="V22" s="8">
        <v>0</v>
      </c>
    </row>
    <row r="23" spans="1:22" x14ac:dyDescent="0.3">
      <c r="A23" t="s">
        <v>108</v>
      </c>
      <c r="B23" s="8">
        <v>14055889</v>
      </c>
      <c r="C23" s="8">
        <v>11413825</v>
      </c>
      <c r="D23" s="8">
        <v>2642064</v>
      </c>
      <c r="E23" s="8">
        <v>9867691</v>
      </c>
      <c r="F23" s="8">
        <v>9804591</v>
      </c>
      <c r="G23" s="8">
        <v>63100</v>
      </c>
      <c r="H23" s="8">
        <v>0</v>
      </c>
      <c r="I23" s="8">
        <v>0</v>
      </c>
      <c r="J23" s="8">
        <v>0</v>
      </c>
      <c r="K23" s="8">
        <v>4188198</v>
      </c>
      <c r="L23" s="8">
        <v>1609234</v>
      </c>
      <c r="M23" s="8">
        <v>2578964</v>
      </c>
      <c r="N23" s="8">
        <v>0</v>
      </c>
      <c r="O23" s="8">
        <v>0</v>
      </c>
      <c r="P23" s="8">
        <v>0</v>
      </c>
      <c r="Q23" s="8">
        <v>4344277</v>
      </c>
      <c r="R23" s="8">
        <v>4344277</v>
      </c>
      <c r="S23" s="8">
        <v>2173381</v>
      </c>
      <c r="T23" s="8">
        <v>405589</v>
      </c>
      <c r="U23" s="8">
        <v>17.741399999999999</v>
      </c>
      <c r="V23" s="8">
        <v>0</v>
      </c>
    </row>
    <row r="24" spans="1:22" x14ac:dyDescent="0.3">
      <c r="A24" t="s">
        <v>109</v>
      </c>
      <c r="B24" s="8">
        <v>14812859</v>
      </c>
      <c r="C24" s="8">
        <v>11889430</v>
      </c>
      <c r="D24" s="8">
        <v>2923429</v>
      </c>
      <c r="E24" s="8">
        <v>10093176</v>
      </c>
      <c r="F24" s="8">
        <v>10033626</v>
      </c>
      <c r="G24" s="8">
        <v>59550</v>
      </c>
      <c r="H24" s="8">
        <v>0</v>
      </c>
      <c r="I24" s="8">
        <v>0</v>
      </c>
      <c r="J24" s="8">
        <v>0</v>
      </c>
      <c r="K24" s="8">
        <v>4719683</v>
      </c>
      <c r="L24" s="8">
        <v>1855804</v>
      </c>
      <c r="M24" s="8">
        <v>2863879</v>
      </c>
      <c r="N24" s="8">
        <v>0</v>
      </c>
      <c r="O24" s="8">
        <v>0</v>
      </c>
      <c r="P24" s="8">
        <v>0</v>
      </c>
      <c r="Q24" s="8">
        <v>4875567</v>
      </c>
      <c r="R24" s="8">
        <v>4875557</v>
      </c>
      <c r="S24" s="8">
        <v>2402878</v>
      </c>
      <c r="T24" s="8">
        <v>460975</v>
      </c>
      <c r="U24" s="8">
        <v>17.385000000000002</v>
      </c>
      <c r="V24" s="8">
        <v>0</v>
      </c>
    </row>
    <row r="25" spans="1:22" x14ac:dyDescent="0.3">
      <c r="A25" t="s">
        <v>110</v>
      </c>
      <c r="B25" s="8">
        <v>13987543</v>
      </c>
      <c r="C25" s="8">
        <v>11381522</v>
      </c>
      <c r="D25" s="8">
        <v>2606021</v>
      </c>
      <c r="E25" s="8">
        <v>9846066</v>
      </c>
      <c r="F25" s="8">
        <v>9795400</v>
      </c>
      <c r="G25" s="8">
        <v>50666</v>
      </c>
      <c r="H25" s="8">
        <v>0</v>
      </c>
      <c r="I25" s="8">
        <v>0</v>
      </c>
      <c r="J25" s="8">
        <v>0</v>
      </c>
      <c r="K25" s="8">
        <v>4141477</v>
      </c>
      <c r="L25" s="8">
        <v>1586122</v>
      </c>
      <c r="M25" s="8">
        <v>2555355</v>
      </c>
      <c r="N25" s="8">
        <v>0</v>
      </c>
      <c r="O25" s="8">
        <v>0</v>
      </c>
      <c r="P25" s="8">
        <v>0</v>
      </c>
      <c r="Q25" s="8">
        <v>4286808</v>
      </c>
      <c r="R25" s="8">
        <v>4286808</v>
      </c>
      <c r="S25" s="8">
        <v>2197124</v>
      </c>
      <c r="T25" s="8">
        <v>358236</v>
      </c>
      <c r="U25" s="8">
        <v>18.311800000000002</v>
      </c>
      <c r="V25" s="8">
        <v>0</v>
      </c>
    </row>
    <row r="26" spans="1:22" x14ac:dyDescent="0.3">
      <c r="A26" t="s">
        <v>111</v>
      </c>
      <c r="B26" s="8">
        <v>14827345</v>
      </c>
      <c r="C26" s="8">
        <v>12016690</v>
      </c>
      <c r="D26" s="8">
        <v>2810655</v>
      </c>
      <c r="E26" s="8">
        <v>10106777</v>
      </c>
      <c r="F26" s="8">
        <v>10054893</v>
      </c>
      <c r="G26" s="8">
        <v>51884</v>
      </c>
      <c r="H26" s="8">
        <v>0</v>
      </c>
      <c r="I26" s="8">
        <v>0</v>
      </c>
      <c r="J26" s="8">
        <v>0</v>
      </c>
      <c r="K26" s="8">
        <v>4720568</v>
      </c>
      <c r="L26" s="8">
        <v>1961797</v>
      </c>
      <c r="M26" s="8">
        <v>2758771</v>
      </c>
      <c r="N26" s="8">
        <v>0</v>
      </c>
      <c r="O26" s="8">
        <v>0</v>
      </c>
      <c r="P26" s="8">
        <v>0</v>
      </c>
      <c r="Q26" s="8">
        <v>4890134</v>
      </c>
      <c r="R26" s="8">
        <v>4890134</v>
      </c>
      <c r="S26" s="8">
        <v>2342224</v>
      </c>
      <c r="T26" s="8">
        <v>416560</v>
      </c>
      <c r="U26" s="8">
        <v>17.832599999999999</v>
      </c>
      <c r="V26" s="8">
        <v>0</v>
      </c>
    </row>
    <row r="27" spans="1:22" x14ac:dyDescent="0.3">
      <c r="A27" t="s">
        <v>112</v>
      </c>
      <c r="B27" s="8">
        <v>14940831</v>
      </c>
      <c r="C27" s="8">
        <v>12026807</v>
      </c>
      <c r="D27" s="8">
        <v>2914024</v>
      </c>
      <c r="E27" s="8">
        <v>10125176</v>
      </c>
      <c r="F27" s="8">
        <v>10071781</v>
      </c>
      <c r="G27" s="8">
        <v>53395</v>
      </c>
      <c r="H27" s="8">
        <v>0</v>
      </c>
      <c r="I27" s="8">
        <v>0</v>
      </c>
      <c r="J27" s="8">
        <v>0</v>
      </c>
      <c r="K27" s="8">
        <v>4815655</v>
      </c>
      <c r="L27" s="8">
        <v>1955026</v>
      </c>
      <c r="M27" s="8">
        <v>2860629</v>
      </c>
      <c r="N27" s="8">
        <v>0</v>
      </c>
      <c r="O27" s="8">
        <v>0</v>
      </c>
      <c r="P27" s="8">
        <v>0</v>
      </c>
      <c r="Q27" s="8">
        <v>4981503</v>
      </c>
      <c r="R27" s="8">
        <v>4981500</v>
      </c>
      <c r="S27" s="8">
        <v>2432674</v>
      </c>
      <c r="T27" s="8">
        <v>427923</v>
      </c>
      <c r="U27" s="8">
        <v>17.279299999999999</v>
      </c>
      <c r="V27" s="8">
        <v>0</v>
      </c>
    </row>
    <row r="28" spans="1:22" x14ac:dyDescent="0.3">
      <c r="A28" t="s">
        <v>113</v>
      </c>
      <c r="B28" s="8">
        <v>14944165</v>
      </c>
      <c r="C28" s="8">
        <v>11915539</v>
      </c>
      <c r="D28" s="8">
        <v>3028626</v>
      </c>
      <c r="E28" s="8">
        <v>10114548</v>
      </c>
      <c r="F28" s="8">
        <v>10047630</v>
      </c>
      <c r="G28" s="8">
        <v>66918</v>
      </c>
      <c r="H28" s="8">
        <v>0</v>
      </c>
      <c r="I28" s="8">
        <v>0</v>
      </c>
      <c r="J28" s="8">
        <v>0</v>
      </c>
      <c r="K28" s="8">
        <v>4829617</v>
      </c>
      <c r="L28" s="8">
        <v>1867909</v>
      </c>
      <c r="M28" s="8">
        <v>2961708</v>
      </c>
      <c r="N28" s="8">
        <v>0</v>
      </c>
      <c r="O28" s="8">
        <v>0</v>
      </c>
      <c r="P28" s="8">
        <v>0</v>
      </c>
      <c r="Q28" s="8">
        <v>4992957</v>
      </c>
      <c r="R28" s="8">
        <v>4992955</v>
      </c>
      <c r="S28" s="8">
        <v>2520408</v>
      </c>
      <c r="T28" s="8">
        <v>441288</v>
      </c>
      <c r="U28" s="8">
        <v>17.05</v>
      </c>
      <c r="V28" s="8">
        <v>0</v>
      </c>
    </row>
    <row r="29" spans="1:22" x14ac:dyDescent="0.3">
      <c r="A29" t="s">
        <v>114</v>
      </c>
      <c r="B29" s="8">
        <v>13899794</v>
      </c>
      <c r="C29" s="8">
        <v>10473115</v>
      </c>
      <c r="D29" s="8">
        <v>3426679</v>
      </c>
      <c r="E29" s="8">
        <v>9428194</v>
      </c>
      <c r="F29" s="8">
        <v>9301721</v>
      </c>
      <c r="G29" s="8">
        <v>126473</v>
      </c>
      <c r="H29" s="8">
        <v>0</v>
      </c>
      <c r="I29" s="8">
        <v>0</v>
      </c>
      <c r="J29" s="8">
        <v>0</v>
      </c>
      <c r="K29" s="8">
        <v>4471600</v>
      </c>
      <c r="L29" s="8">
        <v>1171394</v>
      </c>
      <c r="M29" s="8">
        <v>3300206</v>
      </c>
      <c r="N29" s="8">
        <v>0</v>
      </c>
      <c r="O29" s="8">
        <v>0</v>
      </c>
      <c r="P29" s="8">
        <v>0</v>
      </c>
      <c r="Q29" s="8">
        <v>4651954</v>
      </c>
      <c r="R29" s="8">
        <v>4651676</v>
      </c>
      <c r="S29" s="8">
        <v>2444310</v>
      </c>
      <c r="T29" s="8">
        <v>855902</v>
      </c>
      <c r="U29" s="8">
        <v>18.475000000000001</v>
      </c>
      <c r="V29" s="8">
        <v>0</v>
      </c>
    </row>
    <row r="30" spans="1:22" x14ac:dyDescent="0.3">
      <c r="A30" t="s">
        <v>115</v>
      </c>
      <c r="B30" s="8">
        <v>14036840</v>
      </c>
      <c r="C30" s="8">
        <v>10456136</v>
      </c>
      <c r="D30" s="8">
        <v>3580704</v>
      </c>
      <c r="E30" s="8">
        <v>9326922</v>
      </c>
      <c r="F30" s="8">
        <v>9206723</v>
      </c>
      <c r="G30" s="8">
        <v>120199</v>
      </c>
      <c r="H30" s="8">
        <v>0</v>
      </c>
      <c r="I30" s="8">
        <v>0</v>
      </c>
      <c r="J30" s="8">
        <v>0</v>
      </c>
      <c r="K30" s="8">
        <v>4709918</v>
      </c>
      <c r="L30" s="8">
        <v>1249413</v>
      </c>
      <c r="M30" s="8">
        <v>3460505</v>
      </c>
      <c r="N30" s="8">
        <v>0</v>
      </c>
      <c r="O30" s="8">
        <v>0</v>
      </c>
      <c r="P30" s="8">
        <v>0</v>
      </c>
      <c r="Q30" s="8">
        <v>4907656</v>
      </c>
      <c r="R30" s="8">
        <v>4907570</v>
      </c>
      <c r="S30" s="8">
        <v>2552254</v>
      </c>
      <c r="T30" s="8">
        <v>908244</v>
      </c>
      <c r="U30" s="8">
        <v>18.567399999999999</v>
      </c>
      <c r="V30" s="8">
        <v>0</v>
      </c>
    </row>
    <row r="31" spans="1:22" x14ac:dyDescent="0.3">
      <c r="A31" t="s">
        <v>116</v>
      </c>
      <c r="B31" s="8">
        <v>14228990</v>
      </c>
      <c r="C31" s="8">
        <v>10602879</v>
      </c>
      <c r="D31" s="8">
        <v>3626111</v>
      </c>
      <c r="E31" s="8">
        <v>9482813</v>
      </c>
      <c r="F31" s="8">
        <v>9339759</v>
      </c>
      <c r="G31" s="8">
        <v>143054</v>
      </c>
      <c r="H31" s="8">
        <v>0</v>
      </c>
      <c r="I31" s="8">
        <v>0</v>
      </c>
      <c r="J31" s="8">
        <v>0</v>
      </c>
      <c r="K31" s="8">
        <v>4746177</v>
      </c>
      <c r="L31" s="8">
        <v>1263120</v>
      </c>
      <c r="M31" s="8">
        <v>3483057</v>
      </c>
      <c r="N31" s="8">
        <v>0</v>
      </c>
      <c r="O31" s="8">
        <v>0</v>
      </c>
      <c r="P31" s="8">
        <v>0</v>
      </c>
      <c r="Q31" s="8">
        <v>4943556</v>
      </c>
      <c r="R31" s="8">
        <v>4943030</v>
      </c>
      <c r="S31" s="8">
        <v>2482197</v>
      </c>
      <c r="T31" s="8">
        <v>1000862</v>
      </c>
      <c r="U31" s="8">
        <v>18.613</v>
      </c>
      <c r="V31" s="8">
        <v>0</v>
      </c>
    </row>
    <row r="32" spans="1:22" x14ac:dyDescent="0.3">
      <c r="A32" t="s">
        <v>117</v>
      </c>
      <c r="B32" s="8">
        <v>14820480</v>
      </c>
      <c r="C32" s="8">
        <v>10746701</v>
      </c>
      <c r="D32" s="8">
        <v>4073779</v>
      </c>
      <c r="E32" s="8">
        <v>9486519</v>
      </c>
      <c r="F32" s="8">
        <v>9331514</v>
      </c>
      <c r="G32" s="8">
        <v>155005</v>
      </c>
      <c r="H32" s="8">
        <v>0</v>
      </c>
      <c r="I32" s="8">
        <v>0</v>
      </c>
      <c r="J32" s="8">
        <v>0</v>
      </c>
      <c r="K32" s="8">
        <v>5333961</v>
      </c>
      <c r="L32" s="8">
        <v>1415187</v>
      </c>
      <c r="M32" s="8">
        <v>3918774</v>
      </c>
      <c r="N32" s="8">
        <v>0</v>
      </c>
      <c r="O32" s="8">
        <v>0</v>
      </c>
      <c r="P32" s="8">
        <v>0</v>
      </c>
      <c r="Q32" s="8">
        <v>5569700</v>
      </c>
      <c r="R32" s="8">
        <v>5569519</v>
      </c>
      <c r="S32" s="8">
        <v>2799232</v>
      </c>
      <c r="T32" s="8">
        <v>1119555</v>
      </c>
      <c r="U32" s="8">
        <v>18.786300000000001</v>
      </c>
      <c r="V32" s="8">
        <v>0</v>
      </c>
    </row>
    <row r="33" spans="1:22" x14ac:dyDescent="0.3">
      <c r="A33" t="s">
        <v>118</v>
      </c>
      <c r="B33" s="8">
        <v>14765309</v>
      </c>
      <c r="C33" s="8">
        <v>10682474</v>
      </c>
      <c r="D33" s="8">
        <v>4082835</v>
      </c>
      <c r="E33" s="8">
        <v>9476019</v>
      </c>
      <c r="F33" s="8">
        <v>9322111</v>
      </c>
      <c r="G33" s="8">
        <v>153908</v>
      </c>
      <c r="H33" s="8">
        <v>0</v>
      </c>
      <c r="I33" s="8">
        <v>0</v>
      </c>
      <c r="J33" s="8">
        <v>0</v>
      </c>
      <c r="K33" s="8">
        <v>5289290</v>
      </c>
      <c r="L33" s="8">
        <v>1360363</v>
      </c>
      <c r="M33" s="8">
        <v>3928927</v>
      </c>
      <c r="N33" s="8">
        <v>0</v>
      </c>
      <c r="O33" s="8">
        <v>0</v>
      </c>
      <c r="P33" s="8">
        <v>0</v>
      </c>
      <c r="Q33" s="8">
        <v>5548597</v>
      </c>
      <c r="R33" s="8">
        <v>5547781</v>
      </c>
      <c r="S33" s="8">
        <v>2832415</v>
      </c>
      <c r="T33" s="8">
        <v>1096481</v>
      </c>
      <c r="U33" s="8">
        <v>18.8325</v>
      </c>
      <c r="V33" s="8">
        <v>0</v>
      </c>
    </row>
    <row r="34" spans="1:22" x14ac:dyDescent="0.3">
      <c r="A34" t="s">
        <v>119</v>
      </c>
      <c r="B34" s="8">
        <v>15274974</v>
      </c>
      <c r="C34" s="8">
        <v>11095208</v>
      </c>
      <c r="D34" s="8">
        <v>4179766</v>
      </c>
      <c r="E34" s="8">
        <v>9766334</v>
      </c>
      <c r="F34" s="8">
        <v>9631463</v>
      </c>
      <c r="G34" s="8">
        <v>134871</v>
      </c>
      <c r="H34" s="8">
        <v>0</v>
      </c>
      <c r="I34" s="8">
        <v>0</v>
      </c>
      <c r="J34" s="8">
        <v>0</v>
      </c>
      <c r="K34" s="8">
        <v>5508640</v>
      </c>
      <c r="L34" s="8">
        <v>1463745</v>
      </c>
      <c r="M34" s="8">
        <v>4044895</v>
      </c>
      <c r="N34" s="8">
        <v>0</v>
      </c>
      <c r="O34" s="8">
        <v>0</v>
      </c>
      <c r="P34" s="8">
        <v>0</v>
      </c>
      <c r="Q34" s="8">
        <v>5733929</v>
      </c>
      <c r="R34" s="8">
        <v>5733929</v>
      </c>
      <c r="S34" s="8">
        <v>2981021</v>
      </c>
      <c r="T34" s="8">
        <v>1063872</v>
      </c>
      <c r="U34" s="8">
        <v>18.028400000000001</v>
      </c>
      <c r="V34" s="8">
        <v>0</v>
      </c>
    </row>
    <row r="35" spans="1:22" x14ac:dyDescent="0.3">
      <c r="A35" t="s">
        <v>120</v>
      </c>
      <c r="B35" s="8">
        <v>15211201</v>
      </c>
      <c r="C35" s="8">
        <v>11165495</v>
      </c>
      <c r="D35" s="8">
        <v>4045706</v>
      </c>
      <c r="E35" s="8">
        <v>9791371</v>
      </c>
      <c r="F35" s="8">
        <v>9653502</v>
      </c>
      <c r="G35" s="8">
        <v>137869</v>
      </c>
      <c r="H35" s="8">
        <v>0</v>
      </c>
      <c r="I35" s="8">
        <v>0</v>
      </c>
      <c r="J35" s="8">
        <v>0</v>
      </c>
      <c r="K35" s="8">
        <v>5419830</v>
      </c>
      <c r="L35" s="8">
        <v>1511993</v>
      </c>
      <c r="M35" s="8">
        <v>3907837</v>
      </c>
      <c r="N35" s="8">
        <v>0</v>
      </c>
      <c r="O35" s="8">
        <v>0</v>
      </c>
      <c r="P35" s="8">
        <v>0</v>
      </c>
      <c r="Q35" s="8">
        <v>5661720</v>
      </c>
      <c r="R35" s="8">
        <v>5661717</v>
      </c>
      <c r="S35" s="8">
        <v>2967057</v>
      </c>
      <c r="T35" s="8">
        <v>940805</v>
      </c>
      <c r="U35" s="8">
        <v>17.899999999999999</v>
      </c>
      <c r="V35" s="8">
        <v>0</v>
      </c>
    </row>
    <row r="36" spans="1:22" x14ac:dyDescent="0.3">
      <c r="A36" t="s">
        <v>121</v>
      </c>
      <c r="B36" s="8">
        <v>15398097</v>
      </c>
      <c r="C36" s="8">
        <v>11080279</v>
      </c>
      <c r="D36" s="8">
        <v>4317818</v>
      </c>
      <c r="E36" s="8">
        <v>9795675</v>
      </c>
      <c r="F36" s="8">
        <v>9667062</v>
      </c>
      <c r="G36" s="8">
        <v>128613</v>
      </c>
      <c r="H36" s="8">
        <v>0</v>
      </c>
      <c r="I36" s="8">
        <v>0</v>
      </c>
      <c r="J36" s="8">
        <v>0</v>
      </c>
      <c r="K36" s="8">
        <v>5602422</v>
      </c>
      <c r="L36" s="8">
        <v>1413217</v>
      </c>
      <c r="M36" s="8">
        <v>4189205</v>
      </c>
      <c r="N36" s="8">
        <v>0</v>
      </c>
      <c r="O36" s="8">
        <v>0</v>
      </c>
      <c r="P36" s="8">
        <v>0</v>
      </c>
      <c r="Q36" s="8">
        <v>5831506</v>
      </c>
      <c r="R36" s="8">
        <v>5830218</v>
      </c>
      <c r="S36" s="8">
        <v>3037505</v>
      </c>
      <c r="T36" s="8">
        <v>1151707</v>
      </c>
      <c r="U36" s="8">
        <v>18.0686</v>
      </c>
      <c r="V36" s="8">
        <v>0</v>
      </c>
    </row>
    <row r="37" spans="1:22" x14ac:dyDescent="0.3">
      <c r="A37" t="s">
        <v>122</v>
      </c>
      <c r="B37" s="8">
        <v>15357289</v>
      </c>
      <c r="C37" s="8">
        <v>11051625</v>
      </c>
      <c r="D37" s="8">
        <v>4305664</v>
      </c>
      <c r="E37" s="8">
        <v>9687263</v>
      </c>
      <c r="F37" s="8">
        <v>9535339</v>
      </c>
      <c r="G37" s="8">
        <v>151924</v>
      </c>
      <c r="H37" s="8">
        <v>0</v>
      </c>
      <c r="I37" s="8">
        <v>0</v>
      </c>
      <c r="J37" s="8">
        <v>0</v>
      </c>
      <c r="K37" s="8">
        <v>5670026</v>
      </c>
      <c r="L37" s="8">
        <v>1516286</v>
      </c>
      <c r="M37" s="8">
        <v>4153740</v>
      </c>
      <c r="N37" s="8">
        <v>0</v>
      </c>
      <c r="O37" s="8">
        <v>0</v>
      </c>
      <c r="P37" s="8">
        <v>0</v>
      </c>
      <c r="Q37" s="8">
        <v>5916861</v>
      </c>
      <c r="R37" s="8">
        <v>5916723</v>
      </c>
      <c r="S37" s="8">
        <v>3133446</v>
      </c>
      <c r="T37" s="8">
        <v>1020273</v>
      </c>
      <c r="U37" s="8">
        <v>17.907499999999999</v>
      </c>
      <c r="V37" s="8">
        <v>0</v>
      </c>
    </row>
    <row r="38" spans="1:22" x14ac:dyDescent="0.3">
      <c r="A38" t="s">
        <v>123</v>
      </c>
      <c r="B38" s="8">
        <v>15138570</v>
      </c>
      <c r="C38" s="8">
        <v>10992527</v>
      </c>
      <c r="D38" s="8">
        <v>4146043</v>
      </c>
      <c r="E38" s="8">
        <v>9678480</v>
      </c>
      <c r="F38" s="8">
        <v>9546933</v>
      </c>
      <c r="G38" s="8">
        <v>131547</v>
      </c>
      <c r="H38" s="8">
        <v>0</v>
      </c>
      <c r="I38" s="8">
        <v>0</v>
      </c>
      <c r="J38" s="8">
        <v>0</v>
      </c>
      <c r="K38" s="8">
        <v>5460090</v>
      </c>
      <c r="L38" s="8">
        <v>1445594</v>
      </c>
      <c r="M38" s="8">
        <v>4014496</v>
      </c>
      <c r="N38" s="8">
        <v>0</v>
      </c>
      <c r="O38" s="8">
        <v>0</v>
      </c>
      <c r="P38" s="8">
        <v>0</v>
      </c>
      <c r="Q38" s="8">
        <v>5728391</v>
      </c>
      <c r="R38" s="8">
        <v>5728391</v>
      </c>
      <c r="S38" s="8">
        <v>3211059</v>
      </c>
      <c r="T38" s="8">
        <v>803444</v>
      </c>
      <c r="U38" s="8">
        <v>17.4253</v>
      </c>
      <c r="V38" s="8">
        <v>0</v>
      </c>
    </row>
    <row r="39" spans="1:22" x14ac:dyDescent="0.3">
      <c r="A39" t="s">
        <v>124</v>
      </c>
      <c r="B39" s="8">
        <v>15439717</v>
      </c>
      <c r="C39" s="8">
        <v>11068354</v>
      </c>
      <c r="D39" s="8">
        <v>4371363</v>
      </c>
      <c r="E39" s="8">
        <v>9681650</v>
      </c>
      <c r="F39" s="8">
        <v>9593953</v>
      </c>
      <c r="G39" s="8">
        <v>87697</v>
      </c>
      <c r="H39" s="8">
        <v>0</v>
      </c>
      <c r="I39" s="8">
        <v>0</v>
      </c>
      <c r="J39" s="8">
        <v>0</v>
      </c>
      <c r="K39" s="8">
        <v>5758067</v>
      </c>
      <c r="L39" s="8">
        <v>1474401</v>
      </c>
      <c r="M39" s="8">
        <v>4283666</v>
      </c>
      <c r="N39" s="8">
        <v>0</v>
      </c>
      <c r="O39" s="8">
        <v>0</v>
      </c>
      <c r="P39" s="8">
        <v>0</v>
      </c>
      <c r="Q39" s="8">
        <v>5955317</v>
      </c>
      <c r="R39" s="8">
        <v>5955300</v>
      </c>
      <c r="S39" s="8">
        <v>3408690</v>
      </c>
      <c r="T39" s="8">
        <v>874930</v>
      </c>
      <c r="U39" s="8">
        <v>15.2288</v>
      </c>
      <c r="V39" s="8">
        <v>0</v>
      </c>
    </row>
    <row r="40" spans="1:22" x14ac:dyDescent="0.3">
      <c r="A40" t="s">
        <v>125</v>
      </c>
      <c r="B40" s="8">
        <v>15210577</v>
      </c>
      <c r="C40" s="8">
        <v>10986943</v>
      </c>
      <c r="D40" s="8">
        <v>4223634</v>
      </c>
      <c r="E40" s="8">
        <v>9655321</v>
      </c>
      <c r="F40" s="8">
        <v>9573713</v>
      </c>
      <c r="G40" s="8">
        <v>81608</v>
      </c>
      <c r="H40" s="8">
        <v>0</v>
      </c>
      <c r="I40" s="8">
        <v>0</v>
      </c>
      <c r="J40" s="8">
        <v>0</v>
      </c>
      <c r="K40" s="8">
        <v>5555256</v>
      </c>
      <c r="L40" s="8">
        <v>1413230</v>
      </c>
      <c r="M40" s="8">
        <v>4142026</v>
      </c>
      <c r="N40" s="8">
        <v>0</v>
      </c>
      <c r="O40" s="8">
        <v>0</v>
      </c>
      <c r="P40" s="8">
        <v>0</v>
      </c>
      <c r="Q40" s="8">
        <v>5757824</v>
      </c>
      <c r="R40" s="8">
        <v>5757823</v>
      </c>
      <c r="S40" s="8">
        <v>3413922</v>
      </c>
      <c r="T40" s="8">
        <v>728127</v>
      </c>
      <c r="U40" s="8">
        <v>15.3216</v>
      </c>
      <c r="V40" s="8">
        <v>0</v>
      </c>
    </row>
    <row r="41" spans="1:22" x14ac:dyDescent="0.3">
      <c r="A41" t="s">
        <v>126</v>
      </c>
      <c r="B41" s="8">
        <v>15350164</v>
      </c>
      <c r="C41" s="8">
        <v>11068475</v>
      </c>
      <c r="D41" s="8">
        <v>4281689</v>
      </c>
      <c r="E41" s="8">
        <v>9700093</v>
      </c>
      <c r="F41" s="8">
        <v>9601311</v>
      </c>
      <c r="G41" s="8">
        <v>98782</v>
      </c>
      <c r="H41" s="8">
        <v>0</v>
      </c>
      <c r="I41" s="8">
        <v>0</v>
      </c>
      <c r="J41" s="8">
        <v>0</v>
      </c>
      <c r="K41" s="8">
        <v>5650071</v>
      </c>
      <c r="L41" s="8">
        <v>1467164</v>
      </c>
      <c r="M41" s="8">
        <v>4182907</v>
      </c>
      <c r="N41" s="8">
        <v>0</v>
      </c>
      <c r="O41" s="8">
        <v>0</v>
      </c>
      <c r="P41" s="8">
        <v>0</v>
      </c>
      <c r="Q41" s="8">
        <v>5898600</v>
      </c>
      <c r="R41" s="8">
        <v>5898521</v>
      </c>
      <c r="S41" s="8">
        <v>3429932</v>
      </c>
      <c r="T41" s="8">
        <v>752927</v>
      </c>
      <c r="U41" s="8">
        <v>15.9457</v>
      </c>
      <c r="V41" s="8">
        <v>0</v>
      </c>
    </row>
    <row r="42" spans="1:22" x14ac:dyDescent="0.3">
      <c r="A42" t="s">
        <v>127</v>
      </c>
      <c r="B42" s="8">
        <v>15241284</v>
      </c>
      <c r="C42" s="8">
        <v>11082772</v>
      </c>
      <c r="D42" s="8">
        <v>4158512</v>
      </c>
      <c r="E42" s="8">
        <v>8941455</v>
      </c>
      <c r="F42" s="8">
        <v>8850468</v>
      </c>
      <c r="G42" s="8">
        <v>90987</v>
      </c>
      <c r="H42" s="8">
        <v>0</v>
      </c>
      <c r="I42" s="8">
        <v>0</v>
      </c>
      <c r="J42" s="8">
        <v>0</v>
      </c>
      <c r="K42" s="8">
        <v>6299829</v>
      </c>
      <c r="L42" s="8">
        <v>2232304</v>
      </c>
      <c r="M42" s="8">
        <v>4067525</v>
      </c>
      <c r="N42" s="8">
        <v>0</v>
      </c>
      <c r="O42" s="8">
        <v>0</v>
      </c>
      <c r="P42" s="8">
        <v>0</v>
      </c>
      <c r="Q42" s="8">
        <v>6446283</v>
      </c>
      <c r="R42" s="8">
        <v>6446283</v>
      </c>
      <c r="S42" s="8">
        <v>3522871</v>
      </c>
      <c r="T42" s="8">
        <v>544658</v>
      </c>
      <c r="U42" s="8">
        <v>14.6167</v>
      </c>
      <c r="V42" s="8">
        <v>0</v>
      </c>
    </row>
    <row r="43" spans="1:22" x14ac:dyDescent="0.3">
      <c r="A43" t="s">
        <v>128</v>
      </c>
      <c r="B43" s="8">
        <v>15886684</v>
      </c>
      <c r="C43" s="8">
        <v>11125521</v>
      </c>
      <c r="D43" s="8">
        <v>4761163</v>
      </c>
      <c r="E43" s="8">
        <v>9420081</v>
      </c>
      <c r="F43" s="8">
        <v>9355644</v>
      </c>
      <c r="G43" s="8">
        <v>64437</v>
      </c>
      <c r="H43" s="8">
        <v>0</v>
      </c>
      <c r="I43" s="8">
        <v>0</v>
      </c>
      <c r="J43" s="8">
        <v>0</v>
      </c>
      <c r="K43" s="8">
        <v>6466603</v>
      </c>
      <c r="L43" s="8">
        <v>1769877</v>
      </c>
      <c r="M43" s="8">
        <v>4696726</v>
      </c>
      <c r="N43" s="8">
        <v>0</v>
      </c>
      <c r="O43" s="8">
        <v>0</v>
      </c>
      <c r="P43" s="8">
        <v>0</v>
      </c>
      <c r="Q43" s="8">
        <v>6697784</v>
      </c>
      <c r="R43" s="8">
        <v>6697782</v>
      </c>
      <c r="S43" s="8">
        <v>4041067</v>
      </c>
      <c r="T43" s="8">
        <v>655680</v>
      </c>
      <c r="U43" s="8">
        <v>14.9331</v>
      </c>
      <c r="V43" s="8">
        <v>0</v>
      </c>
    </row>
    <row r="44" spans="1:22" x14ac:dyDescent="0.3">
      <c r="A44" t="s">
        <v>129</v>
      </c>
      <c r="B44" s="8">
        <v>15870020</v>
      </c>
      <c r="C44" s="8">
        <v>11079183</v>
      </c>
      <c r="D44" s="8">
        <v>4790837</v>
      </c>
      <c r="E44" s="8">
        <v>9404605</v>
      </c>
      <c r="F44" s="8">
        <v>9326856</v>
      </c>
      <c r="G44" s="8">
        <v>77749</v>
      </c>
      <c r="H44" s="8">
        <v>0</v>
      </c>
      <c r="I44" s="8">
        <v>0</v>
      </c>
      <c r="J44" s="8">
        <v>0</v>
      </c>
      <c r="K44" s="8">
        <v>6465415</v>
      </c>
      <c r="L44" s="8">
        <v>1752327</v>
      </c>
      <c r="M44" s="8">
        <v>4713088</v>
      </c>
      <c r="N44" s="8">
        <v>0</v>
      </c>
      <c r="O44" s="8">
        <v>0</v>
      </c>
      <c r="P44" s="8">
        <v>0</v>
      </c>
      <c r="Q44" s="8">
        <v>6699062</v>
      </c>
      <c r="R44" s="8">
        <v>6699062</v>
      </c>
      <c r="S44" s="8">
        <v>4056080</v>
      </c>
      <c r="T44" s="8">
        <v>657021</v>
      </c>
      <c r="U44" s="8">
        <v>14.892799999999999</v>
      </c>
      <c r="V44" s="8">
        <v>0</v>
      </c>
    </row>
    <row r="45" spans="1:22" x14ac:dyDescent="0.3">
      <c r="A45" t="s">
        <v>130</v>
      </c>
      <c r="B45" s="8">
        <v>16184530</v>
      </c>
      <c r="C45" s="8">
        <v>11315291</v>
      </c>
      <c r="D45" s="8">
        <v>4869239</v>
      </c>
      <c r="E45" s="8">
        <v>9359707</v>
      </c>
      <c r="F45" s="8">
        <v>9283959</v>
      </c>
      <c r="G45" s="8">
        <v>75748</v>
      </c>
      <c r="H45" s="8">
        <v>0</v>
      </c>
      <c r="I45" s="8">
        <v>0</v>
      </c>
      <c r="J45" s="8">
        <v>0</v>
      </c>
      <c r="K45" s="8">
        <v>6824823</v>
      </c>
      <c r="L45" s="8">
        <v>2031332</v>
      </c>
      <c r="M45" s="8">
        <v>4793491</v>
      </c>
      <c r="N45" s="8">
        <v>0</v>
      </c>
      <c r="O45" s="8">
        <v>0</v>
      </c>
      <c r="P45" s="8">
        <v>0</v>
      </c>
      <c r="Q45" s="8">
        <v>6979541</v>
      </c>
      <c r="R45" s="8">
        <v>6979541</v>
      </c>
      <c r="S45" s="8">
        <v>4096595</v>
      </c>
      <c r="T45" s="8">
        <v>696922</v>
      </c>
      <c r="U45" s="8">
        <v>14.664199999999999</v>
      </c>
      <c r="V45" s="8">
        <v>0</v>
      </c>
    </row>
    <row r="46" spans="1:22" x14ac:dyDescent="0.3">
      <c r="A46" t="s">
        <v>131</v>
      </c>
      <c r="B46" s="8">
        <v>10956177</v>
      </c>
      <c r="C46" s="8">
        <v>10125446</v>
      </c>
      <c r="D46" s="8">
        <v>830731</v>
      </c>
      <c r="E46" s="8">
        <v>9325487</v>
      </c>
      <c r="F46" s="8">
        <v>9081166</v>
      </c>
      <c r="G46" s="8">
        <v>244321</v>
      </c>
      <c r="H46" s="8">
        <v>0</v>
      </c>
      <c r="I46" s="8">
        <v>0</v>
      </c>
      <c r="J46" s="8">
        <v>0</v>
      </c>
      <c r="K46" s="8">
        <v>1630690</v>
      </c>
      <c r="L46" s="8">
        <v>1044280</v>
      </c>
      <c r="M46" s="8">
        <v>586410</v>
      </c>
      <c r="N46" s="8">
        <v>0</v>
      </c>
      <c r="O46" s="8">
        <v>0</v>
      </c>
      <c r="P46" s="8">
        <v>0</v>
      </c>
      <c r="Q46" s="8">
        <v>1709938</v>
      </c>
      <c r="R46" s="8">
        <v>1709938</v>
      </c>
      <c r="S46" s="8">
        <v>353786</v>
      </c>
      <c r="T46" s="8">
        <v>232636</v>
      </c>
      <c r="U46" s="8">
        <v>19.054600000000001</v>
      </c>
      <c r="V46" s="8">
        <v>0</v>
      </c>
    </row>
    <row r="47" spans="1:22" x14ac:dyDescent="0.3">
      <c r="A47" t="s">
        <v>132</v>
      </c>
      <c r="B47" s="8">
        <v>14004721</v>
      </c>
      <c r="C47" s="8">
        <v>12832790</v>
      </c>
      <c r="D47" s="8">
        <v>1171931</v>
      </c>
      <c r="E47" s="8">
        <v>12109207</v>
      </c>
      <c r="F47" s="8">
        <v>11961121</v>
      </c>
      <c r="G47" s="8">
        <v>148086</v>
      </c>
      <c r="H47" s="8">
        <v>0</v>
      </c>
      <c r="I47" s="8">
        <v>0</v>
      </c>
      <c r="J47" s="8">
        <v>0</v>
      </c>
      <c r="K47" s="8">
        <v>1895514</v>
      </c>
      <c r="L47" s="8">
        <v>871669</v>
      </c>
      <c r="M47" s="8">
        <v>1023845</v>
      </c>
      <c r="N47" s="8">
        <v>0</v>
      </c>
      <c r="O47" s="8">
        <v>0</v>
      </c>
      <c r="P47" s="8">
        <v>0</v>
      </c>
      <c r="Q47" s="8">
        <v>2022402</v>
      </c>
      <c r="R47" s="8">
        <v>2019598</v>
      </c>
      <c r="S47" s="8">
        <v>623350</v>
      </c>
      <c r="T47" s="8">
        <v>400458</v>
      </c>
      <c r="U47" s="8">
        <v>58.9559</v>
      </c>
      <c r="V47" s="8">
        <v>0</v>
      </c>
    </row>
    <row r="48" spans="1:22" x14ac:dyDescent="0.3">
      <c r="A48" t="s">
        <v>133</v>
      </c>
      <c r="B48" s="8">
        <v>13655920</v>
      </c>
      <c r="C48" s="8">
        <v>12180349</v>
      </c>
      <c r="D48" s="8">
        <v>1475571</v>
      </c>
      <c r="E48" s="8">
        <v>11305700</v>
      </c>
      <c r="F48" s="8">
        <v>11141728</v>
      </c>
      <c r="G48" s="8">
        <v>163972</v>
      </c>
      <c r="H48" s="8">
        <v>0</v>
      </c>
      <c r="I48" s="8">
        <v>0</v>
      </c>
      <c r="J48" s="8">
        <v>0</v>
      </c>
      <c r="K48" s="8">
        <v>2350220</v>
      </c>
      <c r="L48" s="8">
        <v>1038621</v>
      </c>
      <c r="M48" s="8">
        <v>1311599</v>
      </c>
      <c r="N48" s="8">
        <v>0</v>
      </c>
      <c r="O48" s="8">
        <v>0</v>
      </c>
      <c r="P48" s="8">
        <v>0</v>
      </c>
      <c r="Q48" s="8">
        <v>2510370</v>
      </c>
      <c r="R48" s="8">
        <v>2504431</v>
      </c>
      <c r="S48" s="8">
        <v>777860</v>
      </c>
      <c r="T48" s="8">
        <v>533710</v>
      </c>
      <c r="U48" s="8">
        <v>50.197600000000001</v>
      </c>
      <c r="V48" s="8">
        <v>0</v>
      </c>
    </row>
    <row r="49" spans="1:22" x14ac:dyDescent="0.3">
      <c r="A49" t="s">
        <v>134</v>
      </c>
      <c r="B49" s="8">
        <v>12093798</v>
      </c>
      <c r="C49" s="8">
        <v>10725047</v>
      </c>
      <c r="D49" s="8">
        <v>1368751</v>
      </c>
      <c r="E49" s="8">
        <v>8982323</v>
      </c>
      <c r="F49" s="8">
        <v>8724168</v>
      </c>
      <c r="G49" s="8">
        <v>258155</v>
      </c>
      <c r="H49" s="8">
        <v>0</v>
      </c>
      <c r="I49" s="8">
        <v>0</v>
      </c>
      <c r="J49" s="8">
        <v>0</v>
      </c>
      <c r="K49" s="8">
        <v>3111475</v>
      </c>
      <c r="L49" s="8">
        <v>2000879</v>
      </c>
      <c r="M49" s="8">
        <v>1110596</v>
      </c>
      <c r="N49" s="8">
        <v>0</v>
      </c>
      <c r="O49" s="8">
        <v>0</v>
      </c>
      <c r="P49" s="8">
        <v>0</v>
      </c>
      <c r="Q49" s="8">
        <v>3245464</v>
      </c>
      <c r="R49" s="8">
        <v>3245451</v>
      </c>
      <c r="S49" s="8">
        <v>613877</v>
      </c>
      <c r="T49" s="8">
        <v>496684</v>
      </c>
      <c r="U49" s="8">
        <v>14.8239</v>
      </c>
      <c r="V49" s="8">
        <v>0</v>
      </c>
    </row>
    <row r="50" spans="1:22" x14ac:dyDescent="0.3">
      <c r="A50" t="s">
        <v>135</v>
      </c>
      <c r="B50" s="8">
        <v>13358960</v>
      </c>
      <c r="C50" s="8">
        <v>11343809</v>
      </c>
      <c r="D50" s="8">
        <v>2015151</v>
      </c>
      <c r="E50" s="8">
        <v>8897700</v>
      </c>
      <c r="F50" s="8">
        <v>8585194</v>
      </c>
      <c r="G50" s="8">
        <v>312506</v>
      </c>
      <c r="H50" s="8">
        <v>0</v>
      </c>
      <c r="I50" s="8">
        <v>0</v>
      </c>
      <c r="J50" s="8">
        <v>0</v>
      </c>
      <c r="K50" s="8">
        <v>4461260</v>
      </c>
      <c r="L50" s="8">
        <v>2758615</v>
      </c>
      <c r="M50" s="8">
        <v>1702645</v>
      </c>
      <c r="N50" s="8">
        <v>0</v>
      </c>
      <c r="O50" s="8">
        <v>0</v>
      </c>
      <c r="P50" s="8">
        <v>0</v>
      </c>
      <c r="Q50" s="8">
        <v>4644313</v>
      </c>
      <c r="R50" s="8">
        <v>4644309</v>
      </c>
      <c r="S50" s="8">
        <v>941189</v>
      </c>
      <c r="T50" s="8">
        <v>761467</v>
      </c>
      <c r="U50" s="8">
        <v>14.4011</v>
      </c>
      <c r="V50" s="8">
        <v>0</v>
      </c>
    </row>
    <row r="51" spans="1:22" x14ac:dyDescent="0.3">
      <c r="A51" t="s">
        <v>136</v>
      </c>
      <c r="B51" s="8">
        <v>10836965</v>
      </c>
      <c r="C51" s="8">
        <v>9986324</v>
      </c>
      <c r="D51" s="8">
        <v>850641</v>
      </c>
      <c r="E51" s="8">
        <v>9160112</v>
      </c>
      <c r="F51" s="8">
        <v>9007968</v>
      </c>
      <c r="G51" s="8">
        <v>152144</v>
      </c>
      <c r="H51" s="8">
        <v>0</v>
      </c>
      <c r="I51" s="8">
        <v>0</v>
      </c>
      <c r="J51" s="8">
        <v>0</v>
      </c>
      <c r="K51" s="8">
        <v>1676853</v>
      </c>
      <c r="L51" s="8">
        <v>978356</v>
      </c>
      <c r="M51" s="8">
        <v>698497</v>
      </c>
      <c r="N51" s="8">
        <v>0</v>
      </c>
      <c r="O51" s="8">
        <v>0</v>
      </c>
      <c r="P51" s="8">
        <v>0</v>
      </c>
      <c r="Q51" s="8">
        <v>1743236</v>
      </c>
      <c r="R51" s="8">
        <v>1743228</v>
      </c>
      <c r="S51" s="8">
        <v>433327</v>
      </c>
      <c r="T51" s="8">
        <v>265155</v>
      </c>
      <c r="U51" s="8">
        <v>16.700399999999998</v>
      </c>
      <c r="V51" s="8">
        <v>0</v>
      </c>
    </row>
    <row r="52" spans="1:22" x14ac:dyDescent="0.3">
      <c r="A52" t="s">
        <v>137</v>
      </c>
      <c r="B52" s="8">
        <v>8570150</v>
      </c>
      <c r="C52" s="8">
        <v>8226668</v>
      </c>
      <c r="D52" s="8">
        <v>343482</v>
      </c>
      <c r="E52" s="8">
        <v>8040056</v>
      </c>
      <c r="F52" s="8">
        <v>8033328</v>
      </c>
      <c r="G52" s="8">
        <v>6728</v>
      </c>
      <c r="H52" s="8">
        <v>0</v>
      </c>
      <c r="I52" s="8">
        <v>0</v>
      </c>
      <c r="J52" s="8">
        <v>0</v>
      </c>
      <c r="K52" s="8">
        <v>530094</v>
      </c>
      <c r="L52" s="8">
        <v>193340</v>
      </c>
      <c r="M52" s="8">
        <v>336754</v>
      </c>
      <c r="N52" s="8">
        <v>0</v>
      </c>
      <c r="O52" s="8">
        <v>0</v>
      </c>
      <c r="P52" s="8">
        <v>0</v>
      </c>
      <c r="Q52" s="8">
        <v>540343</v>
      </c>
      <c r="R52" s="8">
        <v>540343</v>
      </c>
      <c r="S52" s="8">
        <v>270816</v>
      </c>
      <c r="T52" s="8">
        <v>65941</v>
      </c>
      <c r="U52" s="8">
        <v>14.750500000000001</v>
      </c>
      <c r="V52" s="8">
        <v>0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L2" sqref="L2"/>
    </sheetView>
  </sheetViews>
  <sheetFormatPr defaultRowHeight="14.4" x14ac:dyDescent="0.3"/>
  <cols>
    <col min="22" max="22" width="8.88671875" style="6"/>
  </cols>
  <sheetData>
    <row r="1" spans="1:22" x14ac:dyDescent="0.3">
      <c r="B1" s="12" t="s">
        <v>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/>
    </row>
    <row r="2" spans="1:22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s="6" t="s">
        <v>178</v>
      </c>
    </row>
    <row r="3" spans="1:22" x14ac:dyDescent="0.3">
      <c r="A3" t="s">
        <v>1</v>
      </c>
      <c r="B3" s="8">
        <v>2267897</v>
      </c>
      <c r="C3" s="8">
        <v>1962658</v>
      </c>
      <c r="D3" s="8">
        <v>305239</v>
      </c>
      <c r="E3" s="8">
        <v>460858</v>
      </c>
      <c r="F3" s="8">
        <v>347024</v>
      </c>
      <c r="G3" s="8">
        <v>113834</v>
      </c>
      <c r="H3" s="8">
        <v>58240</v>
      </c>
      <c r="I3" s="8">
        <v>21570</v>
      </c>
      <c r="J3" s="8">
        <v>36670</v>
      </c>
      <c r="K3" s="8">
        <v>1559221</v>
      </c>
      <c r="L3" s="8">
        <v>1404728</v>
      </c>
      <c r="M3" s="8">
        <v>154493</v>
      </c>
      <c r="N3" s="8">
        <v>189578</v>
      </c>
      <c r="O3" s="8">
        <v>189336</v>
      </c>
      <c r="P3" s="8">
        <v>242</v>
      </c>
      <c r="Q3" s="8">
        <v>1801742</v>
      </c>
      <c r="R3" s="8">
        <v>1799358</v>
      </c>
      <c r="S3" s="8">
        <v>13997</v>
      </c>
      <c r="T3" s="8">
        <v>139507</v>
      </c>
      <c r="U3" s="8">
        <v>105.441</v>
      </c>
      <c r="V3" s="8">
        <v>594067</v>
      </c>
    </row>
    <row r="4" spans="1:22" x14ac:dyDescent="0.3">
      <c r="A4" t="s">
        <v>89</v>
      </c>
      <c r="B4" s="8">
        <v>2477104</v>
      </c>
      <c r="C4" s="8">
        <v>2233538</v>
      </c>
      <c r="D4" s="8">
        <v>243566</v>
      </c>
      <c r="E4" s="8">
        <v>252018</v>
      </c>
      <c r="F4" s="8">
        <v>206879</v>
      </c>
      <c r="G4" s="8">
        <v>45139</v>
      </c>
      <c r="H4" s="8">
        <v>88726</v>
      </c>
      <c r="I4" s="8">
        <v>22714</v>
      </c>
      <c r="J4" s="8">
        <v>66012</v>
      </c>
      <c r="K4" s="8">
        <v>2010850</v>
      </c>
      <c r="L4" s="8">
        <v>1878884</v>
      </c>
      <c r="M4" s="8">
        <v>131966</v>
      </c>
      <c r="N4" s="8">
        <v>125510</v>
      </c>
      <c r="O4" s="8">
        <v>125061</v>
      </c>
      <c r="P4" s="8">
        <v>449</v>
      </c>
      <c r="Q4" s="8">
        <v>1918209</v>
      </c>
      <c r="R4" s="8">
        <v>1917357</v>
      </c>
      <c r="S4" s="8">
        <v>19903</v>
      </c>
      <c r="T4" s="8">
        <v>111425</v>
      </c>
      <c r="U4" s="8">
        <v>64.092500000000001</v>
      </c>
      <c r="V4" s="8">
        <v>617454</v>
      </c>
    </row>
    <row r="5" spans="1:22" x14ac:dyDescent="0.3">
      <c r="A5" t="s">
        <v>90</v>
      </c>
      <c r="B5" s="8">
        <v>2343003</v>
      </c>
      <c r="C5" s="8">
        <v>1948331</v>
      </c>
      <c r="D5" s="8">
        <v>394672</v>
      </c>
      <c r="E5" s="8">
        <v>372886</v>
      </c>
      <c r="F5" s="8">
        <v>326037</v>
      </c>
      <c r="G5" s="8">
        <v>46849</v>
      </c>
      <c r="H5" s="8">
        <v>232141</v>
      </c>
      <c r="I5" s="8">
        <v>26118</v>
      </c>
      <c r="J5" s="8">
        <v>206023</v>
      </c>
      <c r="K5" s="8">
        <v>1468659</v>
      </c>
      <c r="L5" s="8">
        <v>1327910</v>
      </c>
      <c r="M5" s="8">
        <v>140749</v>
      </c>
      <c r="N5" s="8">
        <v>269317</v>
      </c>
      <c r="O5" s="8">
        <v>268266</v>
      </c>
      <c r="P5" s="8">
        <v>1051</v>
      </c>
      <c r="Q5" s="8">
        <v>1629970</v>
      </c>
      <c r="R5" s="8">
        <v>1629428</v>
      </c>
      <c r="S5" s="8">
        <v>14301</v>
      </c>
      <c r="T5" s="8">
        <v>126745</v>
      </c>
      <c r="U5" s="8">
        <v>167.40700000000001</v>
      </c>
      <c r="V5" s="8">
        <v>498790</v>
      </c>
    </row>
    <row r="6" spans="1:22" x14ac:dyDescent="0.3">
      <c r="A6" t="s">
        <v>91</v>
      </c>
      <c r="B6" s="8">
        <v>2749725</v>
      </c>
      <c r="C6" s="8">
        <v>2450426</v>
      </c>
      <c r="D6" s="8">
        <v>299299</v>
      </c>
      <c r="E6" s="8">
        <v>577016</v>
      </c>
      <c r="F6" s="8">
        <v>508806</v>
      </c>
      <c r="G6" s="8">
        <v>68210</v>
      </c>
      <c r="H6" s="8">
        <v>117415</v>
      </c>
      <c r="I6" s="8">
        <v>45363</v>
      </c>
      <c r="J6" s="8">
        <v>72052</v>
      </c>
      <c r="K6" s="8">
        <v>1833281</v>
      </c>
      <c r="L6" s="8">
        <v>1674930</v>
      </c>
      <c r="M6" s="8">
        <v>158351</v>
      </c>
      <c r="N6" s="8">
        <v>222013</v>
      </c>
      <c r="O6" s="8">
        <v>221327</v>
      </c>
      <c r="P6" s="8">
        <v>686</v>
      </c>
      <c r="Q6" s="8">
        <v>1927743</v>
      </c>
      <c r="R6" s="8">
        <v>1927216</v>
      </c>
      <c r="S6" s="8">
        <v>30286</v>
      </c>
      <c r="T6" s="8">
        <v>126857</v>
      </c>
      <c r="U6" s="8">
        <v>87.318799999999996</v>
      </c>
      <c r="V6" s="8">
        <v>705419</v>
      </c>
    </row>
    <row r="7" spans="1:22" x14ac:dyDescent="0.3">
      <c r="A7" t="s">
        <v>92</v>
      </c>
      <c r="B7" s="8">
        <v>2969591</v>
      </c>
      <c r="C7" s="8">
        <v>2580889</v>
      </c>
      <c r="D7" s="8">
        <v>388702</v>
      </c>
      <c r="E7" s="8">
        <v>539968</v>
      </c>
      <c r="F7" s="8">
        <v>450196</v>
      </c>
      <c r="G7" s="8">
        <v>89772</v>
      </c>
      <c r="H7" s="8">
        <v>180593</v>
      </c>
      <c r="I7" s="8">
        <v>32195</v>
      </c>
      <c r="J7" s="8">
        <v>148398</v>
      </c>
      <c r="K7" s="8">
        <v>1995978</v>
      </c>
      <c r="L7" s="8">
        <v>1846790</v>
      </c>
      <c r="M7" s="8">
        <v>149188</v>
      </c>
      <c r="N7" s="8">
        <v>253052</v>
      </c>
      <c r="O7" s="8">
        <v>251708</v>
      </c>
      <c r="P7" s="8">
        <v>1344</v>
      </c>
      <c r="Q7" s="8">
        <v>2082947</v>
      </c>
      <c r="R7" s="8">
        <v>2082120</v>
      </c>
      <c r="S7" s="8">
        <v>18743</v>
      </c>
      <c r="T7" s="8">
        <v>128844</v>
      </c>
      <c r="U7" s="8">
        <v>127.759</v>
      </c>
      <c r="V7" s="8">
        <v>731920</v>
      </c>
    </row>
    <row r="8" spans="1:22" x14ac:dyDescent="0.3">
      <c r="A8" t="s">
        <v>93</v>
      </c>
      <c r="B8" s="8">
        <v>2743587</v>
      </c>
      <c r="C8" s="8">
        <v>2194166</v>
      </c>
      <c r="D8" s="8">
        <v>549421</v>
      </c>
      <c r="E8" s="8">
        <v>408515</v>
      </c>
      <c r="F8" s="8">
        <v>170933</v>
      </c>
      <c r="G8" s="8">
        <v>237582</v>
      </c>
      <c r="H8" s="8">
        <v>42352</v>
      </c>
      <c r="I8" s="8">
        <v>12403</v>
      </c>
      <c r="J8" s="8">
        <v>29949</v>
      </c>
      <c r="K8" s="8">
        <v>2116748</v>
      </c>
      <c r="L8" s="8">
        <v>1835680</v>
      </c>
      <c r="M8" s="8">
        <v>281068</v>
      </c>
      <c r="N8" s="8">
        <v>175972</v>
      </c>
      <c r="O8" s="8">
        <v>175150</v>
      </c>
      <c r="P8" s="8">
        <v>822</v>
      </c>
      <c r="Q8" s="8">
        <v>3086105</v>
      </c>
      <c r="R8" s="8">
        <v>3062368</v>
      </c>
      <c r="S8" s="8">
        <v>12582</v>
      </c>
      <c r="T8" s="8">
        <v>269247</v>
      </c>
      <c r="U8" s="8">
        <v>117.14700000000001</v>
      </c>
      <c r="V8" s="8">
        <v>628730</v>
      </c>
    </row>
    <row r="9" spans="1:22" x14ac:dyDescent="0.3">
      <c r="A9" t="s">
        <v>94</v>
      </c>
      <c r="B9" s="8">
        <v>3285107</v>
      </c>
      <c r="C9" s="8">
        <v>3077653</v>
      </c>
      <c r="D9" s="8">
        <v>207454</v>
      </c>
      <c r="E9" s="8">
        <v>563283</v>
      </c>
      <c r="F9" s="8">
        <v>493160</v>
      </c>
      <c r="G9" s="8">
        <v>70123</v>
      </c>
      <c r="H9" s="8">
        <v>89522</v>
      </c>
      <c r="I9" s="8">
        <v>48008</v>
      </c>
      <c r="J9" s="8">
        <v>41514</v>
      </c>
      <c r="K9" s="8">
        <v>2304654</v>
      </c>
      <c r="L9" s="8">
        <v>2209032</v>
      </c>
      <c r="M9" s="8">
        <v>95622</v>
      </c>
      <c r="N9" s="8">
        <v>327648</v>
      </c>
      <c r="O9" s="8">
        <v>327453</v>
      </c>
      <c r="P9" s="8">
        <v>195</v>
      </c>
      <c r="Q9" s="8">
        <v>2573974</v>
      </c>
      <c r="R9" s="8">
        <v>2570786</v>
      </c>
      <c r="S9" s="8">
        <v>9607</v>
      </c>
      <c r="T9" s="8">
        <v>86197</v>
      </c>
      <c r="U9" s="8">
        <v>124.72199999999999</v>
      </c>
      <c r="V9" s="8">
        <v>683892</v>
      </c>
    </row>
    <row r="10" spans="1:22" x14ac:dyDescent="0.3">
      <c r="A10" t="s">
        <v>95</v>
      </c>
      <c r="B10" s="8">
        <v>3970801</v>
      </c>
      <c r="C10" s="8">
        <v>3515296</v>
      </c>
      <c r="D10" s="8">
        <v>455505</v>
      </c>
      <c r="E10" s="8">
        <v>861874</v>
      </c>
      <c r="F10" s="8">
        <v>694962</v>
      </c>
      <c r="G10" s="8">
        <v>166912</v>
      </c>
      <c r="H10" s="8">
        <v>104234</v>
      </c>
      <c r="I10" s="8">
        <v>18215</v>
      </c>
      <c r="J10" s="8">
        <v>86019</v>
      </c>
      <c r="K10" s="8">
        <v>2822702</v>
      </c>
      <c r="L10" s="8">
        <v>2620586</v>
      </c>
      <c r="M10" s="8">
        <v>202116</v>
      </c>
      <c r="N10" s="8">
        <v>181991</v>
      </c>
      <c r="O10" s="8">
        <v>181533</v>
      </c>
      <c r="P10" s="8">
        <v>458</v>
      </c>
      <c r="Q10" s="8">
        <v>3160660</v>
      </c>
      <c r="R10" s="8">
        <v>3155172</v>
      </c>
      <c r="S10" s="8">
        <v>19861</v>
      </c>
      <c r="T10" s="8">
        <v>184413</v>
      </c>
      <c r="U10" s="8">
        <v>76.457400000000007</v>
      </c>
      <c r="V10" s="8">
        <v>991506</v>
      </c>
    </row>
    <row r="11" spans="1:22" x14ac:dyDescent="0.3">
      <c r="A11" t="s">
        <v>96</v>
      </c>
      <c r="B11" s="8">
        <v>2328000</v>
      </c>
      <c r="C11" s="8">
        <v>1848110</v>
      </c>
      <c r="D11" s="8">
        <v>479890</v>
      </c>
      <c r="E11" s="8">
        <v>248801</v>
      </c>
      <c r="F11" s="8">
        <v>155303</v>
      </c>
      <c r="G11" s="8">
        <v>93498</v>
      </c>
      <c r="H11" s="8">
        <v>80926</v>
      </c>
      <c r="I11" s="8">
        <v>10177</v>
      </c>
      <c r="J11" s="8">
        <v>70749</v>
      </c>
      <c r="K11" s="8">
        <v>1790415</v>
      </c>
      <c r="L11" s="8">
        <v>1475185</v>
      </c>
      <c r="M11" s="8">
        <v>315230</v>
      </c>
      <c r="N11" s="8">
        <v>207858</v>
      </c>
      <c r="O11" s="8">
        <v>207445</v>
      </c>
      <c r="P11" s="8">
        <v>413</v>
      </c>
      <c r="Q11" s="8">
        <v>2387518</v>
      </c>
      <c r="R11" s="8">
        <v>2384145</v>
      </c>
      <c r="S11" s="8">
        <v>24730</v>
      </c>
      <c r="T11" s="8">
        <v>290593</v>
      </c>
      <c r="U11" s="8">
        <v>127.215</v>
      </c>
      <c r="V11" s="8">
        <v>595219</v>
      </c>
    </row>
    <row r="12" spans="1:22" x14ac:dyDescent="0.3">
      <c r="A12" t="s">
        <v>97</v>
      </c>
      <c r="B12" s="8">
        <v>3026090</v>
      </c>
      <c r="C12" s="8">
        <v>3025801</v>
      </c>
      <c r="D12" s="8">
        <v>289</v>
      </c>
      <c r="E12" s="8">
        <v>118266</v>
      </c>
      <c r="F12" s="8">
        <v>118187</v>
      </c>
      <c r="G12" s="8">
        <v>79</v>
      </c>
      <c r="H12" s="8">
        <v>113</v>
      </c>
      <c r="I12" s="8">
        <v>111</v>
      </c>
      <c r="J12" s="8">
        <v>2</v>
      </c>
      <c r="K12" s="8">
        <v>2907376</v>
      </c>
      <c r="L12" s="8">
        <v>2907170</v>
      </c>
      <c r="M12" s="8">
        <v>206</v>
      </c>
      <c r="N12" s="8">
        <v>335</v>
      </c>
      <c r="O12" s="8">
        <v>333</v>
      </c>
      <c r="P12" s="8">
        <v>2</v>
      </c>
      <c r="Q12" s="8">
        <v>1979760</v>
      </c>
      <c r="R12" s="8">
        <v>1979722</v>
      </c>
      <c r="S12" s="8">
        <v>98</v>
      </c>
      <c r="T12" s="8">
        <v>118</v>
      </c>
      <c r="U12" s="8">
        <v>156.99299999999999</v>
      </c>
      <c r="V12" s="8">
        <v>698941</v>
      </c>
    </row>
    <row r="13" spans="1:22" x14ac:dyDescent="0.3">
      <c r="A13" t="s">
        <v>98</v>
      </c>
      <c r="B13" s="8">
        <v>3492449</v>
      </c>
      <c r="C13" s="8">
        <v>2503638</v>
      </c>
      <c r="D13" s="8">
        <v>988811</v>
      </c>
      <c r="E13" s="8">
        <v>680726</v>
      </c>
      <c r="F13" s="8">
        <v>434066</v>
      </c>
      <c r="G13" s="8">
        <v>246660</v>
      </c>
      <c r="H13" s="8">
        <v>114650</v>
      </c>
      <c r="I13" s="8">
        <v>40538</v>
      </c>
      <c r="J13" s="8">
        <v>74112</v>
      </c>
      <c r="K13" s="8">
        <v>2412797</v>
      </c>
      <c r="L13" s="8">
        <v>1745723</v>
      </c>
      <c r="M13" s="8">
        <v>667074</v>
      </c>
      <c r="N13" s="8">
        <v>284276</v>
      </c>
      <c r="O13" s="8">
        <v>283311</v>
      </c>
      <c r="P13" s="8">
        <v>965</v>
      </c>
      <c r="Q13" s="8">
        <v>2642936</v>
      </c>
      <c r="R13" s="8">
        <v>2641603</v>
      </c>
      <c r="S13" s="8">
        <v>39743</v>
      </c>
      <c r="T13" s="8">
        <v>624958</v>
      </c>
      <c r="U13" s="8">
        <v>83.167299999999997</v>
      </c>
      <c r="V13" s="8">
        <v>625256</v>
      </c>
    </row>
    <row r="14" spans="1:22" x14ac:dyDescent="0.3">
      <c r="A14" t="s">
        <v>99</v>
      </c>
      <c r="B14" s="8">
        <v>7334413</v>
      </c>
      <c r="C14" s="8">
        <v>6257247</v>
      </c>
      <c r="D14" s="8">
        <v>1077166</v>
      </c>
      <c r="E14" s="8">
        <v>2144727</v>
      </c>
      <c r="F14" s="8">
        <v>1914309</v>
      </c>
      <c r="G14" s="8">
        <v>230418</v>
      </c>
      <c r="H14" s="8">
        <v>105605</v>
      </c>
      <c r="I14" s="8">
        <v>57545</v>
      </c>
      <c r="J14" s="8">
        <v>48060</v>
      </c>
      <c r="K14" s="8">
        <v>4839049</v>
      </c>
      <c r="L14" s="8">
        <v>4041792</v>
      </c>
      <c r="M14" s="8">
        <v>797257</v>
      </c>
      <c r="N14" s="8">
        <v>245032</v>
      </c>
      <c r="O14" s="8">
        <v>243601</v>
      </c>
      <c r="P14" s="8">
        <v>1431</v>
      </c>
      <c r="Q14" s="8">
        <v>7312676</v>
      </c>
      <c r="R14" s="8">
        <v>7311388</v>
      </c>
      <c r="S14" s="8">
        <v>34682</v>
      </c>
      <c r="T14" s="8">
        <v>762491</v>
      </c>
      <c r="U14" s="8">
        <v>60.2789</v>
      </c>
      <c r="V14" s="8">
        <v>1381162</v>
      </c>
    </row>
    <row r="15" spans="1:22" x14ac:dyDescent="0.3">
      <c r="A15" t="s">
        <v>100</v>
      </c>
      <c r="B15" s="8">
        <v>7931917</v>
      </c>
      <c r="C15" s="8">
        <v>6874340</v>
      </c>
      <c r="D15" s="8">
        <v>1057577</v>
      </c>
      <c r="E15" s="8">
        <v>2395859</v>
      </c>
      <c r="F15" s="8">
        <v>2183511</v>
      </c>
      <c r="G15" s="8">
        <v>212348</v>
      </c>
      <c r="H15" s="8">
        <v>103510</v>
      </c>
      <c r="I15" s="8">
        <v>63620</v>
      </c>
      <c r="J15" s="8">
        <v>39890</v>
      </c>
      <c r="K15" s="8">
        <v>5175677</v>
      </c>
      <c r="L15" s="8">
        <v>4371459</v>
      </c>
      <c r="M15" s="8">
        <v>804218</v>
      </c>
      <c r="N15" s="8">
        <v>256871</v>
      </c>
      <c r="O15" s="8">
        <v>255750</v>
      </c>
      <c r="P15" s="8">
        <v>1121</v>
      </c>
      <c r="Q15" s="8">
        <v>6657069</v>
      </c>
      <c r="R15" s="8">
        <v>6655266</v>
      </c>
      <c r="S15" s="8">
        <v>35198</v>
      </c>
      <c r="T15" s="8">
        <v>768087</v>
      </c>
      <c r="U15" s="8">
        <v>47.5702</v>
      </c>
      <c r="V15" s="8">
        <v>1410963</v>
      </c>
    </row>
    <row r="16" spans="1:22" x14ac:dyDescent="0.3">
      <c r="A16" t="s">
        <v>101</v>
      </c>
      <c r="B16" s="8">
        <v>6735190</v>
      </c>
      <c r="C16" s="8">
        <v>5573449</v>
      </c>
      <c r="D16" s="8">
        <v>1161741</v>
      </c>
      <c r="E16" s="8">
        <v>1859232</v>
      </c>
      <c r="F16" s="8">
        <v>1631108</v>
      </c>
      <c r="G16" s="8">
        <v>228124</v>
      </c>
      <c r="H16" s="8">
        <v>93308</v>
      </c>
      <c r="I16" s="8">
        <v>49479</v>
      </c>
      <c r="J16" s="8">
        <v>43829</v>
      </c>
      <c r="K16" s="8">
        <v>4517270</v>
      </c>
      <c r="L16" s="8">
        <v>3628782</v>
      </c>
      <c r="M16" s="8">
        <v>888488</v>
      </c>
      <c r="N16" s="8">
        <v>265380</v>
      </c>
      <c r="O16" s="8">
        <v>264080</v>
      </c>
      <c r="P16" s="8">
        <v>1300</v>
      </c>
      <c r="Q16" s="8">
        <v>6162076</v>
      </c>
      <c r="R16" s="8">
        <v>6159049</v>
      </c>
      <c r="S16" s="8">
        <v>36295</v>
      </c>
      <c r="T16" s="8">
        <v>853353</v>
      </c>
      <c r="U16" s="8">
        <v>46.320300000000003</v>
      </c>
      <c r="V16" s="8">
        <v>1199693</v>
      </c>
    </row>
    <row r="17" spans="1:22" x14ac:dyDescent="0.3">
      <c r="A17" t="s">
        <v>102</v>
      </c>
      <c r="B17" s="8">
        <v>3794040</v>
      </c>
      <c r="C17" s="8">
        <v>2641761</v>
      </c>
      <c r="D17" s="8">
        <v>1152279</v>
      </c>
      <c r="E17" s="8">
        <v>571786</v>
      </c>
      <c r="F17" s="8">
        <v>339810</v>
      </c>
      <c r="G17" s="8">
        <v>231976</v>
      </c>
      <c r="H17" s="8">
        <v>80101</v>
      </c>
      <c r="I17" s="8">
        <v>34529</v>
      </c>
      <c r="J17" s="8">
        <v>45572</v>
      </c>
      <c r="K17" s="8">
        <v>2874039</v>
      </c>
      <c r="L17" s="8">
        <v>2000753</v>
      </c>
      <c r="M17" s="8">
        <v>873286</v>
      </c>
      <c r="N17" s="8">
        <v>268114</v>
      </c>
      <c r="O17" s="8">
        <v>266669</v>
      </c>
      <c r="P17" s="8">
        <v>1445</v>
      </c>
      <c r="Q17" s="8">
        <v>3244053</v>
      </c>
      <c r="R17" s="8">
        <v>3240288</v>
      </c>
      <c r="S17" s="8">
        <v>41718</v>
      </c>
      <c r="T17" s="8">
        <v>831675</v>
      </c>
      <c r="U17" s="8">
        <v>51.854700000000001</v>
      </c>
      <c r="V17" s="8">
        <v>603571</v>
      </c>
    </row>
    <row r="18" spans="1:22" x14ac:dyDescent="0.3">
      <c r="A18" t="s">
        <v>103</v>
      </c>
      <c r="B18" s="8">
        <v>4140007</v>
      </c>
      <c r="C18" s="8">
        <v>2834058</v>
      </c>
      <c r="D18" s="8">
        <v>1305949</v>
      </c>
      <c r="E18" s="8">
        <v>647599</v>
      </c>
      <c r="F18" s="8">
        <v>394762</v>
      </c>
      <c r="G18" s="8">
        <v>252837</v>
      </c>
      <c r="H18" s="8">
        <v>80656</v>
      </c>
      <c r="I18" s="8">
        <v>31260</v>
      </c>
      <c r="J18" s="8">
        <v>49396</v>
      </c>
      <c r="K18" s="8">
        <v>3136234</v>
      </c>
      <c r="L18" s="8">
        <v>2133897</v>
      </c>
      <c r="M18" s="8">
        <v>1002337</v>
      </c>
      <c r="N18" s="8">
        <v>275518</v>
      </c>
      <c r="O18" s="8">
        <v>274139</v>
      </c>
      <c r="P18" s="8">
        <v>1379</v>
      </c>
      <c r="Q18" s="8">
        <v>3488934</v>
      </c>
      <c r="R18" s="8">
        <v>3485332</v>
      </c>
      <c r="S18" s="8">
        <v>39925</v>
      </c>
      <c r="T18" s="8">
        <v>962473</v>
      </c>
      <c r="U18" s="8">
        <v>46.9739</v>
      </c>
      <c r="V18" s="8">
        <v>640377</v>
      </c>
    </row>
    <row r="19" spans="1:22" x14ac:dyDescent="0.3">
      <c r="A19" t="s">
        <v>104</v>
      </c>
      <c r="B19" s="8">
        <v>4109618</v>
      </c>
      <c r="C19" s="8">
        <v>2701620</v>
      </c>
      <c r="D19" s="8">
        <v>1407998</v>
      </c>
      <c r="E19" s="8">
        <v>589986</v>
      </c>
      <c r="F19" s="8">
        <v>315392</v>
      </c>
      <c r="G19" s="8">
        <v>274594</v>
      </c>
      <c r="H19" s="8">
        <v>78844</v>
      </c>
      <c r="I19" s="8">
        <v>30612</v>
      </c>
      <c r="J19" s="8">
        <v>48232</v>
      </c>
      <c r="K19" s="8">
        <v>3164973</v>
      </c>
      <c r="L19" s="8">
        <v>2081321</v>
      </c>
      <c r="M19" s="8">
        <v>1083652</v>
      </c>
      <c r="N19" s="8">
        <v>275815</v>
      </c>
      <c r="O19" s="8">
        <v>274295</v>
      </c>
      <c r="P19" s="8">
        <v>1520</v>
      </c>
      <c r="Q19" s="8">
        <v>3372768</v>
      </c>
      <c r="R19" s="8">
        <v>3370403</v>
      </c>
      <c r="S19" s="8">
        <v>42236</v>
      </c>
      <c r="T19" s="8">
        <v>1041591</v>
      </c>
      <c r="U19" s="8">
        <v>46.426699999999997</v>
      </c>
      <c r="V19" s="8">
        <v>581039</v>
      </c>
    </row>
    <row r="20" spans="1:22" x14ac:dyDescent="0.3">
      <c r="A20" t="s">
        <v>105</v>
      </c>
      <c r="B20" s="8">
        <v>4052840</v>
      </c>
      <c r="C20" s="8">
        <v>3981542</v>
      </c>
      <c r="D20" s="8">
        <v>71298</v>
      </c>
      <c r="E20" s="8">
        <v>123603</v>
      </c>
      <c r="F20" s="8">
        <v>102941</v>
      </c>
      <c r="G20" s="8">
        <v>20662</v>
      </c>
      <c r="H20" s="8">
        <v>32019</v>
      </c>
      <c r="I20" s="8">
        <v>1105</v>
      </c>
      <c r="J20" s="8">
        <v>30914</v>
      </c>
      <c r="K20" s="8">
        <v>3858853</v>
      </c>
      <c r="L20" s="8">
        <v>3839148</v>
      </c>
      <c r="M20" s="8">
        <v>19705</v>
      </c>
      <c r="N20" s="8">
        <v>38365</v>
      </c>
      <c r="O20" s="8">
        <v>38348</v>
      </c>
      <c r="P20" s="8">
        <v>17</v>
      </c>
      <c r="Q20" s="8">
        <v>2776358</v>
      </c>
      <c r="R20" s="8">
        <v>2776316</v>
      </c>
      <c r="S20" s="8">
        <v>1914</v>
      </c>
      <c r="T20" s="8">
        <v>17810</v>
      </c>
      <c r="U20" s="8">
        <v>257.88200000000001</v>
      </c>
      <c r="V20" s="8">
        <v>996929</v>
      </c>
    </row>
    <row r="21" spans="1:22" x14ac:dyDescent="0.3">
      <c r="A21" t="s">
        <v>106</v>
      </c>
      <c r="B21" s="8">
        <v>3824007</v>
      </c>
      <c r="C21" s="8">
        <v>3823721</v>
      </c>
      <c r="D21" s="8">
        <v>286</v>
      </c>
      <c r="E21" s="8">
        <v>143377</v>
      </c>
      <c r="F21" s="8">
        <v>143307</v>
      </c>
      <c r="G21" s="8">
        <v>70</v>
      </c>
      <c r="H21" s="8">
        <v>95</v>
      </c>
      <c r="I21" s="8">
        <v>93</v>
      </c>
      <c r="J21" s="8">
        <v>2</v>
      </c>
      <c r="K21" s="8">
        <v>3680186</v>
      </c>
      <c r="L21" s="8">
        <v>3679972</v>
      </c>
      <c r="M21" s="8">
        <v>214</v>
      </c>
      <c r="N21" s="8">
        <v>349</v>
      </c>
      <c r="O21" s="8">
        <v>349</v>
      </c>
      <c r="P21" s="8">
        <v>0</v>
      </c>
      <c r="Q21" s="8">
        <v>2622039</v>
      </c>
      <c r="R21" s="8">
        <v>2622008</v>
      </c>
      <c r="S21" s="8">
        <v>124</v>
      </c>
      <c r="T21" s="8">
        <v>116</v>
      </c>
      <c r="U21" s="8">
        <v>149.822</v>
      </c>
      <c r="V21" s="8">
        <v>1027947</v>
      </c>
    </row>
    <row r="22" spans="1:22" x14ac:dyDescent="0.3">
      <c r="A22" t="s">
        <v>107</v>
      </c>
      <c r="B22" s="8">
        <v>5809892</v>
      </c>
      <c r="C22" s="8">
        <v>5132289</v>
      </c>
      <c r="D22" s="8">
        <v>677603</v>
      </c>
      <c r="E22" s="8">
        <v>594320</v>
      </c>
      <c r="F22" s="8">
        <v>481977</v>
      </c>
      <c r="G22" s="8">
        <v>112343</v>
      </c>
      <c r="H22" s="8">
        <v>220443</v>
      </c>
      <c r="I22" s="8">
        <v>152981</v>
      </c>
      <c r="J22" s="8">
        <v>67462</v>
      </c>
      <c r="K22" s="8">
        <v>4566958</v>
      </c>
      <c r="L22" s="8">
        <v>4073170</v>
      </c>
      <c r="M22" s="8">
        <v>493788</v>
      </c>
      <c r="N22" s="8">
        <v>428171</v>
      </c>
      <c r="O22" s="8">
        <v>424161</v>
      </c>
      <c r="P22" s="8">
        <v>4010</v>
      </c>
      <c r="Q22" s="8">
        <v>5797404</v>
      </c>
      <c r="R22" s="8">
        <v>5785928</v>
      </c>
      <c r="S22" s="8">
        <v>19099</v>
      </c>
      <c r="T22" s="8">
        <v>473711</v>
      </c>
      <c r="U22" s="8">
        <v>40.533999999999999</v>
      </c>
      <c r="V22" s="8">
        <v>1149063</v>
      </c>
    </row>
    <row r="23" spans="1:22" x14ac:dyDescent="0.3">
      <c r="A23" t="s">
        <v>108</v>
      </c>
      <c r="B23" s="8">
        <v>7055923</v>
      </c>
      <c r="C23" s="8">
        <v>5216938</v>
      </c>
      <c r="D23" s="8">
        <v>1838985</v>
      </c>
      <c r="E23" s="8">
        <v>584118</v>
      </c>
      <c r="F23" s="8">
        <v>257446</v>
      </c>
      <c r="G23" s="8">
        <v>326672</v>
      </c>
      <c r="H23" s="8">
        <v>858669</v>
      </c>
      <c r="I23" s="8">
        <v>17365</v>
      </c>
      <c r="J23" s="8">
        <v>841304</v>
      </c>
      <c r="K23" s="8">
        <v>4490278</v>
      </c>
      <c r="L23" s="8">
        <v>3821298</v>
      </c>
      <c r="M23" s="8">
        <v>668980</v>
      </c>
      <c r="N23" s="8">
        <v>1122858</v>
      </c>
      <c r="O23" s="8">
        <v>1120829</v>
      </c>
      <c r="P23" s="8">
        <v>2029</v>
      </c>
      <c r="Q23" s="8">
        <v>4588172</v>
      </c>
      <c r="R23" s="8">
        <v>4583333</v>
      </c>
      <c r="S23" s="8">
        <v>22907</v>
      </c>
      <c r="T23" s="8">
        <v>646761</v>
      </c>
      <c r="U23" s="8">
        <v>208.84899999999999</v>
      </c>
      <c r="V23" s="8">
        <v>1155168</v>
      </c>
    </row>
    <row r="24" spans="1:22" x14ac:dyDescent="0.3">
      <c r="A24" t="s">
        <v>109</v>
      </c>
      <c r="B24" s="8">
        <v>7507565</v>
      </c>
      <c r="C24" s="8">
        <v>5653713</v>
      </c>
      <c r="D24" s="8">
        <v>1853852</v>
      </c>
      <c r="E24" s="8">
        <v>536573</v>
      </c>
      <c r="F24" s="8">
        <v>274936</v>
      </c>
      <c r="G24" s="8">
        <v>261637</v>
      </c>
      <c r="H24" s="8">
        <v>951693</v>
      </c>
      <c r="I24" s="8">
        <v>20027</v>
      </c>
      <c r="J24" s="8">
        <v>931666</v>
      </c>
      <c r="K24" s="8">
        <v>4849311</v>
      </c>
      <c r="L24" s="8">
        <v>4191454</v>
      </c>
      <c r="M24" s="8">
        <v>657857</v>
      </c>
      <c r="N24" s="8">
        <v>1169988</v>
      </c>
      <c r="O24" s="8">
        <v>1167296</v>
      </c>
      <c r="P24" s="8">
        <v>2692</v>
      </c>
      <c r="Q24" s="8">
        <v>4829123</v>
      </c>
      <c r="R24" s="8">
        <v>4824643</v>
      </c>
      <c r="S24" s="8">
        <v>24598</v>
      </c>
      <c r="T24" s="8">
        <v>634319</v>
      </c>
      <c r="U24" s="8">
        <v>213.143</v>
      </c>
      <c r="V24" s="8">
        <v>1241243</v>
      </c>
    </row>
    <row r="25" spans="1:22" x14ac:dyDescent="0.3">
      <c r="A25" t="s">
        <v>110</v>
      </c>
      <c r="B25" s="8">
        <v>7120970</v>
      </c>
      <c r="C25" s="8">
        <v>5235378</v>
      </c>
      <c r="D25" s="8">
        <v>1885592</v>
      </c>
      <c r="E25" s="8">
        <v>585714</v>
      </c>
      <c r="F25" s="8">
        <v>253751</v>
      </c>
      <c r="G25" s="8">
        <v>331963</v>
      </c>
      <c r="H25" s="8">
        <v>901488</v>
      </c>
      <c r="I25" s="8">
        <v>18195</v>
      </c>
      <c r="J25" s="8">
        <v>883293</v>
      </c>
      <c r="K25" s="8">
        <v>4459122</v>
      </c>
      <c r="L25" s="8">
        <v>3791197</v>
      </c>
      <c r="M25" s="8">
        <v>667925</v>
      </c>
      <c r="N25" s="8">
        <v>1174646</v>
      </c>
      <c r="O25" s="8">
        <v>1172235</v>
      </c>
      <c r="P25" s="8">
        <v>2411</v>
      </c>
      <c r="Q25" s="8">
        <v>4604573</v>
      </c>
      <c r="R25" s="8">
        <v>4600304</v>
      </c>
      <c r="S25" s="8">
        <v>23668</v>
      </c>
      <c r="T25" s="8">
        <v>642856</v>
      </c>
      <c r="U25" s="8">
        <v>222.673</v>
      </c>
      <c r="V25" s="8">
        <v>1142672</v>
      </c>
    </row>
    <row r="26" spans="1:22" x14ac:dyDescent="0.3">
      <c r="A26" t="s">
        <v>111</v>
      </c>
      <c r="B26" s="8">
        <v>7273476</v>
      </c>
      <c r="C26" s="8">
        <v>5419280</v>
      </c>
      <c r="D26" s="8">
        <v>1854196</v>
      </c>
      <c r="E26" s="8">
        <v>527547</v>
      </c>
      <c r="F26" s="8">
        <v>263840</v>
      </c>
      <c r="G26" s="8">
        <v>263707</v>
      </c>
      <c r="H26" s="8">
        <v>945472</v>
      </c>
      <c r="I26" s="8">
        <v>20022</v>
      </c>
      <c r="J26" s="8">
        <v>925450</v>
      </c>
      <c r="K26" s="8">
        <v>4636886</v>
      </c>
      <c r="L26" s="8">
        <v>3974308</v>
      </c>
      <c r="M26" s="8">
        <v>662578</v>
      </c>
      <c r="N26" s="8">
        <v>1163571</v>
      </c>
      <c r="O26" s="8">
        <v>1161110</v>
      </c>
      <c r="P26" s="8">
        <v>2461</v>
      </c>
      <c r="Q26" s="8">
        <v>4569319</v>
      </c>
      <c r="R26" s="8">
        <v>4565649</v>
      </c>
      <c r="S26" s="8">
        <v>24015</v>
      </c>
      <c r="T26" s="8">
        <v>637428</v>
      </c>
      <c r="U26" s="8">
        <v>212.285</v>
      </c>
      <c r="V26" s="8">
        <v>1143130</v>
      </c>
    </row>
    <row r="27" spans="1:22" x14ac:dyDescent="0.3">
      <c r="A27" t="s">
        <v>112</v>
      </c>
      <c r="B27" s="8">
        <v>7517888</v>
      </c>
      <c r="C27" s="8">
        <v>5661457</v>
      </c>
      <c r="D27" s="8">
        <v>1856431</v>
      </c>
      <c r="E27" s="8">
        <v>505084</v>
      </c>
      <c r="F27" s="8">
        <v>259215</v>
      </c>
      <c r="G27" s="8">
        <v>245869</v>
      </c>
      <c r="H27" s="8">
        <v>974975</v>
      </c>
      <c r="I27" s="8">
        <v>21562</v>
      </c>
      <c r="J27" s="8">
        <v>953413</v>
      </c>
      <c r="K27" s="8">
        <v>4857954</v>
      </c>
      <c r="L27" s="8">
        <v>4203342</v>
      </c>
      <c r="M27" s="8">
        <v>654612</v>
      </c>
      <c r="N27" s="8">
        <v>1179875</v>
      </c>
      <c r="O27" s="8">
        <v>1177338</v>
      </c>
      <c r="P27" s="8">
        <v>2537</v>
      </c>
      <c r="Q27" s="8">
        <v>4819899</v>
      </c>
      <c r="R27" s="8">
        <v>4814323</v>
      </c>
      <c r="S27" s="8">
        <v>21909</v>
      </c>
      <c r="T27" s="8">
        <v>632621</v>
      </c>
      <c r="U27" s="8">
        <v>217.06</v>
      </c>
      <c r="V27" s="8">
        <v>1259997</v>
      </c>
    </row>
    <row r="28" spans="1:22" x14ac:dyDescent="0.3">
      <c r="A28" t="s">
        <v>113</v>
      </c>
      <c r="B28" s="8">
        <v>7740449</v>
      </c>
      <c r="C28" s="8">
        <v>5881774</v>
      </c>
      <c r="D28" s="8">
        <v>1858675</v>
      </c>
      <c r="E28" s="8">
        <v>522435</v>
      </c>
      <c r="F28" s="8">
        <v>278462</v>
      </c>
      <c r="G28" s="8">
        <v>243973</v>
      </c>
      <c r="H28" s="8">
        <v>978986</v>
      </c>
      <c r="I28" s="8">
        <v>20392</v>
      </c>
      <c r="J28" s="8">
        <v>958594</v>
      </c>
      <c r="K28" s="8">
        <v>5053864</v>
      </c>
      <c r="L28" s="8">
        <v>4400096</v>
      </c>
      <c r="M28" s="8">
        <v>653768</v>
      </c>
      <c r="N28" s="8">
        <v>1185164</v>
      </c>
      <c r="O28" s="8">
        <v>1182824</v>
      </c>
      <c r="P28" s="8">
        <v>2340</v>
      </c>
      <c r="Q28" s="8">
        <v>5012890</v>
      </c>
      <c r="R28" s="8">
        <v>5005994</v>
      </c>
      <c r="S28" s="8">
        <v>22488</v>
      </c>
      <c r="T28" s="8">
        <v>631280</v>
      </c>
      <c r="U28" s="8">
        <v>218.702</v>
      </c>
      <c r="V28" s="8">
        <v>1363098</v>
      </c>
    </row>
    <row r="29" spans="1:22" x14ac:dyDescent="0.3">
      <c r="A29" t="s">
        <v>114</v>
      </c>
      <c r="B29" s="8">
        <v>6617856</v>
      </c>
      <c r="C29" s="8">
        <v>5876705</v>
      </c>
      <c r="D29" s="8">
        <v>741151</v>
      </c>
      <c r="E29" s="8">
        <v>678118</v>
      </c>
      <c r="F29" s="8">
        <v>547793</v>
      </c>
      <c r="G29" s="8">
        <v>130325</v>
      </c>
      <c r="H29" s="8">
        <v>259391</v>
      </c>
      <c r="I29" s="8">
        <v>166096</v>
      </c>
      <c r="J29" s="8">
        <v>93295</v>
      </c>
      <c r="K29" s="8">
        <v>5181057</v>
      </c>
      <c r="L29" s="8">
        <v>4665802</v>
      </c>
      <c r="M29" s="8">
        <v>515255</v>
      </c>
      <c r="N29" s="8">
        <v>499290</v>
      </c>
      <c r="O29" s="8">
        <v>497014</v>
      </c>
      <c r="P29" s="8">
        <v>2276</v>
      </c>
      <c r="Q29" s="8">
        <v>6468990</v>
      </c>
      <c r="R29" s="8">
        <v>6456571</v>
      </c>
      <c r="S29" s="8">
        <v>22237</v>
      </c>
      <c r="T29" s="8">
        <v>493091</v>
      </c>
      <c r="U29" s="8">
        <v>41.926400000000001</v>
      </c>
      <c r="V29" s="8">
        <v>1279495</v>
      </c>
    </row>
    <row r="30" spans="1:22" x14ac:dyDescent="0.3">
      <c r="A30" t="s">
        <v>115</v>
      </c>
      <c r="B30" s="8">
        <v>6893701</v>
      </c>
      <c r="C30" s="8">
        <v>6089207</v>
      </c>
      <c r="D30" s="8">
        <v>804494</v>
      </c>
      <c r="E30" s="8">
        <v>687033</v>
      </c>
      <c r="F30" s="8">
        <v>542282</v>
      </c>
      <c r="G30" s="8">
        <v>144751</v>
      </c>
      <c r="H30" s="8">
        <v>272143</v>
      </c>
      <c r="I30" s="8">
        <v>184272</v>
      </c>
      <c r="J30" s="8">
        <v>87871</v>
      </c>
      <c r="K30" s="8">
        <v>5414369</v>
      </c>
      <c r="L30" s="8">
        <v>4846521</v>
      </c>
      <c r="M30" s="8">
        <v>567848</v>
      </c>
      <c r="N30" s="8">
        <v>520156</v>
      </c>
      <c r="O30" s="8">
        <v>516132</v>
      </c>
      <c r="P30" s="8">
        <v>4024</v>
      </c>
      <c r="Q30" s="8">
        <v>6857566</v>
      </c>
      <c r="R30" s="8">
        <v>6843280</v>
      </c>
      <c r="S30" s="8">
        <v>17994</v>
      </c>
      <c r="T30" s="8">
        <v>549425</v>
      </c>
      <c r="U30" s="8">
        <v>43.107500000000002</v>
      </c>
      <c r="V30" s="8">
        <v>1324095</v>
      </c>
    </row>
    <row r="31" spans="1:22" x14ac:dyDescent="0.3">
      <c r="A31" t="s">
        <v>116</v>
      </c>
      <c r="B31" s="8">
        <v>6757417</v>
      </c>
      <c r="C31" s="8">
        <v>5989811</v>
      </c>
      <c r="D31" s="8">
        <v>767606</v>
      </c>
      <c r="E31" s="8">
        <v>676564</v>
      </c>
      <c r="F31" s="8">
        <v>557237</v>
      </c>
      <c r="G31" s="8">
        <v>119327</v>
      </c>
      <c r="H31" s="8">
        <v>246751</v>
      </c>
      <c r="I31" s="8">
        <v>167667</v>
      </c>
      <c r="J31" s="8">
        <v>79084</v>
      </c>
      <c r="K31" s="8">
        <v>5337339</v>
      </c>
      <c r="L31" s="8">
        <v>4772147</v>
      </c>
      <c r="M31" s="8">
        <v>565192</v>
      </c>
      <c r="N31" s="8">
        <v>496763</v>
      </c>
      <c r="O31" s="8">
        <v>492760</v>
      </c>
      <c r="P31" s="8">
        <v>4003</v>
      </c>
      <c r="Q31" s="8">
        <v>6107918</v>
      </c>
      <c r="R31" s="8">
        <v>6093403</v>
      </c>
      <c r="S31" s="8">
        <v>20604</v>
      </c>
      <c r="T31" s="8">
        <v>544362</v>
      </c>
      <c r="U31" s="8">
        <v>38.446800000000003</v>
      </c>
      <c r="V31" s="8">
        <v>1253941</v>
      </c>
    </row>
    <row r="32" spans="1:22" x14ac:dyDescent="0.3">
      <c r="A32" t="s">
        <v>117</v>
      </c>
      <c r="B32" s="8">
        <v>7725629</v>
      </c>
      <c r="C32" s="8">
        <v>6773144</v>
      </c>
      <c r="D32" s="8">
        <v>952485</v>
      </c>
      <c r="E32" s="8">
        <v>771979</v>
      </c>
      <c r="F32" s="8">
        <v>604797</v>
      </c>
      <c r="G32" s="8">
        <v>167182</v>
      </c>
      <c r="H32" s="8">
        <v>284607</v>
      </c>
      <c r="I32" s="8">
        <v>188870</v>
      </c>
      <c r="J32" s="8">
        <v>95737</v>
      </c>
      <c r="K32" s="8">
        <v>6107885</v>
      </c>
      <c r="L32" s="8">
        <v>5423818</v>
      </c>
      <c r="M32" s="8">
        <v>684067</v>
      </c>
      <c r="N32" s="8">
        <v>561158</v>
      </c>
      <c r="O32" s="8">
        <v>555659</v>
      </c>
      <c r="P32" s="8">
        <v>5499</v>
      </c>
      <c r="Q32" s="8">
        <v>7554582</v>
      </c>
      <c r="R32" s="8">
        <v>7539059</v>
      </c>
      <c r="S32" s="8">
        <v>23802</v>
      </c>
      <c r="T32" s="8">
        <v>659903</v>
      </c>
      <c r="U32" s="8">
        <v>38.611600000000003</v>
      </c>
      <c r="V32" s="8">
        <v>1495685</v>
      </c>
    </row>
    <row r="33" spans="1:22" x14ac:dyDescent="0.3">
      <c r="A33" t="s">
        <v>118</v>
      </c>
      <c r="B33" s="8">
        <v>7639667</v>
      </c>
      <c r="C33" s="8">
        <v>6706151</v>
      </c>
      <c r="D33" s="8">
        <v>933516</v>
      </c>
      <c r="E33" s="8">
        <v>741652</v>
      </c>
      <c r="F33" s="8">
        <v>590235</v>
      </c>
      <c r="G33" s="8">
        <v>151417</v>
      </c>
      <c r="H33" s="8">
        <v>283638</v>
      </c>
      <c r="I33" s="8">
        <v>188954</v>
      </c>
      <c r="J33" s="8">
        <v>94684</v>
      </c>
      <c r="K33" s="8">
        <v>6055061</v>
      </c>
      <c r="L33" s="8">
        <v>5373252</v>
      </c>
      <c r="M33" s="8">
        <v>681809</v>
      </c>
      <c r="N33" s="8">
        <v>559316</v>
      </c>
      <c r="O33" s="8">
        <v>553710</v>
      </c>
      <c r="P33" s="8">
        <v>5606</v>
      </c>
      <c r="Q33" s="8">
        <v>7182118</v>
      </c>
      <c r="R33" s="8">
        <v>7161975</v>
      </c>
      <c r="S33" s="8">
        <v>20596</v>
      </c>
      <c r="T33" s="8">
        <v>660895</v>
      </c>
      <c r="U33" s="8">
        <v>38.366</v>
      </c>
      <c r="V33" s="8">
        <v>1446784</v>
      </c>
    </row>
    <row r="34" spans="1:22" x14ac:dyDescent="0.3">
      <c r="A34" t="s">
        <v>119</v>
      </c>
      <c r="B34" s="8">
        <v>8569363</v>
      </c>
      <c r="C34" s="8">
        <v>7720503</v>
      </c>
      <c r="D34" s="8">
        <v>848860</v>
      </c>
      <c r="E34" s="8">
        <v>975862</v>
      </c>
      <c r="F34" s="8">
        <v>802520</v>
      </c>
      <c r="G34" s="8">
        <v>173342</v>
      </c>
      <c r="H34" s="8">
        <v>281695</v>
      </c>
      <c r="I34" s="8">
        <v>218439</v>
      </c>
      <c r="J34" s="8">
        <v>63256</v>
      </c>
      <c r="K34" s="8">
        <v>6706758</v>
      </c>
      <c r="L34" s="8">
        <v>6098563</v>
      </c>
      <c r="M34" s="8">
        <v>608195</v>
      </c>
      <c r="N34" s="8">
        <v>605048</v>
      </c>
      <c r="O34" s="8">
        <v>600981</v>
      </c>
      <c r="P34" s="8">
        <v>4067</v>
      </c>
      <c r="Q34" s="8">
        <v>7720779</v>
      </c>
      <c r="R34" s="8">
        <v>7701397</v>
      </c>
      <c r="S34" s="8">
        <v>18606</v>
      </c>
      <c r="T34" s="8">
        <v>589203</v>
      </c>
      <c r="U34" s="8">
        <v>39.868400000000001</v>
      </c>
      <c r="V34" s="8">
        <v>1792774</v>
      </c>
    </row>
    <row r="35" spans="1:22" x14ac:dyDescent="0.3">
      <c r="A35" t="s">
        <v>120</v>
      </c>
      <c r="B35" s="8">
        <v>8431536</v>
      </c>
      <c r="C35" s="8">
        <v>7661267</v>
      </c>
      <c r="D35" s="8">
        <v>770269</v>
      </c>
      <c r="E35" s="8">
        <v>980199</v>
      </c>
      <c r="F35" s="8">
        <v>828779</v>
      </c>
      <c r="G35" s="8">
        <v>151420</v>
      </c>
      <c r="H35" s="8">
        <v>283553</v>
      </c>
      <c r="I35" s="8">
        <v>230358</v>
      </c>
      <c r="J35" s="8">
        <v>53195</v>
      </c>
      <c r="K35" s="8">
        <v>6557263</v>
      </c>
      <c r="L35" s="8">
        <v>5993832</v>
      </c>
      <c r="M35" s="8">
        <v>563431</v>
      </c>
      <c r="N35" s="8">
        <v>610521</v>
      </c>
      <c r="O35" s="8">
        <v>608298</v>
      </c>
      <c r="P35" s="8">
        <v>2223</v>
      </c>
      <c r="Q35" s="8">
        <v>8177278</v>
      </c>
      <c r="R35" s="8">
        <v>8138060</v>
      </c>
      <c r="S35" s="8">
        <v>19180</v>
      </c>
      <c r="T35" s="8">
        <v>543703</v>
      </c>
      <c r="U35" s="8">
        <v>42.324300000000001</v>
      </c>
      <c r="V35" s="8">
        <v>1761520</v>
      </c>
    </row>
    <row r="36" spans="1:22" x14ac:dyDescent="0.3">
      <c r="A36" t="s">
        <v>121</v>
      </c>
      <c r="B36" s="8">
        <v>8770640</v>
      </c>
      <c r="C36" s="8">
        <v>7912336</v>
      </c>
      <c r="D36" s="8">
        <v>858304</v>
      </c>
      <c r="E36" s="8">
        <v>959746</v>
      </c>
      <c r="F36" s="8">
        <v>802476</v>
      </c>
      <c r="G36" s="8">
        <v>157270</v>
      </c>
      <c r="H36" s="8">
        <v>283511</v>
      </c>
      <c r="I36" s="8">
        <v>215343</v>
      </c>
      <c r="J36" s="8">
        <v>68168</v>
      </c>
      <c r="K36" s="8">
        <v>6911925</v>
      </c>
      <c r="L36" s="8">
        <v>6283563</v>
      </c>
      <c r="M36" s="8">
        <v>628362</v>
      </c>
      <c r="N36" s="8">
        <v>615458</v>
      </c>
      <c r="O36" s="8">
        <v>610954</v>
      </c>
      <c r="P36" s="8">
        <v>4504</v>
      </c>
      <c r="Q36" s="8">
        <v>8998118</v>
      </c>
      <c r="R36" s="8">
        <v>8973953</v>
      </c>
      <c r="S36" s="8">
        <v>20435</v>
      </c>
      <c r="T36" s="8">
        <v>607581</v>
      </c>
      <c r="U36" s="8">
        <v>34.762799999999999</v>
      </c>
      <c r="V36" s="8">
        <v>1851037</v>
      </c>
    </row>
    <row r="37" spans="1:22" x14ac:dyDescent="0.3">
      <c r="A37" t="s">
        <v>122</v>
      </c>
      <c r="B37" s="8">
        <v>8594399</v>
      </c>
      <c r="C37" s="8">
        <v>7858124</v>
      </c>
      <c r="D37" s="8">
        <v>736275</v>
      </c>
      <c r="E37" s="8">
        <v>910834</v>
      </c>
      <c r="F37" s="8">
        <v>784525</v>
      </c>
      <c r="G37" s="8">
        <v>126309</v>
      </c>
      <c r="H37" s="8">
        <v>289472</v>
      </c>
      <c r="I37" s="8">
        <v>239821</v>
      </c>
      <c r="J37" s="8">
        <v>49651</v>
      </c>
      <c r="K37" s="8">
        <v>6777181</v>
      </c>
      <c r="L37" s="8">
        <v>6218053</v>
      </c>
      <c r="M37" s="8">
        <v>559128</v>
      </c>
      <c r="N37" s="8">
        <v>616912</v>
      </c>
      <c r="O37" s="8">
        <v>615725</v>
      </c>
      <c r="P37" s="8">
        <v>1187</v>
      </c>
      <c r="Q37" s="8">
        <v>8339806</v>
      </c>
      <c r="R37" s="8">
        <v>8312881</v>
      </c>
      <c r="S37" s="8">
        <v>15203</v>
      </c>
      <c r="T37" s="8">
        <v>543269</v>
      </c>
      <c r="U37" s="8">
        <v>43.700200000000002</v>
      </c>
      <c r="V37" s="8">
        <v>1823241</v>
      </c>
    </row>
    <row r="38" spans="1:22" x14ac:dyDescent="0.3">
      <c r="A38" t="s">
        <v>123</v>
      </c>
      <c r="B38" s="8">
        <v>8154359</v>
      </c>
      <c r="C38" s="8">
        <v>7476318</v>
      </c>
      <c r="D38" s="8">
        <v>678041</v>
      </c>
      <c r="E38" s="8">
        <v>824439</v>
      </c>
      <c r="F38" s="8">
        <v>723113</v>
      </c>
      <c r="G38" s="8">
        <v>101326</v>
      </c>
      <c r="H38" s="8">
        <v>292333</v>
      </c>
      <c r="I38" s="8">
        <v>239339</v>
      </c>
      <c r="J38" s="8">
        <v>52994</v>
      </c>
      <c r="K38" s="8">
        <v>6401180</v>
      </c>
      <c r="L38" s="8">
        <v>5889936</v>
      </c>
      <c r="M38" s="8">
        <v>511244</v>
      </c>
      <c r="N38" s="8">
        <v>636407</v>
      </c>
      <c r="O38" s="8">
        <v>623930</v>
      </c>
      <c r="P38" s="8">
        <v>12477</v>
      </c>
      <c r="Q38" s="8">
        <v>7590861</v>
      </c>
      <c r="R38" s="8">
        <v>7567188</v>
      </c>
      <c r="S38" s="8">
        <v>8968</v>
      </c>
      <c r="T38" s="8">
        <v>502117</v>
      </c>
      <c r="U38" s="8">
        <v>33.535600000000002</v>
      </c>
      <c r="V38" s="8">
        <v>1585698</v>
      </c>
    </row>
    <row r="39" spans="1:22" x14ac:dyDescent="0.3">
      <c r="A39" t="s">
        <v>124</v>
      </c>
      <c r="B39" s="8">
        <v>7738026</v>
      </c>
      <c r="C39" s="8">
        <v>7436134</v>
      </c>
      <c r="D39" s="8">
        <v>301892</v>
      </c>
      <c r="E39" s="8">
        <v>726953</v>
      </c>
      <c r="F39" s="8">
        <v>607405</v>
      </c>
      <c r="G39" s="8">
        <v>119548</v>
      </c>
      <c r="H39" s="8">
        <v>147902</v>
      </c>
      <c r="I39" s="8">
        <v>127128</v>
      </c>
      <c r="J39" s="8">
        <v>20774</v>
      </c>
      <c r="K39" s="8">
        <v>6496711</v>
      </c>
      <c r="L39" s="8">
        <v>6338384</v>
      </c>
      <c r="M39" s="8">
        <v>158327</v>
      </c>
      <c r="N39" s="8">
        <v>366460</v>
      </c>
      <c r="O39" s="8">
        <v>363217</v>
      </c>
      <c r="P39" s="8">
        <v>3243</v>
      </c>
      <c r="Q39" s="8">
        <v>7562062</v>
      </c>
      <c r="R39" s="8">
        <v>7548849</v>
      </c>
      <c r="S39" s="8">
        <v>10077</v>
      </c>
      <c r="T39" s="8">
        <v>147951</v>
      </c>
      <c r="U39" s="8">
        <v>49.389200000000002</v>
      </c>
      <c r="V39" s="8">
        <v>1555424</v>
      </c>
    </row>
    <row r="40" spans="1:22" x14ac:dyDescent="0.3">
      <c r="A40" t="s">
        <v>125</v>
      </c>
      <c r="B40" s="8">
        <v>7416988</v>
      </c>
      <c r="C40" s="8">
        <v>7235314</v>
      </c>
      <c r="D40" s="8">
        <v>181674</v>
      </c>
      <c r="E40" s="8">
        <v>695859</v>
      </c>
      <c r="F40" s="8">
        <v>644962</v>
      </c>
      <c r="G40" s="8">
        <v>50897</v>
      </c>
      <c r="H40" s="8">
        <v>140741</v>
      </c>
      <c r="I40" s="8">
        <v>131841</v>
      </c>
      <c r="J40" s="8">
        <v>8900</v>
      </c>
      <c r="K40" s="8">
        <v>6229639</v>
      </c>
      <c r="L40" s="8">
        <v>6108892</v>
      </c>
      <c r="M40" s="8">
        <v>120747</v>
      </c>
      <c r="N40" s="8">
        <v>350749</v>
      </c>
      <c r="O40" s="8">
        <v>349619</v>
      </c>
      <c r="P40" s="8">
        <v>1130</v>
      </c>
      <c r="Q40" s="8">
        <v>7309218</v>
      </c>
      <c r="R40" s="8">
        <v>7293244</v>
      </c>
      <c r="S40" s="8">
        <v>4850</v>
      </c>
      <c r="T40" s="8">
        <v>115272</v>
      </c>
      <c r="U40" s="8">
        <v>39.326000000000001</v>
      </c>
      <c r="V40" s="8">
        <v>1460542</v>
      </c>
    </row>
    <row r="41" spans="1:22" x14ac:dyDescent="0.3">
      <c r="A41" t="s">
        <v>126</v>
      </c>
      <c r="B41" s="8">
        <v>7566281</v>
      </c>
      <c r="C41" s="8">
        <v>7260960</v>
      </c>
      <c r="D41" s="8">
        <v>305321</v>
      </c>
      <c r="E41" s="8">
        <v>748306</v>
      </c>
      <c r="F41" s="8">
        <v>621739</v>
      </c>
      <c r="G41" s="8">
        <v>126567</v>
      </c>
      <c r="H41" s="8">
        <v>150461</v>
      </c>
      <c r="I41" s="8">
        <v>129944</v>
      </c>
      <c r="J41" s="8">
        <v>20517</v>
      </c>
      <c r="K41" s="8">
        <v>6302470</v>
      </c>
      <c r="L41" s="8">
        <v>6145191</v>
      </c>
      <c r="M41" s="8">
        <v>157279</v>
      </c>
      <c r="N41" s="8">
        <v>365044</v>
      </c>
      <c r="O41" s="8">
        <v>364086</v>
      </c>
      <c r="P41" s="8">
        <v>958</v>
      </c>
      <c r="Q41" s="8">
        <v>8103149</v>
      </c>
      <c r="R41" s="8">
        <v>8077666</v>
      </c>
      <c r="S41" s="8">
        <v>14751</v>
      </c>
      <c r="T41" s="8">
        <v>142227</v>
      </c>
      <c r="U41" s="8">
        <v>153.12899999999999</v>
      </c>
      <c r="V41" s="8">
        <v>1453938</v>
      </c>
    </row>
    <row r="42" spans="1:22" x14ac:dyDescent="0.3">
      <c r="A42" t="s">
        <v>127</v>
      </c>
      <c r="B42" s="8">
        <v>5935655</v>
      </c>
      <c r="C42" s="8">
        <v>5933474</v>
      </c>
      <c r="D42" s="8">
        <v>2181</v>
      </c>
      <c r="E42" s="8">
        <v>104450</v>
      </c>
      <c r="F42" s="8">
        <v>103980</v>
      </c>
      <c r="G42" s="8">
        <v>470</v>
      </c>
      <c r="H42" s="8">
        <v>7201</v>
      </c>
      <c r="I42" s="8">
        <v>7149</v>
      </c>
      <c r="J42" s="8">
        <v>52</v>
      </c>
      <c r="K42" s="8">
        <v>5808390</v>
      </c>
      <c r="L42" s="8">
        <v>5806753</v>
      </c>
      <c r="M42" s="8">
        <v>1637</v>
      </c>
      <c r="N42" s="8">
        <v>15614</v>
      </c>
      <c r="O42" s="8">
        <v>15592</v>
      </c>
      <c r="P42" s="8">
        <v>22</v>
      </c>
      <c r="Q42" s="8">
        <v>5781116</v>
      </c>
      <c r="R42" s="8">
        <v>5780862</v>
      </c>
      <c r="S42" s="8">
        <v>212</v>
      </c>
      <c r="T42" s="8">
        <v>925</v>
      </c>
      <c r="U42" s="8">
        <v>157.113</v>
      </c>
      <c r="V42" s="8">
        <v>1742661</v>
      </c>
    </row>
    <row r="43" spans="1:22" x14ac:dyDescent="0.3">
      <c r="A43" t="s">
        <v>128</v>
      </c>
      <c r="B43" s="8">
        <v>8112977</v>
      </c>
      <c r="C43" s="8">
        <v>7803000</v>
      </c>
      <c r="D43" s="8">
        <v>309977</v>
      </c>
      <c r="E43" s="8">
        <v>542868</v>
      </c>
      <c r="F43" s="8">
        <v>405091</v>
      </c>
      <c r="G43" s="8">
        <v>137777</v>
      </c>
      <c r="H43" s="8">
        <v>63774</v>
      </c>
      <c r="I43" s="8">
        <v>37267</v>
      </c>
      <c r="J43" s="8">
        <v>26507</v>
      </c>
      <c r="K43" s="8">
        <v>7216819</v>
      </c>
      <c r="L43" s="8">
        <v>7072073</v>
      </c>
      <c r="M43" s="8">
        <v>144746</v>
      </c>
      <c r="N43" s="8">
        <v>289516</v>
      </c>
      <c r="O43" s="8">
        <v>288569</v>
      </c>
      <c r="P43" s="8">
        <v>947</v>
      </c>
      <c r="Q43" s="8">
        <v>6952034</v>
      </c>
      <c r="R43" s="8">
        <v>6944494</v>
      </c>
      <c r="S43" s="8">
        <v>7387</v>
      </c>
      <c r="T43" s="8">
        <v>137181</v>
      </c>
      <c r="U43" s="8">
        <v>45.492199999999997</v>
      </c>
      <c r="V43" s="8">
        <v>2128070</v>
      </c>
    </row>
    <row r="44" spans="1:22" x14ac:dyDescent="0.3">
      <c r="A44" t="s">
        <v>129</v>
      </c>
      <c r="B44" s="8">
        <v>8185996</v>
      </c>
      <c r="C44" s="8">
        <v>7868406</v>
      </c>
      <c r="D44" s="8">
        <v>317590</v>
      </c>
      <c r="E44" s="8">
        <v>555072</v>
      </c>
      <c r="F44" s="8">
        <v>411854</v>
      </c>
      <c r="G44" s="8">
        <v>143218</v>
      </c>
      <c r="H44" s="8">
        <v>64032</v>
      </c>
      <c r="I44" s="8">
        <v>35895</v>
      </c>
      <c r="J44" s="8">
        <v>28137</v>
      </c>
      <c r="K44" s="8">
        <v>7275156</v>
      </c>
      <c r="L44" s="8">
        <v>7129850</v>
      </c>
      <c r="M44" s="8">
        <v>145306</v>
      </c>
      <c r="N44" s="8">
        <v>291736</v>
      </c>
      <c r="O44" s="8">
        <v>290807</v>
      </c>
      <c r="P44" s="8">
        <v>929</v>
      </c>
      <c r="Q44" s="8">
        <v>7474418</v>
      </c>
      <c r="R44" s="8">
        <v>7457382</v>
      </c>
      <c r="S44" s="8">
        <v>6144</v>
      </c>
      <c r="T44" s="8">
        <v>139063</v>
      </c>
      <c r="U44" s="8">
        <v>45.641199999999998</v>
      </c>
      <c r="V44" s="8">
        <v>2190309</v>
      </c>
    </row>
    <row r="45" spans="1:22" x14ac:dyDescent="0.3">
      <c r="A45" t="s">
        <v>130</v>
      </c>
      <c r="B45" s="8">
        <v>7311035</v>
      </c>
      <c r="C45" s="8">
        <v>7310962</v>
      </c>
      <c r="D45" s="8">
        <v>73</v>
      </c>
      <c r="E45" s="8">
        <v>278082</v>
      </c>
      <c r="F45" s="8">
        <v>278079</v>
      </c>
      <c r="G45" s="8">
        <v>3</v>
      </c>
      <c r="H45" s="8">
        <v>66751</v>
      </c>
      <c r="I45" s="8">
        <v>66751</v>
      </c>
      <c r="J45" s="8">
        <v>0</v>
      </c>
      <c r="K45" s="8">
        <v>6786167</v>
      </c>
      <c r="L45" s="8">
        <v>6786097</v>
      </c>
      <c r="M45" s="8">
        <v>70</v>
      </c>
      <c r="N45" s="8">
        <v>180035</v>
      </c>
      <c r="O45" s="8">
        <v>180035</v>
      </c>
      <c r="P45" s="8">
        <v>0</v>
      </c>
      <c r="Q45" s="8">
        <v>5776288</v>
      </c>
      <c r="R45" s="8">
        <v>5775648</v>
      </c>
      <c r="S45" s="8">
        <v>1</v>
      </c>
      <c r="T45" s="8">
        <v>0</v>
      </c>
      <c r="U45" s="8">
        <v>56.767099999999999</v>
      </c>
      <c r="V45" s="8">
        <v>1826497</v>
      </c>
    </row>
    <row r="46" spans="1:22" x14ac:dyDescent="0.3">
      <c r="A46" t="s">
        <v>131</v>
      </c>
      <c r="B46" s="8">
        <v>3231979</v>
      </c>
      <c r="C46" s="8">
        <v>2981898</v>
      </c>
      <c r="D46" s="8">
        <v>250081</v>
      </c>
      <c r="E46" s="8">
        <v>677031</v>
      </c>
      <c r="F46" s="8">
        <v>597607</v>
      </c>
      <c r="G46" s="8">
        <v>79424</v>
      </c>
      <c r="H46" s="8">
        <v>75043</v>
      </c>
      <c r="I46" s="8">
        <v>36485</v>
      </c>
      <c r="J46" s="8">
        <v>38558</v>
      </c>
      <c r="K46" s="8">
        <v>2226145</v>
      </c>
      <c r="L46" s="8">
        <v>2094492</v>
      </c>
      <c r="M46" s="8">
        <v>131653</v>
      </c>
      <c r="N46" s="8">
        <v>253760</v>
      </c>
      <c r="O46" s="8">
        <v>253314</v>
      </c>
      <c r="P46" s="8">
        <v>446</v>
      </c>
      <c r="Q46" s="8">
        <v>2287837</v>
      </c>
      <c r="R46" s="8">
        <v>2287642</v>
      </c>
      <c r="S46" s="8">
        <v>34483</v>
      </c>
      <c r="T46" s="8">
        <v>96879</v>
      </c>
      <c r="U46" s="8">
        <v>67.6297</v>
      </c>
      <c r="V46" s="8">
        <v>1055679</v>
      </c>
    </row>
    <row r="47" spans="1:22" x14ac:dyDescent="0.3">
      <c r="A47" t="s">
        <v>132</v>
      </c>
      <c r="B47" s="8">
        <v>10553789</v>
      </c>
      <c r="C47" s="8">
        <v>5237188</v>
      </c>
      <c r="D47" s="8">
        <v>5316601</v>
      </c>
      <c r="E47" s="8">
        <v>362268</v>
      </c>
      <c r="F47" s="8">
        <v>192444</v>
      </c>
      <c r="G47" s="8">
        <v>169824</v>
      </c>
      <c r="H47" s="8">
        <v>3599034</v>
      </c>
      <c r="I47" s="8">
        <v>12395</v>
      </c>
      <c r="J47" s="8">
        <v>3586639</v>
      </c>
      <c r="K47" s="8">
        <v>2866987</v>
      </c>
      <c r="L47" s="8">
        <v>1307018</v>
      </c>
      <c r="M47" s="8">
        <v>1559969</v>
      </c>
      <c r="N47" s="8">
        <v>3725500</v>
      </c>
      <c r="O47" s="8">
        <v>3725331</v>
      </c>
      <c r="P47" s="8">
        <v>169</v>
      </c>
      <c r="Q47" s="8">
        <v>3430865</v>
      </c>
      <c r="R47" s="8">
        <v>3430656</v>
      </c>
      <c r="S47" s="8">
        <v>50836</v>
      </c>
      <c r="T47" s="8">
        <v>1509318</v>
      </c>
      <c r="U47" s="8">
        <v>347.01400000000001</v>
      </c>
      <c r="V47" s="8">
        <v>336087</v>
      </c>
    </row>
    <row r="48" spans="1:22" x14ac:dyDescent="0.3">
      <c r="A48" t="s">
        <v>133</v>
      </c>
      <c r="B48" s="8">
        <v>12734917</v>
      </c>
      <c r="C48" s="8">
        <v>6668803</v>
      </c>
      <c r="D48" s="8">
        <v>6066114</v>
      </c>
      <c r="E48" s="8">
        <v>318756</v>
      </c>
      <c r="F48" s="8">
        <v>138245</v>
      </c>
      <c r="G48" s="8">
        <v>180511</v>
      </c>
      <c r="H48" s="8">
        <v>5049844</v>
      </c>
      <c r="I48" s="8">
        <v>6456</v>
      </c>
      <c r="J48" s="8">
        <v>5043388</v>
      </c>
      <c r="K48" s="8">
        <v>2208443</v>
      </c>
      <c r="L48" s="8">
        <v>1366620</v>
      </c>
      <c r="M48" s="8">
        <v>841823</v>
      </c>
      <c r="N48" s="8">
        <v>5157874</v>
      </c>
      <c r="O48" s="8">
        <v>5157482</v>
      </c>
      <c r="P48" s="8">
        <v>392</v>
      </c>
      <c r="Q48" s="8">
        <v>2568832</v>
      </c>
      <c r="R48" s="8">
        <v>2568445</v>
      </c>
      <c r="S48" s="8">
        <v>56404</v>
      </c>
      <c r="T48" s="8">
        <v>782398</v>
      </c>
      <c r="U48" s="8">
        <v>476.51499999999999</v>
      </c>
      <c r="V48" s="8">
        <v>347171</v>
      </c>
    </row>
    <row r="49" spans="1:22" x14ac:dyDescent="0.3">
      <c r="A49" t="s">
        <v>134</v>
      </c>
      <c r="B49" s="8">
        <v>2676805</v>
      </c>
      <c r="C49" s="8">
        <v>2553021</v>
      </c>
      <c r="D49" s="8">
        <v>123784</v>
      </c>
      <c r="E49" s="8">
        <v>338936</v>
      </c>
      <c r="F49" s="8">
        <v>303391</v>
      </c>
      <c r="G49" s="8">
        <v>35545</v>
      </c>
      <c r="H49" s="8">
        <v>104121</v>
      </c>
      <c r="I49" s="8">
        <v>70376</v>
      </c>
      <c r="J49" s="8">
        <v>33745</v>
      </c>
      <c r="K49" s="8">
        <v>2094461</v>
      </c>
      <c r="L49" s="8">
        <v>2040038</v>
      </c>
      <c r="M49" s="8">
        <v>54423</v>
      </c>
      <c r="N49" s="8">
        <v>139287</v>
      </c>
      <c r="O49" s="8">
        <v>139216</v>
      </c>
      <c r="P49" s="8">
        <v>71</v>
      </c>
      <c r="Q49" s="8">
        <v>2044490</v>
      </c>
      <c r="R49" s="8">
        <v>2044254</v>
      </c>
      <c r="S49" s="8">
        <v>4968</v>
      </c>
      <c r="T49" s="8">
        <v>49839</v>
      </c>
      <c r="U49" s="8">
        <v>67.659300000000002</v>
      </c>
      <c r="V49" s="8">
        <v>818884</v>
      </c>
    </row>
    <row r="50" spans="1:22" x14ac:dyDescent="0.3">
      <c r="A50" t="s">
        <v>135</v>
      </c>
      <c r="B50" s="8">
        <v>3141475</v>
      </c>
      <c r="C50" s="8">
        <v>3103984</v>
      </c>
      <c r="D50" s="8">
        <v>37491</v>
      </c>
      <c r="E50" s="8">
        <v>312996</v>
      </c>
      <c r="F50" s="8">
        <v>298860</v>
      </c>
      <c r="G50" s="8">
        <v>14136</v>
      </c>
      <c r="H50" s="8">
        <v>42553</v>
      </c>
      <c r="I50" s="8">
        <v>39686</v>
      </c>
      <c r="J50" s="8">
        <v>2867</v>
      </c>
      <c r="K50" s="8">
        <v>2711719</v>
      </c>
      <c r="L50" s="8">
        <v>2691364</v>
      </c>
      <c r="M50" s="8">
        <v>20355</v>
      </c>
      <c r="N50" s="8">
        <v>74207</v>
      </c>
      <c r="O50" s="8">
        <v>74074</v>
      </c>
      <c r="P50" s="8">
        <v>133</v>
      </c>
      <c r="Q50" s="8">
        <v>2375197</v>
      </c>
      <c r="R50" s="8">
        <v>2375126</v>
      </c>
      <c r="S50" s="8">
        <v>2329</v>
      </c>
      <c r="T50" s="8">
        <v>18458</v>
      </c>
      <c r="U50" s="8">
        <v>123.126</v>
      </c>
      <c r="V50" s="8">
        <v>967709</v>
      </c>
    </row>
    <row r="51" spans="1:22" x14ac:dyDescent="0.3">
      <c r="A51" t="s">
        <v>136</v>
      </c>
      <c r="B51" s="8">
        <v>1795671</v>
      </c>
      <c r="C51" s="8">
        <v>1627198</v>
      </c>
      <c r="D51" s="8">
        <v>168473</v>
      </c>
      <c r="E51" s="8">
        <v>345126</v>
      </c>
      <c r="F51" s="8">
        <v>263716</v>
      </c>
      <c r="G51" s="8">
        <v>81410</v>
      </c>
      <c r="H51" s="8">
        <v>18270</v>
      </c>
      <c r="I51" s="8">
        <v>12802</v>
      </c>
      <c r="J51" s="8">
        <v>5468</v>
      </c>
      <c r="K51" s="8">
        <v>1353321</v>
      </c>
      <c r="L51" s="8">
        <v>1272091</v>
      </c>
      <c r="M51" s="8">
        <v>81230</v>
      </c>
      <c r="N51" s="8">
        <v>78954</v>
      </c>
      <c r="O51" s="8">
        <v>78589</v>
      </c>
      <c r="P51" s="8">
        <v>365</v>
      </c>
      <c r="Q51" s="8">
        <v>1328180</v>
      </c>
      <c r="R51" s="8">
        <v>1328170</v>
      </c>
      <c r="S51" s="8">
        <v>7219</v>
      </c>
      <c r="T51" s="8">
        <v>74151</v>
      </c>
      <c r="U51" s="8">
        <v>118.664</v>
      </c>
      <c r="V51" s="8">
        <v>460185</v>
      </c>
    </row>
    <row r="52" spans="1:22" x14ac:dyDescent="0.3">
      <c r="A52" t="s">
        <v>137</v>
      </c>
      <c r="B52" s="8">
        <v>722845</v>
      </c>
      <c r="C52" s="8">
        <v>684203</v>
      </c>
      <c r="D52" s="8">
        <v>38642</v>
      </c>
      <c r="E52" s="8">
        <v>60119</v>
      </c>
      <c r="F52" s="8">
        <v>54739</v>
      </c>
      <c r="G52" s="8">
        <v>5380</v>
      </c>
      <c r="H52" s="8">
        <v>34005</v>
      </c>
      <c r="I52" s="8">
        <v>21932</v>
      </c>
      <c r="J52" s="8">
        <v>12073</v>
      </c>
      <c r="K52" s="8">
        <v>585671</v>
      </c>
      <c r="L52" s="8">
        <v>564553</v>
      </c>
      <c r="M52" s="8">
        <v>21118</v>
      </c>
      <c r="N52" s="8">
        <v>43050</v>
      </c>
      <c r="O52" s="8">
        <v>42979</v>
      </c>
      <c r="P52" s="8">
        <v>71</v>
      </c>
      <c r="Q52" s="8">
        <v>537793</v>
      </c>
      <c r="R52" s="8">
        <v>536437</v>
      </c>
      <c r="S52" s="8">
        <v>8867</v>
      </c>
      <c r="T52" s="8">
        <v>12419</v>
      </c>
      <c r="U52" s="8">
        <v>103.96599999999999</v>
      </c>
      <c r="V52" s="8">
        <v>192489</v>
      </c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cols>
    <col min="22" max="22" width="8.88671875" style="6"/>
  </cols>
  <sheetData>
    <row r="1" spans="1:22" x14ac:dyDescent="0.3">
      <c r="B1" s="12" t="s">
        <v>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6" t="s">
        <v>179</v>
      </c>
    </row>
    <row r="3" spans="1:22" x14ac:dyDescent="0.3">
      <c r="A3" t="s">
        <v>1</v>
      </c>
      <c r="B3" s="8">
        <v>807418</v>
      </c>
      <c r="C3" s="8">
        <v>609585</v>
      </c>
      <c r="D3" s="8">
        <v>197833</v>
      </c>
      <c r="E3" s="8">
        <v>113523</v>
      </c>
      <c r="F3" s="8">
        <v>70323</v>
      </c>
      <c r="G3" s="8">
        <v>43200</v>
      </c>
      <c r="H3" s="8">
        <v>36670</v>
      </c>
      <c r="I3" s="8">
        <v>8574</v>
      </c>
      <c r="J3" s="8">
        <v>28096</v>
      </c>
      <c r="K3" s="8">
        <v>551320</v>
      </c>
      <c r="L3" s="8">
        <v>425505</v>
      </c>
      <c r="M3" s="8">
        <v>125815</v>
      </c>
      <c r="N3" s="8">
        <v>105905</v>
      </c>
      <c r="O3" s="8">
        <v>105183</v>
      </c>
      <c r="P3" s="8">
        <v>722</v>
      </c>
      <c r="Q3" s="8">
        <v>0</v>
      </c>
      <c r="R3" s="8">
        <v>0</v>
      </c>
      <c r="S3" s="8">
        <v>27810</v>
      </c>
      <c r="T3" s="8">
        <v>100300</v>
      </c>
      <c r="U3" s="8">
        <v>185.899</v>
      </c>
      <c r="V3" s="8">
        <v>331380</v>
      </c>
    </row>
    <row r="4" spans="1:22" x14ac:dyDescent="0.3">
      <c r="A4" t="s">
        <v>89</v>
      </c>
      <c r="B4" s="8">
        <v>743169</v>
      </c>
      <c r="C4" s="8">
        <v>676898</v>
      </c>
      <c r="D4" s="8">
        <v>66271</v>
      </c>
      <c r="E4" s="8">
        <v>45134</v>
      </c>
      <c r="F4" s="8">
        <v>39009</v>
      </c>
      <c r="G4" s="8">
        <v>6125</v>
      </c>
      <c r="H4" s="8">
        <v>66012</v>
      </c>
      <c r="I4" s="8">
        <v>36666</v>
      </c>
      <c r="J4" s="8">
        <v>29346</v>
      </c>
      <c r="K4" s="8">
        <v>547505</v>
      </c>
      <c r="L4" s="8">
        <v>516963</v>
      </c>
      <c r="M4" s="8">
        <v>30542</v>
      </c>
      <c r="N4" s="8">
        <v>84518</v>
      </c>
      <c r="O4" s="8">
        <v>84260</v>
      </c>
      <c r="P4" s="8">
        <v>258</v>
      </c>
      <c r="Q4" s="8">
        <v>0</v>
      </c>
      <c r="R4" s="8">
        <v>0</v>
      </c>
      <c r="S4" s="8">
        <v>6421</v>
      </c>
      <c r="T4" s="8">
        <v>22469</v>
      </c>
      <c r="U4" s="8">
        <v>176.23599999999999</v>
      </c>
      <c r="V4" s="8">
        <v>400107</v>
      </c>
    </row>
    <row r="5" spans="1:22" x14ac:dyDescent="0.3">
      <c r="A5" t="s">
        <v>90</v>
      </c>
      <c r="B5" s="8">
        <v>1035238</v>
      </c>
      <c r="C5" s="8">
        <v>748205</v>
      </c>
      <c r="D5" s="8">
        <v>287033</v>
      </c>
      <c r="E5" s="8">
        <v>46743</v>
      </c>
      <c r="F5" s="8">
        <v>32891</v>
      </c>
      <c r="G5" s="8">
        <v>13852</v>
      </c>
      <c r="H5" s="8">
        <v>206011</v>
      </c>
      <c r="I5" s="8">
        <v>34461</v>
      </c>
      <c r="J5" s="8">
        <v>171550</v>
      </c>
      <c r="K5" s="8">
        <v>558924</v>
      </c>
      <c r="L5" s="8">
        <v>457694</v>
      </c>
      <c r="M5" s="8">
        <v>101230</v>
      </c>
      <c r="N5" s="8">
        <v>223560</v>
      </c>
      <c r="O5" s="8">
        <v>223159</v>
      </c>
      <c r="P5" s="8">
        <v>401</v>
      </c>
      <c r="Q5" s="8">
        <v>0</v>
      </c>
      <c r="R5" s="8">
        <v>0</v>
      </c>
      <c r="S5" s="8">
        <v>10835</v>
      </c>
      <c r="T5" s="8">
        <v>91084</v>
      </c>
      <c r="U5" s="8">
        <v>230.108</v>
      </c>
      <c r="V5" s="8">
        <v>387567</v>
      </c>
    </row>
    <row r="6" spans="1:22" x14ac:dyDescent="0.3">
      <c r="A6" t="s">
        <v>91</v>
      </c>
      <c r="B6" s="8">
        <v>735481</v>
      </c>
      <c r="C6" s="8">
        <v>599385</v>
      </c>
      <c r="D6" s="8">
        <v>136096</v>
      </c>
      <c r="E6" s="8">
        <v>68206</v>
      </c>
      <c r="F6" s="8">
        <v>49147</v>
      </c>
      <c r="G6" s="8">
        <v>19059</v>
      </c>
      <c r="H6" s="8">
        <v>72050</v>
      </c>
      <c r="I6" s="8">
        <v>41024</v>
      </c>
      <c r="J6" s="8">
        <v>31026</v>
      </c>
      <c r="K6" s="8">
        <v>494294</v>
      </c>
      <c r="L6" s="8">
        <v>408594</v>
      </c>
      <c r="M6" s="8">
        <v>85700</v>
      </c>
      <c r="N6" s="8">
        <v>100931</v>
      </c>
      <c r="O6" s="8">
        <v>100620</v>
      </c>
      <c r="P6" s="8">
        <v>311</v>
      </c>
      <c r="Q6" s="8">
        <v>0</v>
      </c>
      <c r="R6" s="8">
        <v>0</v>
      </c>
      <c r="S6" s="8">
        <v>18835</v>
      </c>
      <c r="T6" s="8">
        <v>66829</v>
      </c>
      <c r="U6" s="8">
        <v>183.386</v>
      </c>
      <c r="V6" s="8">
        <v>300308</v>
      </c>
    </row>
    <row r="7" spans="1:22" x14ac:dyDescent="0.3">
      <c r="A7" t="s">
        <v>92</v>
      </c>
      <c r="B7" s="8">
        <v>998852</v>
      </c>
      <c r="C7" s="8">
        <v>696379</v>
      </c>
      <c r="D7" s="8">
        <v>302473</v>
      </c>
      <c r="E7" s="8">
        <v>89753</v>
      </c>
      <c r="F7" s="8">
        <v>47068</v>
      </c>
      <c r="G7" s="8">
        <v>42685</v>
      </c>
      <c r="H7" s="8">
        <v>148395</v>
      </c>
      <c r="I7" s="8">
        <v>18312</v>
      </c>
      <c r="J7" s="8">
        <v>130083</v>
      </c>
      <c r="K7" s="8">
        <v>562010</v>
      </c>
      <c r="L7" s="8">
        <v>433275</v>
      </c>
      <c r="M7" s="8">
        <v>128735</v>
      </c>
      <c r="N7" s="8">
        <v>198694</v>
      </c>
      <c r="O7" s="8">
        <v>197724</v>
      </c>
      <c r="P7" s="8">
        <v>970</v>
      </c>
      <c r="Q7" s="8">
        <v>0</v>
      </c>
      <c r="R7" s="8">
        <v>0</v>
      </c>
      <c r="S7" s="8">
        <v>27428</v>
      </c>
      <c r="T7" s="8">
        <v>97127</v>
      </c>
      <c r="U7" s="8">
        <v>168.96799999999999</v>
      </c>
      <c r="V7" s="8">
        <v>345282</v>
      </c>
    </row>
    <row r="8" spans="1:22" x14ac:dyDescent="0.3">
      <c r="A8" t="s">
        <v>93</v>
      </c>
      <c r="B8" s="8">
        <v>1366111</v>
      </c>
      <c r="C8" s="8">
        <v>980418</v>
      </c>
      <c r="D8" s="8">
        <v>385693</v>
      </c>
      <c r="E8" s="8">
        <v>227743</v>
      </c>
      <c r="F8" s="8">
        <v>133207</v>
      </c>
      <c r="G8" s="8">
        <v>94536</v>
      </c>
      <c r="H8" s="8">
        <v>29948</v>
      </c>
      <c r="I8" s="8">
        <v>5125</v>
      </c>
      <c r="J8" s="8">
        <v>24823</v>
      </c>
      <c r="K8" s="8">
        <v>974255</v>
      </c>
      <c r="L8" s="8">
        <v>708518</v>
      </c>
      <c r="M8" s="8">
        <v>265737</v>
      </c>
      <c r="N8" s="8">
        <v>134165</v>
      </c>
      <c r="O8" s="8">
        <v>133568</v>
      </c>
      <c r="P8" s="8">
        <v>597</v>
      </c>
      <c r="Q8" s="8">
        <v>0</v>
      </c>
      <c r="R8" s="8">
        <v>0</v>
      </c>
      <c r="S8" s="8">
        <v>40502</v>
      </c>
      <c r="T8" s="8">
        <v>228842</v>
      </c>
      <c r="U8" s="8">
        <v>198.26499999999999</v>
      </c>
      <c r="V8" s="8">
        <v>571670</v>
      </c>
    </row>
    <row r="9" spans="1:22" x14ac:dyDescent="0.3">
      <c r="A9" t="s">
        <v>94</v>
      </c>
      <c r="B9" s="8">
        <v>980775</v>
      </c>
      <c r="C9" s="8">
        <v>812376</v>
      </c>
      <c r="D9" s="8">
        <v>168399</v>
      </c>
      <c r="E9" s="8">
        <v>70033</v>
      </c>
      <c r="F9" s="8">
        <v>34817</v>
      </c>
      <c r="G9" s="8">
        <v>35216</v>
      </c>
      <c r="H9" s="8">
        <v>41513</v>
      </c>
      <c r="I9" s="8">
        <v>7121</v>
      </c>
      <c r="J9" s="8">
        <v>34392</v>
      </c>
      <c r="K9" s="8">
        <v>794740</v>
      </c>
      <c r="L9" s="8">
        <v>696231</v>
      </c>
      <c r="M9" s="8">
        <v>98509</v>
      </c>
      <c r="N9" s="8">
        <v>74489</v>
      </c>
      <c r="O9" s="8">
        <v>74207</v>
      </c>
      <c r="P9" s="8">
        <v>282</v>
      </c>
      <c r="Q9" s="8">
        <v>0</v>
      </c>
      <c r="R9" s="8">
        <v>0</v>
      </c>
      <c r="S9" s="8">
        <v>18600</v>
      </c>
      <c r="T9" s="8">
        <v>80687</v>
      </c>
      <c r="U9" s="8">
        <v>181.70400000000001</v>
      </c>
      <c r="V9" s="8">
        <v>644018</v>
      </c>
    </row>
    <row r="10" spans="1:22" x14ac:dyDescent="0.3">
      <c r="A10" t="s">
        <v>95</v>
      </c>
      <c r="B10" s="8">
        <v>1421597</v>
      </c>
      <c r="C10" s="8">
        <v>1239902</v>
      </c>
      <c r="D10" s="8">
        <v>181695</v>
      </c>
      <c r="E10" s="8">
        <v>166810</v>
      </c>
      <c r="F10" s="8">
        <v>144885</v>
      </c>
      <c r="G10" s="8">
        <v>21925</v>
      </c>
      <c r="H10" s="8">
        <v>86013</v>
      </c>
      <c r="I10" s="8">
        <v>16770</v>
      </c>
      <c r="J10" s="8">
        <v>69243</v>
      </c>
      <c r="K10" s="8">
        <v>1032974</v>
      </c>
      <c r="L10" s="8">
        <v>942821</v>
      </c>
      <c r="M10" s="8">
        <v>90153</v>
      </c>
      <c r="N10" s="8">
        <v>135800</v>
      </c>
      <c r="O10" s="8">
        <v>135426</v>
      </c>
      <c r="P10" s="8">
        <v>374</v>
      </c>
      <c r="Q10" s="8">
        <v>0</v>
      </c>
      <c r="R10" s="8">
        <v>0</v>
      </c>
      <c r="S10" s="8">
        <v>24846</v>
      </c>
      <c r="T10" s="8">
        <v>73951</v>
      </c>
      <c r="U10" s="8">
        <v>167.21700000000001</v>
      </c>
      <c r="V10" s="8">
        <v>788301</v>
      </c>
    </row>
    <row r="11" spans="1:22" x14ac:dyDescent="0.3">
      <c r="A11" t="s">
        <v>96</v>
      </c>
      <c r="B11" s="8">
        <v>1243664</v>
      </c>
      <c r="C11" s="8">
        <v>910002</v>
      </c>
      <c r="D11" s="8">
        <v>333662</v>
      </c>
      <c r="E11" s="8">
        <v>93405</v>
      </c>
      <c r="F11" s="8">
        <v>62743</v>
      </c>
      <c r="G11" s="8">
        <v>30662</v>
      </c>
      <c r="H11" s="8">
        <v>70745</v>
      </c>
      <c r="I11" s="8">
        <v>6806</v>
      </c>
      <c r="J11" s="8">
        <v>63939</v>
      </c>
      <c r="K11" s="8">
        <v>911778</v>
      </c>
      <c r="L11" s="8">
        <v>672998</v>
      </c>
      <c r="M11" s="8">
        <v>238780</v>
      </c>
      <c r="N11" s="8">
        <v>167736</v>
      </c>
      <c r="O11" s="8">
        <v>167455</v>
      </c>
      <c r="P11" s="8">
        <v>281</v>
      </c>
      <c r="Q11" s="8">
        <v>0</v>
      </c>
      <c r="R11" s="8">
        <v>0</v>
      </c>
      <c r="S11" s="8">
        <v>26523</v>
      </c>
      <c r="T11" s="8">
        <v>208252</v>
      </c>
      <c r="U11" s="8">
        <v>230.96299999999999</v>
      </c>
      <c r="V11" s="8">
        <v>474420</v>
      </c>
    </row>
    <row r="12" spans="1:22" x14ac:dyDescent="0.3">
      <c r="A12" t="s">
        <v>97</v>
      </c>
      <c r="B12" s="8">
        <v>345011</v>
      </c>
      <c r="C12" s="8">
        <v>344102</v>
      </c>
      <c r="D12" s="8">
        <v>909</v>
      </c>
      <c r="E12" s="8">
        <v>79</v>
      </c>
      <c r="F12" s="8">
        <v>66</v>
      </c>
      <c r="G12" s="8">
        <v>13</v>
      </c>
      <c r="H12" s="8">
        <v>2</v>
      </c>
      <c r="I12" s="8">
        <v>0</v>
      </c>
      <c r="J12" s="8">
        <v>2</v>
      </c>
      <c r="K12" s="8">
        <v>344830</v>
      </c>
      <c r="L12" s="8">
        <v>343938</v>
      </c>
      <c r="M12" s="8">
        <v>892</v>
      </c>
      <c r="N12" s="8">
        <v>100</v>
      </c>
      <c r="O12" s="8">
        <v>98</v>
      </c>
      <c r="P12" s="8">
        <v>2</v>
      </c>
      <c r="Q12" s="8">
        <v>0</v>
      </c>
      <c r="R12" s="8">
        <v>0</v>
      </c>
      <c r="S12" s="8">
        <v>17</v>
      </c>
      <c r="T12" s="8">
        <v>231</v>
      </c>
      <c r="U12" s="8">
        <v>577.07799999999997</v>
      </c>
      <c r="V12" s="8">
        <v>343864</v>
      </c>
    </row>
    <row r="13" spans="1:22" x14ac:dyDescent="0.3">
      <c r="A13" t="s">
        <v>98</v>
      </c>
      <c r="B13" s="8">
        <v>1832139</v>
      </c>
      <c r="C13" s="8">
        <v>1466589</v>
      </c>
      <c r="D13" s="8">
        <v>365550</v>
      </c>
      <c r="E13" s="8">
        <v>246501</v>
      </c>
      <c r="F13" s="8">
        <v>181081</v>
      </c>
      <c r="G13" s="8">
        <v>65420</v>
      </c>
      <c r="H13" s="8">
        <v>74110</v>
      </c>
      <c r="I13" s="8">
        <v>32312</v>
      </c>
      <c r="J13" s="8">
        <v>41798</v>
      </c>
      <c r="K13" s="8">
        <v>1346590</v>
      </c>
      <c r="L13" s="8">
        <v>1089665</v>
      </c>
      <c r="M13" s="8">
        <v>256925</v>
      </c>
      <c r="N13" s="8">
        <v>164938</v>
      </c>
      <c r="O13" s="8">
        <v>163531</v>
      </c>
      <c r="P13" s="8">
        <v>1407</v>
      </c>
      <c r="Q13" s="8">
        <v>0</v>
      </c>
      <c r="R13" s="8">
        <v>0</v>
      </c>
      <c r="S13" s="8">
        <v>26800</v>
      </c>
      <c r="T13" s="8">
        <v>220236</v>
      </c>
      <c r="U13" s="8">
        <v>193.99799999999999</v>
      </c>
      <c r="V13" s="8">
        <v>607433</v>
      </c>
    </row>
    <row r="14" spans="1:22" x14ac:dyDescent="0.3">
      <c r="A14" t="s">
        <v>99</v>
      </c>
      <c r="B14" s="8">
        <v>2458252</v>
      </c>
      <c r="C14" s="8">
        <v>2219903</v>
      </c>
      <c r="D14" s="8">
        <v>238349</v>
      </c>
      <c r="E14" s="8">
        <v>230033</v>
      </c>
      <c r="F14" s="8">
        <v>190465</v>
      </c>
      <c r="G14" s="8">
        <v>39568</v>
      </c>
      <c r="H14" s="8">
        <v>48056</v>
      </c>
      <c r="I14" s="8">
        <v>32668</v>
      </c>
      <c r="J14" s="8">
        <v>15388</v>
      </c>
      <c r="K14" s="8">
        <v>2040293</v>
      </c>
      <c r="L14" s="8">
        <v>1857253</v>
      </c>
      <c r="M14" s="8">
        <v>183040</v>
      </c>
      <c r="N14" s="8">
        <v>139870</v>
      </c>
      <c r="O14" s="8">
        <v>139517</v>
      </c>
      <c r="P14" s="8">
        <v>353</v>
      </c>
      <c r="Q14" s="8">
        <v>0</v>
      </c>
      <c r="R14" s="8">
        <v>0</v>
      </c>
      <c r="S14" s="8">
        <v>16242</v>
      </c>
      <c r="T14" s="8">
        <v>166314</v>
      </c>
      <c r="U14" s="8">
        <v>177.95099999999999</v>
      </c>
      <c r="V14" s="8">
        <v>1216461</v>
      </c>
    </row>
    <row r="15" spans="1:22" x14ac:dyDescent="0.3">
      <c r="A15" t="s">
        <v>100</v>
      </c>
      <c r="B15" s="8">
        <v>2353664</v>
      </c>
      <c r="C15" s="8">
        <v>2225142</v>
      </c>
      <c r="D15" s="8">
        <v>128522</v>
      </c>
      <c r="E15" s="8">
        <v>212120</v>
      </c>
      <c r="F15" s="8">
        <v>193137</v>
      </c>
      <c r="G15" s="8">
        <v>18983</v>
      </c>
      <c r="H15" s="8">
        <v>39887</v>
      </c>
      <c r="I15" s="8">
        <v>31107</v>
      </c>
      <c r="J15" s="8">
        <v>8780</v>
      </c>
      <c r="K15" s="8">
        <v>1964773</v>
      </c>
      <c r="L15" s="8">
        <v>1864247</v>
      </c>
      <c r="M15" s="8">
        <v>100526</v>
      </c>
      <c r="N15" s="8">
        <v>136884</v>
      </c>
      <c r="O15" s="8">
        <v>136651</v>
      </c>
      <c r="P15" s="8">
        <v>233</v>
      </c>
      <c r="Q15" s="8">
        <v>0</v>
      </c>
      <c r="R15" s="8">
        <v>0</v>
      </c>
      <c r="S15" s="8">
        <v>9521</v>
      </c>
      <c r="T15" s="8">
        <v>88387</v>
      </c>
      <c r="U15" s="8">
        <v>172.923</v>
      </c>
      <c r="V15" s="8">
        <v>1179881</v>
      </c>
    </row>
    <row r="16" spans="1:22" x14ac:dyDescent="0.3">
      <c r="A16" t="s">
        <v>101</v>
      </c>
      <c r="B16" s="8">
        <v>2489681</v>
      </c>
      <c r="C16" s="8">
        <v>2359832</v>
      </c>
      <c r="D16" s="8">
        <v>129849</v>
      </c>
      <c r="E16" s="8">
        <v>228029</v>
      </c>
      <c r="F16" s="8">
        <v>211290</v>
      </c>
      <c r="G16" s="8">
        <v>16739</v>
      </c>
      <c r="H16" s="8">
        <v>43824</v>
      </c>
      <c r="I16" s="8">
        <v>35106</v>
      </c>
      <c r="J16" s="8">
        <v>8718</v>
      </c>
      <c r="K16" s="8">
        <v>2067531</v>
      </c>
      <c r="L16" s="8">
        <v>1963369</v>
      </c>
      <c r="M16" s="8">
        <v>104162</v>
      </c>
      <c r="N16" s="8">
        <v>150297</v>
      </c>
      <c r="O16" s="8">
        <v>150067</v>
      </c>
      <c r="P16" s="8">
        <v>230</v>
      </c>
      <c r="Q16" s="8">
        <v>0</v>
      </c>
      <c r="R16" s="8">
        <v>0</v>
      </c>
      <c r="S16" s="8">
        <v>9019</v>
      </c>
      <c r="T16" s="8">
        <v>95251</v>
      </c>
      <c r="U16" s="8">
        <v>176.126</v>
      </c>
      <c r="V16" s="8">
        <v>1204351</v>
      </c>
    </row>
    <row r="17" spans="1:22" x14ac:dyDescent="0.3">
      <c r="A17" t="s">
        <v>102</v>
      </c>
      <c r="B17" s="8">
        <v>2206337</v>
      </c>
      <c r="C17" s="8">
        <v>2023412</v>
      </c>
      <c r="D17" s="8">
        <v>182925</v>
      </c>
      <c r="E17" s="8">
        <v>231860</v>
      </c>
      <c r="F17" s="8">
        <v>205612</v>
      </c>
      <c r="G17" s="8">
        <v>26248</v>
      </c>
      <c r="H17" s="8">
        <v>45565</v>
      </c>
      <c r="I17" s="8">
        <v>32120</v>
      </c>
      <c r="J17" s="8">
        <v>13445</v>
      </c>
      <c r="K17" s="8">
        <v>1776349</v>
      </c>
      <c r="L17" s="8">
        <v>1633502</v>
      </c>
      <c r="M17" s="8">
        <v>142847</v>
      </c>
      <c r="N17" s="8">
        <v>152563</v>
      </c>
      <c r="O17" s="8">
        <v>152178</v>
      </c>
      <c r="P17" s="8">
        <v>385</v>
      </c>
      <c r="Q17" s="8">
        <v>0</v>
      </c>
      <c r="R17" s="8">
        <v>0</v>
      </c>
      <c r="S17" s="8">
        <v>13906</v>
      </c>
      <c r="T17" s="8">
        <v>126780</v>
      </c>
      <c r="U17" s="8">
        <v>177.64500000000001</v>
      </c>
      <c r="V17" s="8">
        <v>907680</v>
      </c>
    </row>
    <row r="18" spans="1:22" x14ac:dyDescent="0.3">
      <c r="A18" t="s">
        <v>103</v>
      </c>
      <c r="B18" s="8">
        <v>2454883</v>
      </c>
      <c r="C18" s="8">
        <v>2292060</v>
      </c>
      <c r="D18" s="8">
        <v>162823</v>
      </c>
      <c r="E18" s="8">
        <v>252739</v>
      </c>
      <c r="F18" s="8">
        <v>232302</v>
      </c>
      <c r="G18" s="8">
        <v>20437</v>
      </c>
      <c r="H18" s="8">
        <v>49394</v>
      </c>
      <c r="I18" s="8">
        <v>38305</v>
      </c>
      <c r="J18" s="8">
        <v>11089</v>
      </c>
      <c r="K18" s="8">
        <v>1985679</v>
      </c>
      <c r="L18" s="8">
        <v>1854838</v>
      </c>
      <c r="M18" s="8">
        <v>130841</v>
      </c>
      <c r="N18" s="8">
        <v>167071</v>
      </c>
      <c r="O18" s="8">
        <v>166615</v>
      </c>
      <c r="P18" s="8">
        <v>456</v>
      </c>
      <c r="Q18" s="8">
        <v>0</v>
      </c>
      <c r="R18" s="8">
        <v>0</v>
      </c>
      <c r="S18" s="8">
        <v>10420</v>
      </c>
      <c r="T18" s="8">
        <v>119656</v>
      </c>
      <c r="U18" s="8">
        <v>174.91200000000001</v>
      </c>
      <c r="V18" s="8">
        <v>1002451</v>
      </c>
    </row>
    <row r="19" spans="1:22" x14ac:dyDescent="0.3">
      <c r="A19" t="s">
        <v>104</v>
      </c>
      <c r="B19" s="8">
        <v>2499229</v>
      </c>
      <c r="C19" s="8">
        <v>2348545</v>
      </c>
      <c r="D19" s="8">
        <v>150684</v>
      </c>
      <c r="E19" s="8">
        <v>274452</v>
      </c>
      <c r="F19" s="8">
        <v>252876</v>
      </c>
      <c r="G19" s="8">
        <v>21576</v>
      </c>
      <c r="H19" s="8">
        <v>48226</v>
      </c>
      <c r="I19" s="8">
        <v>38802</v>
      </c>
      <c r="J19" s="8">
        <v>9424</v>
      </c>
      <c r="K19" s="8">
        <v>2002134</v>
      </c>
      <c r="L19" s="8">
        <v>1882769</v>
      </c>
      <c r="M19" s="8">
        <v>119365</v>
      </c>
      <c r="N19" s="8">
        <v>174417</v>
      </c>
      <c r="O19" s="8">
        <v>174098</v>
      </c>
      <c r="P19" s="8">
        <v>319</v>
      </c>
      <c r="Q19" s="8">
        <v>0</v>
      </c>
      <c r="R19" s="8">
        <v>0</v>
      </c>
      <c r="S19" s="8">
        <v>10494</v>
      </c>
      <c r="T19" s="8">
        <v>107621</v>
      </c>
      <c r="U19" s="8">
        <v>173.27</v>
      </c>
      <c r="V19" s="8">
        <v>952560</v>
      </c>
    </row>
    <row r="20" spans="1:22" x14ac:dyDescent="0.3">
      <c r="A20" t="s">
        <v>105</v>
      </c>
      <c r="B20" s="8">
        <v>574450</v>
      </c>
      <c r="C20" s="8">
        <v>507705</v>
      </c>
      <c r="D20" s="8">
        <v>66745</v>
      </c>
      <c r="E20" s="8">
        <v>19517</v>
      </c>
      <c r="F20" s="8">
        <v>5898</v>
      </c>
      <c r="G20" s="8">
        <v>13619</v>
      </c>
      <c r="H20" s="8">
        <v>30914</v>
      </c>
      <c r="I20" s="8">
        <v>4279</v>
      </c>
      <c r="J20" s="8">
        <v>26635</v>
      </c>
      <c r="K20" s="8">
        <v>489130</v>
      </c>
      <c r="L20" s="8">
        <v>462772</v>
      </c>
      <c r="M20" s="8">
        <v>26358</v>
      </c>
      <c r="N20" s="8">
        <v>34889</v>
      </c>
      <c r="O20" s="8">
        <v>34756</v>
      </c>
      <c r="P20" s="8">
        <v>133</v>
      </c>
      <c r="Q20" s="8">
        <v>0</v>
      </c>
      <c r="R20" s="8">
        <v>0</v>
      </c>
      <c r="S20" s="8">
        <v>4503</v>
      </c>
      <c r="T20" s="8">
        <v>22757</v>
      </c>
      <c r="U20" s="8">
        <v>301.19900000000001</v>
      </c>
      <c r="V20" s="8">
        <v>456228</v>
      </c>
    </row>
    <row r="21" spans="1:22" x14ac:dyDescent="0.3">
      <c r="A21" t="s">
        <v>106</v>
      </c>
      <c r="B21" s="8">
        <v>369368</v>
      </c>
      <c r="C21" s="8">
        <v>368676</v>
      </c>
      <c r="D21" s="8">
        <v>692</v>
      </c>
      <c r="E21" s="8">
        <v>70</v>
      </c>
      <c r="F21" s="8">
        <v>56</v>
      </c>
      <c r="G21" s="8">
        <v>14</v>
      </c>
      <c r="H21" s="8">
        <v>2</v>
      </c>
      <c r="I21" s="8">
        <v>0</v>
      </c>
      <c r="J21" s="8">
        <v>2</v>
      </c>
      <c r="K21" s="8">
        <v>369207</v>
      </c>
      <c r="L21" s="8">
        <v>368534</v>
      </c>
      <c r="M21" s="8">
        <v>673</v>
      </c>
      <c r="N21" s="8">
        <v>89</v>
      </c>
      <c r="O21" s="8">
        <v>86</v>
      </c>
      <c r="P21" s="8">
        <v>3</v>
      </c>
      <c r="Q21" s="8">
        <v>0</v>
      </c>
      <c r="R21" s="8">
        <v>0</v>
      </c>
      <c r="S21" s="8">
        <v>8</v>
      </c>
      <c r="T21" s="8">
        <v>158</v>
      </c>
      <c r="U21" s="8">
        <v>353.49599999999998</v>
      </c>
      <c r="V21" s="8">
        <v>368462</v>
      </c>
    </row>
    <row r="22" spans="1:22" x14ac:dyDescent="0.3">
      <c r="A22" t="s">
        <v>107</v>
      </c>
      <c r="B22" s="8">
        <v>2171046</v>
      </c>
      <c r="C22" s="8">
        <v>2131860</v>
      </c>
      <c r="D22" s="8">
        <v>39186</v>
      </c>
      <c r="E22" s="8">
        <v>112094</v>
      </c>
      <c r="F22" s="8">
        <v>107669</v>
      </c>
      <c r="G22" s="8">
        <v>4425</v>
      </c>
      <c r="H22" s="8">
        <v>67459</v>
      </c>
      <c r="I22" s="8">
        <v>54075</v>
      </c>
      <c r="J22" s="8">
        <v>13384</v>
      </c>
      <c r="K22" s="8">
        <v>1876708</v>
      </c>
      <c r="L22" s="8">
        <v>1855478</v>
      </c>
      <c r="M22" s="8">
        <v>21230</v>
      </c>
      <c r="N22" s="8">
        <v>114785</v>
      </c>
      <c r="O22" s="8">
        <v>114638</v>
      </c>
      <c r="P22" s="8">
        <v>147</v>
      </c>
      <c r="Q22" s="8">
        <v>0</v>
      </c>
      <c r="R22" s="8">
        <v>0</v>
      </c>
      <c r="S22" s="8">
        <v>1901</v>
      </c>
      <c r="T22" s="8">
        <v>18235</v>
      </c>
      <c r="U22" s="8">
        <v>176.99</v>
      </c>
      <c r="V22" s="8">
        <v>1391677</v>
      </c>
    </row>
    <row r="23" spans="1:22" x14ac:dyDescent="0.3">
      <c r="A23" t="s">
        <v>108</v>
      </c>
      <c r="B23" s="8">
        <v>4106928</v>
      </c>
      <c r="C23" s="8">
        <v>2589639</v>
      </c>
      <c r="D23" s="8">
        <v>1517289</v>
      </c>
      <c r="E23" s="8">
        <v>326540</v>
      </c>
      <c r="F23" s="8">
        <v>169888</v>
      </c>
      <c r="G23" s="8">
        <v>156652</v>
      </c>
      <c r="H23" s="8">
        <v>841299</v>
      </c>
      <c r="I23" s="8">
        <v>123786</v>
      </c>
      <c r="J23" s="8">
        <v>717513</v>
      </c>
      <c r="K23" s="8">
        <v>1877622</v>
      </c>
      <c r="L23" s="8">
        <v>1236396</v>
      </c>
      <c r="M23" s="8">
        <v>641226</v>
      </c>
      <c r="N23" s="8">
        <v>1061467</v>
      </c>
      <c r="O23" s="8">
        <v>1059569</v>
      </c>
      <c r="P23" s="8">
        <v>1898</v>
      </c>
      <c r="Q23" s="8">
        <v>0</v>
      </c>
      <c r="R23" s="8">
        <v>0</v>
      </c>
      <c r="S23" s="8">
        <v>48401</v>
      </c>
      <c r="T23" s="8">
        <v>592003</v>
      </c>
      <c r="U23" s="8">
        <v>267.19400000000002</v>
      </c>
      <c r="V23" s="8">
        <v>920193</v>
      </c>
    </row>
    <row r="24" spans="1:22" x14ac:dyDescent="0.3">
      <c r="A24" t="s">
        <v>109</v>
      </c>
      <c r="B24" s="8">
        <v>4231430</v>
      </c>
      <c r="C24" s="8">
        <v>2768061</v>
      </c>
      <c r="D24" s="8">
        <v>1463369</v>
      </c>
      <c r="E24" s="8">
        <v>261522</v>
      </c>
      <c r="F24" s="8">
        <v>162998</v>
      </c>
      <c r="G24" s="8">
        <v>98524</v>
      </c>
      <c r="H24" s="8">
        <v>931643</v>
      </c>
      <c r="I24" s="8">
        <v>137118</v>
      </c>
      <c r="J24" s="8">
        <v>794525</v>
      </c>
      <c r="K24" s="8">
        <v>1936866</v>
      </c>
      <c r="L24" s="8">
        <v>1368528</v>
      </c>
      <c r="M24" s="8">
        <v>568338</v>
      </c>
      <c r="N24" s="8">
        <v>1101399</v>
      </c>
      <c r="O24" s="8">
        <v>1099417</v>
      </c>
      <c r="P24" s="8">
        <v>1982</v>
      </c>
      <c r="Q24" s="8">
        <v>0</v>
      </c>
      <c r="R24" s="8">
        <v>0</v>
      </c>
      <c r="S24" s="8">
        <v>32272</v>
      </c>
      <c r="T24" s="8">
        <v>536025</v>
      </c>
      <c r="U24" s="8">
        <v>280.95499999999998</v>
      </c>
      <c r="V24" s="8">
        <v>1025775</v>
      </c>
    </row>
    <row r="25" spans="1:22" x14ac:dyDescent="0.3">
      <c r="A25" t="s">
        <v>110</v>
      </c>
      <c r="B25" s="8">
        <v>4204404</v>
      </c>
      <c r="C25" s="8">
        <v>2616915</v>
      </c>
      <c r="D25" s="8">
        <v>1587489</v>
      </c>
      <c r="E25" s="8">
        <v>331877</v>
      </c>
      <c r="F25" s="8">
        <v>168098</v>
      </c>
      <c r="G25" s="8">
        <v>163779</v>
      </c>
      <c r="H25" s="8">
        <v>883268</v>
      </c>
      <c r="I25" s="8">
        <v>115551</v>
      </c>
      <c r="J25" s="8">
        <v>767717</v>
      </c>
      <c r="K25" s="8">
        <v>1878467</v>
      </c>
      <c r="L25" s="8">
        <v>1224590</v>
      </c>
      <c r="M25" s="8">
        <v>653877</v>
      </c>
      <c r="N25" s="8">
        <v>1110792</v>
      </c>
      <c r="O25" s="8">
        <v>1108676</v>
      </c>
      <c r="P25" s="8">
        <v>2116</v>
      </c>
      <c r="Q25" s="8">
        <v>0</v>
      </c>
      <c r="R25" s="8">
        <v>0</v>
      </c>
      <c r="S25" s="8">
        <v>51437</v>
      </c>
      <c r="T25" s="8">
        <v>601621</v>
      </c>
      <c r="U25" s="8">
        <v>278.55399999999997</v>
      </c>
      <c r="V25" s="8">
        <v>916401</v>
      </c>
    </row>
    <row r="26" spans="1:22" x14ac:dyDescent="0.3">
      <c r="A26" t="s">
        <v>111</v>
      </c>
      <c r="B26" s="8">
        <v>4173592</v>
      </c>
      <c r="C26" s="8">
        <v>2716059</v>
      </c>
      <c r="D26" s="8">
        <v>1457533</v>
      </c>
      <c r="E26" s="8">
        <v>263631</v>
      </c>
      <c r="F26" s="8">
        <v>162703</v>
      </c>
      <c r="G26" s="8">
        <v>100928</v>
      </c>
      <c r="H26" s="8">
        <v>925406</v>
      </c>
      <c r="I26" s="8">
        <v>139055</v>
      </c>
      <c r="J26" s="8">
        <v>786351</v>
      </c>
      <c r="K26" s="8">
        <v>1886635</v>
      </c>
      <c r="L26" s="8">
        <v>1318368</v>
      </c>
      <c r="M26" s="8">
        <v>568267</v>
      </c>
      <c r="N26" s="8">
        <v>1097920</v>
      </c>
      <c r="O26" s="8">
        <v>1095933</v>
      </c>
      <c r="P26" s="8">
        <v>1987</v>
      </c>
      <c r="Q26" s="8">
        <v>0</v>
      </c>
      <c r="R26" s="8">
        <v>0</v>
      </c>
      <c r="S26" s="8">
        <v>33103</v>
      </c>
      <c r="T26" s="8">
        <v>535451</v>
      </c>
      <c r="U26" s="8">
        <v>279.089</v>
      </c>
      <c r="V26" s="8">
        <v>981243</v>
      </c>
    </row>
    <row r="27" spans="1:22" x14ac:dyDescent="0.3">
      <c r="A27" t="s">
        <v>112</v>
      </c>
      <c r="B27" s="8">
        <v>4211710</v>
      </c>
      <c r="C27" s="8">
        <v>2809523</v>
      </c>
      <c r="D27" s="8">
        <v>1402187</v>
      </c>
      <c r="E27" s="8">
        <v>245780</v>
      </c>
      <c r="F27" s="8">
        <v>171964</v>
      </c>
      <c r="G27" s="8">
        <v>73816</v>
      </c>
      <c r="H27" s="8">
        <v>953389</v>
      </c>
      <c r="I27" s="8">
        <v>141881</v>
      </c>
      <c r="J27" s="8">
        <v>811508</v>
      </c>
      <c r="K27" s="8">
        <v>1899773</v>
      </c>
      <c r="L27" s="8">
        <v>1384985</v>
      </c>
      <c r="M27" s="8">
        <v>514788</v>
      </c>
      <c r="N27" s="8">
        <v>1112768</v>
      </c>
      <c r="O27" s="8">
        <v>1110693</v>
      </c>
      <c r="P27" s="8">
        <v>2075</v>
      </c>
      <c r="Q27" s="8">
        <v>0</v>
      </c>
      <c r="R27" s="8">
        <v>0</v>
      </c>
      <c r="S27" s="8">
        <v>29503</v>
      </c>
      <c r="T27" s="8">
        <v>483631</v>
      </c>
      <c r="U27" s="8">
        <v>292.63400000000001</v>
      </c>
      <c r="V27" s="8">
        <v>1038284</v>
      </c>
    </row>
    <row r="28" spans="1:22" x14ac:dyDescent="0.3">
      <c r="A28" t="s">
        <v>113</v>
      </c>
      <c r="B28" s="8">
        <v>4161064</v>
      </c>
      <c r="C28" s="8">
        <v>2768078</v>
      </c>
      <c r="D28" s="8">
        <v>1392986</v>
      </c>
      <c r="E28" s="8">
        <v>243869</v>
      </c>
      <c r="F28" s="8">
        <v>169755</v>
      </c>
      <c r="G28" s="8">
        <v>74114</v>
      </c>
      <c r="H28" s="8">
        <v>958551</v>
      </c>
      <c r="I28" s="8">
        <v>141827</v>
      </c>
      <c r="J28" s="8">
        <v>816724</v>
      </c>
      <c r="K28" s="8">
        <v>1840720</v>
      </c>
      <c r="L28" s="8">
        <v>1340648</v>
      </c>
      <c r="M28" s="8">
        <v>500072</v>
      </c>
      <c r="N28" s="8">
        <v>1117924</v>
      </c>
      <c r="O28" s="8">
        <v>1115848</v>
      </c>
      <c r="P28" s="8">
        <v>2076</v>
      </c>
      <c r="Q28" s="8">
        <v>0</v>
      </c>
      <c r="R28" s="8">
        <v>0</v>
      </c>
      <c r="S28" s="8">
        <v>27884</v>
      </c>
      <c r="T28" s="8">
        <v>472681</v>
      </c>
      <c r="U28" s="8">
        <v>294.96600000000001</v>
      </c>
      <c r="V28" s="8">
        <v>991559</v>
      </c>
    </row>
    <row r="29" spans="1:22" x14ac:dyDescent="0.3">
      <c r="A29" t="s">
        <v>114</v>
      </c>
      <c r="B29" s="8">
        <v>2409900</v>
      </c>
      <c r="C29" s="8">
        <v>2360231</v>
      </c>
      <c r="D29" s="8">
        <v>49669</v>
      </c>
      <c r="E29" s="8">
        <v>130107</v>
      </c>
      <c r="F29" s="8">
        <v>123971</v>
      </c>
      <c r="G29" s="8">
        <v>6136</v>
      </c>
      <c r="H29" s="8">
        <v>93270</v>
      </c>
      <c r="I29" s="8">
        <v>75481</v>
      </c>
      <c r="J29" s="8">
        <v>17789</v>
      </c>
      <c r="K29" s="8">
        <v>2037789</v>
      </c>
      <c r="L29" s="8">
        <v>2012321</v>
      </c>
      <c r="M29" s="8">
        <v>25468</v>
      </c>
      <c r="N29" s="8">
        <v>148734</v>
      </c>
      <c r="O29" s="8">
        <v>148458</v>
      </c>
      <c r="P29" s="8">
        <v>276</v>
      </c>
      <c r="Q29" s="8">
        <v>0</v>
      </c>
      <c r="R29" s="8">
        <v>0</v>
      </c>
      <c r="S29" s="8">
        <v>2615</v>
      </c>
      <c r="T29" s="8">
        <v>22480</v>
      </c>
      <c r="U29" s="8">
        <v>182.041</v>
      </c>
      <c r="V29" s="8">
        <v>1531928</v>
      </c>
    </row>
    <row r="30" spans="1:22" x14ac:dyDescent="0.3">
      <c r="A30" t="s">
        <v>115</v>
      </c>
      <c r="B30" s="8">
        <v>2556237</v>
      </c>
      <c r="C30" s="8">
        <v>2503460</v>
      </c>
      <c r="D30" s="8">
        <v>52777</v>
      </c>
      <c r="E30" s="8">
        <v>144451</v>
      </c>
      <c r="F30" s="8">
        <v>138920</v>
      </c>
      <c r="G30" s="8">
        <v>5531</v>
      </c>
      <c r="H30" s="8">
        <v>87835</v>
      </c>
      <c r="I30" s="8">
        <v>65820</v>
      </c>
      <c r="J30" s="8">
        <v>22015</v>
      </c>
      <c r="K30" s="8">
        <v>2176505</v>
      </c>
      <c r="L30" s="8">
        <v>2151539</v>
      </c>
      <c r="M30" s="8">
        <v>24966</v>
      </c>
      <c r="N30" s="8">
        <v>147446</v>
      </c>
      <c r="O30" s="8">
        <v>147181</v>
      </c>
      <c r="P30" s="8">
        <v>265</v>
      </c>
      <c r="Q30" s="8">
        <v>0</v>
      </c>
      <c r="R30" s="8">
        <v>0</v>
      </c>
      <c r="S30" s="8">
        <v>2245</v>
      </c>
      <c r="T30" s="8">
        <v>22798</v>
      </c>
      <c r="U30" s="8">
        <v>197.31399999999999</v>
      </c>
      <c r="V30" s="8">
        <v>1620171</v>
      </c>
    </row>
    <row r="31" spans="1:22" x14ac:dyDescent="0.3">
      <c r="A31" t="s">
        <v>116</v>
      </c>
      <c r="B31" s="8">
        <v>2361874</v>
      </c>
      <c r="C31" s="8">
        <v>2332464</v>
      </c>
      <c r="D31" s="8">
        <v>29410</v>
      </c>
      <c r="E31" s="8">
        <v>119202</v>
      </c>
      <c r="F31" s="8">
        <v>115950</v>
      </c>
      <c r="G31" s="8">
        <v>3252</v>
      </c>
      <c r="H31" s="8">
        <v>79077</v>
      </c>
      <c r="I31" s="8">
        <v>68378</v>
      </c>
      <c r="J31" s="8">
        <v>10699</v>
      </c>
      <c r="K31" s="8">
        <v>2027894</v>
      </c>
      <c r="L31" s="8">
        <v>2012648</v>
      </c>
      <c r="M31" s="8">
        <v>15246</v>
      </c>
      <c r="N31" s="8">
        <v>135701</v>
      </c>
      <c r="O31" s="8">
        <v>135488</v>
      </c>
      <c r="P31" s="8">
        <v>213</v>
      </c>
      <c r="Q31" s="8">
        <v>0</v>
      </c>
      <c r="R31" s="8">
        <v>0</v>
      </c>
      <c r="S31" s="8">
        <v>1271</v>
      </c>
      <c r="T31" s="8">
        <v>13043</v>
      </c>
      <c r="U31" s="8">
        <v>180.20699999999999</v>
      </c>
      <c r="V31" s="8">
        <v>1473466</v>
      </c>
    </row>
    <row r="32" spans="1:22" x14ac:dyDescent="0.3">
      <c r="A32" t="s">
        <v>117</v>
      </c>
      <c r="B32" s="8">
        <v>2889158</v>
      </c>
      <c r="C32" s="8">
        <v>2852112</v>
      </c>
      <c r="D32" s="8">
        <v>37046</v>
      </c>
      <c r="E32" s="8">
        <v>166904</v>
      </c>
      <c r="F32" s="8">
        <v>163274</v>
      </c>
      <c r="G32" s="8">
        <v>3630</v>
      </c>
      <c r="H32" s="8">
        <v>95713</v>
      </c>
      <c r="I32" s="8">
        <v>81222</v>
      </c>
      <c r="J32" s="8">
        <v>14491</v>
      </c>
      <c r="K32" s="8">
        <v>2452552</v>
      </c>
      <c r="L32" s="8">
        <v>2433839</v>
      </c>
      <c r="M32" s="8">
        <v>18713</v>
      </c>
      <c r="N32" s="8">
        <v>173990</v>
      </c>
      <c r="O32" s="8">
        <v>173778</v>
      </c>
      <c r="P32" s="8">
        <v>212</v>
      </c>
      <c r="Q32" s="8">
        <v>0</v>
      </c>
      <c r="R32" s="8">
        <v>0</v>
      </c>
      <c r="S32" s="8">
        <v>1108</v>
      </c>
      <c r="T32" s="8">
        <v>17017</v>
      </c>
      <c r="U32" s="8">
        <v>187.99600000000001</v>
      </c>
      <c r="V32" s="8">
        <v>1783657</v>
      </c>
    </row>
    <row r="33" spans="1:22" x14ac:dyDescent="0.3">
      <c r="A33" t="s">
        <v>118</v>
      </c>
      <c r="B33" s="8">
        <v>2775511</v>
      </c>
      <c r="C33" s="8">
        <v>2741250</v>
      </c>
      <c r="D33" s="8">
        <v>34261</v>
      </c>
      <c r="E33" s="8">
        <v>151200</v>
      </c>
      <c r="F33" s="8">
        <v>147649</v>
      </c>
      <c r="G33" s="8">
        <v>3551</v>
      </c>
      <c r="H33" s="8">
        <v>94683</v>
      </c>
      <c r="I33" s="8">
        <v>80839</v>
      </c>
      <c r="J33" s="8">
        <v>13844</v>
      </c>
      <c r="K33" s="8">
        <v>2366570</v>
      </c>
      <c r="L33" s="8">
        <v>2349903</v>
      </c>
      <c r="M33" s="8">
        <v>16667</v>
      </c>
      <c r="N33" s="8">
        <v>163058</v>
      </c>
      <c r="O33" s="8">
        <v>162859</v>
      </c>
      <c r="P33" s="8">
        <v>199</v>
      </c>
      <c r="Q33" s="8">
        <v>0</v>
      </c>
      <c r="R33" s="8">
        <v>0</v>
      </c>
      <c r="S33" s="8">
        <v>1431</v>
      </c>
      <c r="T33" s="8">
        <v>14465</v>
      </c>
      <c r="U33" s="8">
        <v>183.404</v>
      </c>
      <c r="V33" s="8">
        <v>1700761</v>
      </c>
    </row>
    <row r="34" spans="1:22" x14ac:dyDescent="0.3">
      <c r="A34" t="s">
        <v>119</v>
      </c>
      <c r="B34" s="8">
        <v>2813486</v>
      </c>
      <c r="C34" s="8">
        <v>2742647</v>
      </c>
      <c r="D34" s="8">
        <v>70839</v>
      </c>
      <c r="E34" s="8">
        <v>173166</v>
      </c>
      <c r="F34" s="8">
        <v>157222</v>
      </c>
      <c r="G34" s="8">
        <v>15944</v>
      </c>
      <c r="H34" s="8">
        <v>63237</v>
      </c>
      <c r="I34" s="8">
        <v>61284</v>
      </c>
      <c r="J34" s="8">
        <v>1953</v>
      </c>
      <c r="K34" s="8">
        <v>2463339</v>
      </c>
      <c r="L34" s="8">
        <v>2410843</v>
      </c>
      <c r="M34" s="8">
        <v>52496</v>
      </c>
      <c r="N34" s="8">
        <v>113744</v>
      </c>
      <c r="O34" s="8">
        <v>113298</v>
      </c>
      <c r="P34" s="8">
        <v>446</v>
      </c>
      <c r="Q34" s="8">
        <v>0</v>
      </c>
      <c r="R34" s="8">
        <v>0</v>
      </c>
      <c r="S34" s="8">
        <v>2397</v>
      </c>
      <c r="T34" s="8">
        <v>49061</v>
      </c>
      <c r="U34" s="8">
        <v>156.95699999999999</v>
      </c>
      <c r="V34" s="8">
        <v>1849783</v>
      </c>
    </row>
    <row r="35" spans="1:22" x14ac:dyDescent="0.3">
      <c r="A35" t="s">
        <v>120</v>
      </c>
      <c r="B35" s="8">
        <v>3420071</v>
      </c>
      <c r="C35" s="8">
        <v>3323367</v>
      </c>
      <c r="D35" s="8">
        <v>96704</v>
      </c>
      <c r="E35" s="8">
        <v>151301</v>
      </c>
      <c r="F35" s="8">
        <v>133482</v>
      </c>
      <c r="G35" s="8">
        <v>17819</v>
      </c>
      <c r="H35" s="8">
        <v>53191</v>
      </c>
      <c r="I35" s="8">
        <v>49436</v>
      </c>
      <c r="J35" s="8">
        <v>3755</v>
      </c>
      <c r="K35" s="8">
        <v>3102652</v>
      </c>
      <c r="L35" s="8">
        <v>3028241</v>
      </c>
      <c r="M35" s="8">
        <v>74411</v>
      </c>
      <c r="N35" s="8">
        <v>112927</v>
      </c>
      <c r="O35" s="8">
        <v>112208</v>
      </c>
      <c r="P35" s="8">
        <v>719</v>
      </c>
      <c r="Q35" s="8">
        <v>0</v>
      </c>
      <c r="R35" s="8">
        <v>0</v>
      </c>
      <c r="S35" s="8">
        <v>2846</v>
      </c>
      <c r="T35" s="8">
        <v>69684</v>
      </c>
      <c r="U35" s="8">
        <v>166.596</v>
      </c>
      <c r="V35" s="8">
        <v>2515516</v>
      </c>
    </row>
    <row r="36" spans="1:22" x14ac:dyDescent="0.3">
      <c r="A36" t="s">
        <v>121</v>
      </c>
      <c r="B36" s="8">
        <v>2988199</v>
      </c>
      <c r="C36" s="8">
        <v>2969395</v>
      </c>
      <c r="D36" s="8">
        <v>18804</v>
      </c>
      <c r="E36" s="8">
        <v>157167</v>
      </c>
      <c r="F36" s="8">
        <v>154557</v>
      </c>
      <c r="G36" s="8">
        <v>2610</v>
      </c>
      <c r="H36" s="8">
        <v>68112</v>
      </c>
      <c r="I36" s="8">
        <v>66386</v>
      </c>
      <c r="J36" s="8">
        <v>1726</v>
      </c>
      <c r="K36" s="8">
        <v>2631216</v>
      </c>
      <c r="L36" s="8">
        <v>2616823</v>
      </c>
      <c r="M36" s="8">
        <v>14393</v>
      </c>
      <c r="N36" s="8">
        <v>131704</v>
      </c>
      <c r="O36" s="8">
        <v>131629</v>
      </c>
      <c r="P36" s="8">
        <v>75</v>
      </c>
      <c r="Q36" s="8">
        <v>0</v>
      </c>
      <c r="R36" s="8">
        <v>0</v>
      </c>
      <c r="S36" s="8">
        <v>917</v>
      </c>
      <c r="T36" s="8">
        <v>12227</v>
      </c>
      <c r="U36" s="8">
        <v>145.036</v>
      </c>
      <c r="V36" s="8">
        <v>2020875</v>
      </c>
    </row>
    <row r="37" spans="1:22" x14ac:dyDescent="0.3">
      <c r="A37" t="s">
        <v>122</v>
      </c>
      <c r="B37" s="8">
        <v>3101980</v>
      </c>
      <c r="C37" s="8">
        <v>3009332</v>
      </c>
      <c r="D37" s="8">
        <v>92648</v>
      </c>
      <c r="E37" s="8">
        <v>126249</v>
      </c>
      <c r="F37" s="8">
        <v>107423</v>
      </c>
      <c r="G37" s="8">
        <v>18826</v>
      </c>
      <c r="H37" s="8">
        <v>49650</v>
      </c>
      <c r="I37" s="8">
        <v>45443</v>
      </c>
      <c r="J37" s="8">
        <v>4207</v>
      </c>
      <c r="K37" s="8">
        <v>2837356</v>
      </c>
      <c r="L37" s="8">
        <v>2768409</v>
      </c>
      <c r="M37" s="8">
        <v>68947</v>
      </c>
      <c r="N37" s="8">
        <v>88725</v>
      </c>
      <c r="O37" s="8">
        <v>88057</v>
      </c>
      <c r="P37" s="8">
        <v>668</v>
      </c>
      <c r="Q37" s="8">
        <v>0</v>
      </c>
      <c r="R37" s="8">
        <v>0</v>
      </c>
      <c r="S37" s="8">
        <v>3077</v>
      </c>
      <c r="T37" s="8">
        <v>64821</v>
      </c>
      <c r="U37" s="8">
        <v>162.238</v>
      </c>
      <c r="V37" s="8">
        <v>2251046</v>
      </c>
    </row>
    <row r="38" spans="1:22" x14ac:dyDescent="0.3">
      <c r="A38" t="s">
        <v>123</v>
      </c>
      <c r="B38" s="8">
        <v>2591147</v>
      </c>
      <c r="C38" s="8">
        <v>2584217</v>
      </c>
      <c r="D38" s="8">
        <v>6930</v>
      </c>
      <c r="E38" s="8">
        <v>101319</v>
      </c>
      <c r="F38" s="8">
        <v>100842</v>
      </c>
      <c r="G38" s="8">
        <v>477</v>
      </c>
      <c r="H38" s="8">
        <v>52982</v>
      </c>
      <c r="I38" s="8">
        <v>52982</v>
      </c>
      <c r="J38" s="8">
        <v>0</v>
      </c>
      <c r="K38" s="8">
        <v>2333120</v>
      </c>
      <c r="L38" s="8">
        <v>2326693</v>
      </c>
      <c r="M38" s="8">
        <v>6427</v>
      </c>
      <c r="N38" s="8">
        <v>103727</v>
      </c>
      <c r="O38" s="8">
        <v>103701</v>
      </c>
      <c r="P38" s="8">
        <v>26</v>
      </c>
      <c r="Q38" s="8">
        <v>0</v>
      </c>
      <c r="R38" s="8">
        <v>0</v>
      </c>
      <c r="S38" s="8">
        <v>387</v>
      </c>
      <c r="T38" s="8">
        <v>1958</v>
      </c>
      <c r="U38" s="8">
        <v>149.483</v>
      </c>
      <c r="V38" s="8">
        <v>1830145</v>
      </c>
    </row>
    <row r="39" spans="1:22" x14ac:dyDescent="0.3">
      <c r="A39" t="s">
        <v>124</v>
      </c>
      <c r="B39" s="8">
        <v>2226651</v>
      </c>
      <c r="C39" s="8">
        <v>2166595</v>
      </c>
      <c r="D39" s="8">
        <v>60056</v>
      </c>
      <c r="E39" s="8">
        <v>119517</v>
      </c>
      <c r="F39" s="8">
        <v>105887</v>
      </c>
      <c r="G39" s="8">
        <v>13630</v>
      </c>
      <c r="H39" s="8">
        <v>20774</v>
      </c>
      <c r="I39" s="8">
        <v>18223</v>
      </c>
      <c r="J39" s="8">
        <v>2551</v>
      </c>
      <c r="K39" s="8">
        <v>1980808</v>
      </c>
      <c r="L39" s="8">
        <v>1937204</v>
      </c>
      <c r="M39" s="8">
        <v>43604</v>
      </c>
      <c r="N39" s="8">
        <v>105552</v>
      </c>
      <c r="O39" s="8">
        <v>105281</v>
      </c>
      <c r="P39" s="8">
        <v>271</v>
      </c>
      <c r="Q39" s="8">
        <v>0</v>
      </c>
      <c r="R39" s="8">
        <v>0</v>
      </c>
      <c r="S39" s="8">
        <v>7309</v>
      </c>
      <c r="T39" s="8">
        <v>35365</v>
      </c>
      <c r="U39" s="8">
        <v>173.393</v>
      </c>
      <c r="V39" s="8">
        <v>1800440</v>
      </c>
    </row>
    <row r="40" spans="1:22" x14ac:dyDescent="0.3">
      <c r="A40" t="s">
        <v>125</v>
      </c>
      <c r="B40" s="8">
        <v>2385673</v>
      </c>
      <c r="C40" s="8">
        <v>2369712</v>
      </c>
      <c r="D40" s="8">
        <v>15961</v>
      </c>
      <c r="E40" s="8">
        <v>50814</v>
      </c>
      <c r="F40" s="8">
        <v>47864</v>
      </c>
      <c r="G40" s="8">
        <v>2950</v>
      </c>
      <c r="H40" s="8">
        <v>8900</v>
      </c>
      <c r="I40" s="8">
        <v>8647</v>
      </c>
      <c r="J40" s="8">
        <v>253</v>
      </c>
      <c r="K40" s="8">
        <v>2282293</v>
      </c>
      <c r="L40" s="8">
        <v>2269636</v>
      </c>
      <c r="M40" s="8">
        <v>12657</v>
      </c>
      <c r="N40" s="8">
        <v>43666</v>
      </c>
      <c r="O40" s="8">
        <v>43565</v>
      </c>
      <c r="P40" s="8">
        <v>101</v>
      </c>
      <c r="Q40" s="8">
        <v>0</v>
      </c>
      <c r="R40" s="8">
        <v>0</v>
      </c>
      <c r="S40" s="8">
        <v>3419</v>
      </c>
      <c r="T40" s="8">
        <v>6364</v>
      </c>
      <c r="U40" s="8">
        <v>163.98699999999999</v>
      </c>
      <c r="V40" s="8">
        <v>2158652</v>
      </c>
    </row>
    <row r="41" spans="1:22" x14ac:dyDescent="0.3">
      <c r="A41" t="s">
        <v>126</v>
      </c>
      <c r="B41" s="8">
        <v>3144031</v>
      </c>
      <c r="C41" s="8">
        <v>2836658</v>
      </c>
      <c r="D41" s="8">
        <v>307373</v>
      </c>
      <c r="E41" s="8">
        <v>126121</v>
      </c>
      <c r="F41" s="8">
        <v>48914</v>
      </c>
      <c r="G41" s="8">
        <v>77207</v>
      </c>
      <c r="H41" s="8">
        <v>20517</v>
      </c>
      <c r="I41" s="8">
        <v>11382</v>
      </c>
      <c r="J41" s="8">
        <v>9135</v>
      </c>
      <c r="K41" s="8">
        <v>2895179</v>
      </c>
      <c r="L41" s="8">
        <v>2675340</v>
      </c>
      <c r="M41" s="8">
        <v>219839</v>
      </c>
      <c r="N41" s="8">
        <v>102214</v>
      </c>
      <c r="O41" s="8">
        <v>101022</v>
      </c>
      <c r="P41" s="8">
        <v>1192</v>
      </c>
      <c r="Q41" s="8">
        <v>0</v>
      </c>
      <c r="R41" s="8">
        <v>0</v>
      </c>
      <c r="S41" s="8">
        <v>39153</v>
      </c>
      <c r="T41" s="8">
        <v>179374</v>
      </c>
      <c r="U41" s="8">
        <v>217.28200000000001</v>
      </c>
      <c r="V41" s="8">
        <v>2606082</v>
      </c>
    </row>
    <row r="42" spans="1:22" x14ac:dyDescent="0.3">
      <c r="A42" t="s">
        <v>127</v>
      </c>
      <c r="B42" s="8">
        <v>887920</v>
      </c>
      <c r="C42" s="8">
        <v>885128</v>
      </c>
      <c r="D42" s="8">
        <v>2792</v>
      </c>
      <c r="E42" s="8">
        <v>470</v>
      </c>
      <c r="F42" s="8">
        <v>136</v>
      </c>
      <c r="G42" s="8">
        <v>334</v>
      </c>
      <c r="H42" s="8">
        <v>52</v>
      </c>
      <c r="I42" s="8">
        <v>23</v>
      </c>
      <c r="J42" s="8">
        <v>29</v>
      </c>
      <c r="K42" s="8">
        <v>886471</v>
      </c>
      <c r="L42" s="8">
        <v>884047</v>
      </c>
      <c r="M42" s="8">
        <v>2424</v>
      </c>
      <c r="N42" s="8">
        <v>927</v>
      </c>
      <c r="O42" s="8">
        <v>922</v>
      </c>
      <c r="P42" s="8">
        <v>5</v>
      </c>
      <c r="Q42" s="8">
        <v>0</v>
      </c>
      <c r="R42" s="8">
        <v>0</v>
      </c>
      <c r="S42" s="8">
        <v>69</v>
      </c>
      <c r="T42" s="8">
        <v>656</v>
      </c>
      <c r="U42" s="8">
        <v>253.84100000000001</v>
      </c>
      <c r="V42" s="8">
        <v>883029</v>
      </c>
    </row>
    <row r="43" spans="1:22" x14ac:dyDescent="0.3">
      <c r="A43" t="s">
        <v>128</v>
      </c>
      <c r="B43" s="8">
        <v>1628610</v>
      </c>
      <c r="C43" s="8">
        <v>1578826</v>
      </c>
      <c r="D43" s="8">
        <v>49784</v>
      </c>
      <c r="E43" s="8">
        <v>137748</v>
      </c>
      <c r="F43" s="8">
        <v>124878</v>
      </c>
      <c r="G43" s="8">
        <v>12870</v>
      </c>
      <c r="H43" s="8">
        <v>26505</v>
      </c>
      <c r="I43" s="8">
        <v>21905</v>
      </c>
      <c r="J43" s="8">
        <v>4600</v>
      </c>
      <c r="K43" s="8">
        <v>1327015</v>
      </c>
      <c r="L43" s="8">
        <v>1295252</v>
      </c>
      <c r="M43" s="8">
        <v>31763</v>
      </c>
      <c r="N43" s="8">
        <v>137342</v>
      </c>
      <c r="O43" s="8">
        <v>136791</v>
      </c>
      <c r="P43" s="8">
        <v>551</v>
      </c>
      <c r="Q43" s="8">
        <v>0</v>
      </c>
      <c r="R43" s="8">
        <v>0</v>
      </c>
      <c r="S43" s="8">
        <v>3609</v>
      </c>
      <c r="T43" s="8">
        <v>28149</v>
      </c>
      <c r="U43" s="8">
        <v>162.89500000000001</v>
      </c>
      <c r="V43" s="8">
        <v>1170719</v>
      </c>
    </row>
    <row r="44" spans="1:22" x14ac:dyDescent="0.3">
      <c r="A44" t="s">
        <v>129</v>
      </c>
      <c r="B44" s="8">
        <v>2139467</v>
      </c>
      <c r="C44" s="8">
        <v>2079781</v>
      </c>
      <c r="D44" s="8">
        <v>59686</v>
      </c>
      <c r="E44" s="8">
        <v>143206</v>
      </c>
      <c r="F44" s="8">
        <v>130579</v>
      </c>
      <c r="G44" s="8">
        <v>12627</v>
      </c>
      <c r="H44" s="8">
        <v>28136</v>
      </c>
      <c r="I44" s="8">
        <v>23126</v>
      </c>
      <c r="J44" s="8">
        <v>5010</v>
      </c>
      <c r="K44" s="8">
        <v>1821458</v>
      </c>
      <c r="L44" s="8">
        <v>1779900</v>
      </c>
      <c r="M44" s="8">
        <v>41558</v>
      </c>
      <c r="N44" s="8">
        <v>146668</v>
      </c>
      <c r="O44" s="8">
        <v>146177</v>
      </c>
      <c r="P44" s="8">
        <v>491</v>
      </c>
      <c r="Q44" s="8">
        <v>0</v>
      </c>
      <c r="R44" s="8">
        <v>0</v>
      </c>
      <c r="S44" s="8">
        <v>4015</v>
      </c>
      <c r="T44" s="8">
        <v>36503</v>
      </c>
      <c r="U44" s="8">
        <v>170.084</v>
      </c>
      <c r="V44" s="8">
        <v>1654589</v>
      </c>
    </row>
    <row r="45" spans="1:22" x14ac:dyDescent="0.3">
      <c r="A45" t="s">
        <v>130</v>
      </c>
      <c r="B45" s="8">
        <v>1112047</v>
      </c>
      <c r="C45" s="8">
        <v>1111643</v>
      </c>
      <c r="D45" s="8">
        <v>404</v>
      </c>
      <c r="E45" s="8">
        <v>3</v>
      </c>
      <c r="F45" s="8">
        <v>2</v>
      </c>
      <c r="G45" s="8">
        <v>1</v>
      </c>
      <c r="H45" s="8">
        <v>0</v>
      </c>
      <c r="I45" s="8">
        <v>0</v>
      </c>
      <c r="J45" s="8">
        <v>0</v>
      </c>
      <c r="K45" s="8">
        <v>1112043</v>
      </c>
      <c r="L45" s="8">
        <v>1111640</v>
      </c>
      <c r="M45" s="8">
        <v>403</v>
      </c>
      <c r="N45" s="8">
        <v>1</v>
      </c>
      <c r="O45" s="8">
        <v>1</v>
      </c>
      <c r="P45" s="8">
        <v>0</v>
      </c>
      <c r="Q45" s="8">
        <v>0</v>
      </c>
      <c r="R45" s="8">
        <v>0</v>
      </c>
      <c r="S45" s="8">
        <v>2</v>
      </c>
      <c r="T45" s="8">
        <v>0</v>
      </c>
      <c r="U45" s="8">
        <v>177.62899999999999</v>
      </c>
      <c r="V45" s="8">
        <v>1111640</v>
      </c>
    </row>
    <row r="46" spans="1:22" x14ac:dyDescent="0.3">
      <c r="A46" t="s">
        <v>131</v>
      </c>
      <c r="B46" s="8">
        <v>693992</v>
      </c>
      <c r="C46" s="8">
        <v>617157</v>
      </c>
      <c r="D46" s="8">
        <v>76835</v>
      </c>
      <c r="E46" s="8">
        <v>79214</v>
      </c>
      <c r="F46" s="8">
        <v>70170</v>
      </c>
      <c r="G46" s="8">
        <v>9044</v>
      </c>
      <c r="H46" s="8">
        <v>38556</v>
      </c>
      <c r="I46" s="8">
        <v>17741</v>
      </c>
      <c r="J46" s="8">
        <v>20815</v>
      </c>
      <c r="K46" s="8">
        <v>484138</v>
      </c>
      <c r="L46" s="8">
        <v>438444</v>
      </c>
      <c r="M46" s="8">
        <v>45694</v>
      </c>
      <c r="N46" s="8">
        <v>92084</v>
      </c>
      <c r="O46" s="8">
        <v>90802</v>
      </c>
      <c r="P46" s="8">
        <v>1282</v>
      </c>
      <c r="Q46" s="8">
        <v>0</v>
      </c>
      <c r="R46" s="8">
        <v>0</v>
      </c>
      <c r="S46" s="8">
        <v>10792</v>
      </c>
      <c r="T46" s="8">
        <v>38307</v>
      </c>
      <c r="U46" s="8">
        <v>186.92699999999999</v>
      </c>
      <c r="V46" s="8">
        <v>330366</v>
      </c>
    </row>
    <row r="47" spans="1:22" x14ac:dyDescent="0.3">
      <c r="A47" t="s">
        <v>132</v>
      </c>
      <c r="B47" s="8">
        <v>10037214</v>
      </c>
      <c r="C47" s="8">
        <v>6151580</v>
      </c>
      <c r="D47" s="8">
        <v>3885634</v>
      </c>
      <c r="E47" s="8">
        <v>169629</v>
      </c>
      <c r="F47" s="8">
        <v>99568</v>
      </c>
      <c r="G47" s="8">
        <v>70061</v>
      </c>
      <c r="H47" s="8">
        <v>3586639</v>
      </c>
      <c r="I47" s="8">
        <v>586990</v>
      </c>
      <c r="J47" s="8">
        <v>2999649</v>
      </c>
      <c r="K47" s="8">
        <v>2614534</v>
      </c>
      <c r="L47" s="8">
        <v>1798609</v>
      </c>
      <c r="M47" s="8">
        <v>815925</v>
      </c>
      <c r="N47" s="8">
        <v>3666413</v>
      </c>
      <c r="O47" s="8">
        <v>3666413</v>
      </c>
      <c r="P47" s="8">
        <v>0</v>
      </c>
      <c r="Q47" s="8">
        <v>0</v>
      </c>
      <c r="R47" s="8">
        <v>0</v>
      </c>
      <c r="S47" s="8">
        <v>141291</v>
      </c>
      <c r="T47" s="8">
        <v>669947</v>
      </c>
      <c r="U47" s="8">
        <v>456.78300000000002</v>
      </c>
      <c r="V47" s="8">
        <v>1015631</v>
      </c>
    </row>
    <row r="48" spans="1:22" x14ac:dyDescent="0.3">
      <c r="A48" t="s">
        <v>133</v>
      </c>
      <c r="B48" s="8">
        <v>12060191</v>
      </c>
      <c r="C48" s="8">
        <v>7298807</v>
      </c>
      <c r="D48" s="8">
        <v>4761384</v>
      </c>
      <c r="E48" s="8">
        <v>180470</v>
      </c>
      <c r="F48" s="8">
        <v>135681</v>
      </c>
      <c r="G48" s="8">
        <v>44789</v>
      </c>
      <c r="H48" s="8">
        <v>5043389</v>
      </c>
      <c r="I48" s="8">
        <v>600272</v>
      </c>
      <c r="J48" s="8">
        <v>4443117</v>
      </c>
      <c r="K48" s="8">
        <v>1702350</v>
      </c>
      <c r="L48" s="8">
        <v>1428872</v>
      </c>
      <c r="M48" s="8">
        <v>273478</v>
      </c>
      <c r="N48" s="8">
        <v>5133983</v>
      </c>
      <c r="O48" s="8">
        <v>5133983</v>
      </c>
      <c r="P48" s="8">
        <v>0</v>
      </c>
      <c r="Q48" s="8">
        <v>0</v>
      </c>
      <c r="R48" s="8">
        <v>0</v>
      </c>
      <c r="S48" s="8">
        <v>12891</v>
      </c>
      <c r="T48" s="8">
        <v>260528</v>
      </c>
      <c r="U48" s="8">
        <v>576.56799999999998</v>
      </c>
      <c r="V48" s="8">
        <v>868500</v>
      </c>
    </row>
    <row r="49" spans="1:22" x14ac:dyDescent="0.3">
      <c r="A49" t="s">
        <v>134</v>
      </c>
      <c r="B49" s="8">
        <v>343521</v>
      </c>
      <c r="C49" s="8">
        <v>301837</v>
      </c>
      <c r="D49" s="8">
        <v>41684</v>
      </c>
      <c r="E49" s="8">
        <v>35542</v>
      </c>
      <c r="F49" s="8">
        <v>27203</v>
      </c>
      <c r="G49" s="8">
        <v>8339</v>
      </c>
      <c r="H49" s="8">
        <v>33745</v>
      </c>
      <c r="I49" s="8">
        <v>25849</v>
      </c>
      <c r="J49" s="8">
        <v>7896</v>
      </c>
      <c r="K49" s="8">
        <v>229745</v>
      </c>
      <c r="L49" s="8">
        <v>204620</v>
      </c>
      <c r="M49" s="8">
        <v>25125</v>
      </c>
      <c r="N49" s="8">
        <v>44489</v>
      </c>
      <c r="O49" s="8">
        <v>44165</v>
      </c>
      <c r="P49" s="8">
        <v>324</v>
      </c>
      <c r="Q49" s="8">
        <v>0</v>
      </c>
      <c r="R49" s="8">
        <v>0</v>
      </c>
      <c r="S49" s="8">
        <v>1507</v>
      </c>
      <c r="T49" s="8">
        <v>21597</v>
      </c>
      <c r="U49" s="8">
        <v>180.489</v>
      </c>
      <c r="V49" s="8">
        <v>161417</v>
      </c>
    </row>
    <row r="50" spans="1:22" x14ac:dyDescent="0.3">
      <c r="A50" t="s">
        <v>135</v>
      </c>
      <c r="B50" s="8">
        <v>172468</v>
      </c>
      <c r="C50" s="8">
        <v>136681</v>
      </c>
      <c r="D50" s="8">
        <v>35787</v>
      </c>
      <c r="E50" s="8">
        <v>14136</v>
      </c>
      <c r="F50" s="8">
        <v>5643</v>
      </c>
      <c r="G50" s="8">
        <v>8493</v>
      </c>
      <c r="H50" s="8">
        <v>2867</v>
      </c>
      <c r="I50" s="8">
        <v>1268</v>
      </c>
      <c r="J50" s="8">
        <v>1599</v>
      </c>
      <c r="K50" s="8">
        <v>137370</v>
      </c>
      <c r="L50" s="8">
        <v>112239</v>
      </c>
      <c r="M50" s="8">
        <v>25131</v>
      </c>
      <c r="N50" s="8">
        <v>18095</v>
      </c>
      <c r="O50" s="8">
        <v>17531</v>
      </c>
      <c r="P50" s="8">
        <v>564</v>
      </c>
      <c r="Q50" s="8">
        <v>0</v>
      </c>
      <c r="R50" s="8">
        <v>0</v>
      </c>
      <c r="S50" s="8">
        <v>2516</v>
      </c>
      <c r="T50" s="8">
        <v>22139</v>
      </c>
      <c r="U50" s="8">
        <v>184.73099999999999</v>
      </c>
      <c r="V50" s="8">
        <v>100320</v>
      </c>
    </row>
    <row r="51" spans="1:22" x14ac:dyDescent="0.3">
      <c r="A51" t="s">
        <v>136</v>
      </c>
      <c r="B51" s="8">
        <v>454610</v>
      </c>
      <c r="C51" s="8">
        <v>308942</v>
      </c>
      <c r="D51" s="8">
        <v>145668</v>
      </c>
      <c r="E51" s="8">
        <v>81406</v>
      </c>
      <c r="F51" s="8">
        <v>32831</v>
      </c>
      <c r="G51" s="8">
        <v>48575</v>
      </c>
      <c r="H51" s="8">
        <v>5468</v>
      </c>
      <c r="I51" s="8">
        <v>2441</v>
      </c>
      <c r="J51" s="8">
        <v>3027</v>
      </c>
      <c r="K51" s="8">
        <v>342160</v>
      </c>
      <c r="L51" s="8">
        <v>248613</v>
      </c>
      <c r="M51" s="8">
        <v>93547</v>
      </c>
      <c r="N51" s="8">
        <v>25576</v>
      </c>
      <c r="O51" s="8">
        <v>25057</v>
      </c>
      <c r="P51" s="8">
        <v>519</v>
      </c>
      <c r="Q51" s="8">
        <v>0</v>
      </c>
      <c r="R51" s="8">
        <v>0</v>
      </c>
      <c r="S51" s="8">
        <v>15286</v>
      </c>
      <c r="T51" s="8">
        <v>78577</v>
      </c>
      <c r="U51" s="8">
        <v>159.976</v>
      </c>
      <c r="V51" s="8">
        <v>210421</v>
      </c>
    </row>
    <row r="52" spans="1:22" x14ac:dyDescent="0.3">
      <c r="A52" t="s">
        <v>137</v>
      </c>
      <c r="B52" s="8">
        <v>135025</v>
      </c>
      <c r="C52" s="8">
        <v>106026</v>
      </c>
      <c r="D52" s="8">
        <v>28999</v>
      </c>
      <c r="E52" s="8">
        <v>5379</v>
      </c>
      <c r="F52" s="8">
        <v>3283</v>
      </c>
      <c r="G52" s="8">
        <v>2096</v>
      </c>
      <c r="H52" s="8">
        <v>12073</v>
      </c>
      <c r="I52" s="8">
        <v>475</v>
      </c>
      <c r="J52" s="8">
        <v>11598</v>
      </c>
      <c r="K52" s="8">
        <v>103952</v>
      </c>
      <c r="L52" s="8">
        <v>88720</v>
      </c>
      <c r="M52" s="8">
        <v>15232</v>
      </c>
      <c r="N52" s="8">
        <v>13621</v>
      </c>
      <c r="O52" s="8">
        <v>13548</v>
      </c>
      <c r="P52" s="8">
        <v>73</v>
      </c>
      <c r="Q52" s="8">
        <v>0</v>
      </c>
      <c r="R52" s="8">
        <v>0</v>
      </c>
      <c r="S52" s="8">
        <v>1725</v>
      </c>
      <c r="T52" s="8">
        <v>13963</v>
      </c>
      <c r="U52" s="8">
        <v>165.51400000000001</v>
      </c>
      <c r="V52" s="8">
        <v>72914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G3" sqref="B3:G52"/>
    </sheetView>
  </sheetViews>
  <sheetFormatPr defaultRowHeight="14.4" x14ac:dyDescent="0.3"/>
  <cols>
    <col min="8" max="8" width="14.109375" bestFit="1" customWidth="1"/>
    <col min="9" max="9" width="13.5546875" bestFit="1" customWidth="1"/>
    <col min="10" max="10" width="14.33203125" bestFit="1" customWidth="1"/>
    <col min="11" max="11" width="16.109375" bestFit="1" customWidth="1"/>
    <col min="12" max="12" width="14.21875" bestFit="1" customWidth="1"/>
    <col min="13" max="13" width="12" bestFit="1" customWidth="1"/>
  </cols>
  <sheetData>
    <row r="1" spans="1:13" x14ac:dyDescent="0.3">
      <c r="B1" s="12" t="s">
        <v>2</v>
      </c>
      <c r="C1" s="12"/>
      <c r="D1" s="12"/>
      <c r="E1" s="12"/>
      <c r="F1" s="12"/>
      <c r="G1" s="12"/>
      <c r="H1">
        <v>2.61844E-2</v>
      </c>
      <c r="I1">
        <v>2.90574E-3</v>
      </c>
      <c r="J1">
        <v>1.95397E-2</v>
      </c>
      <c r="K1">
        <v>0.21664700000000001</v>
      </c>
      <c r="L1">
        <v>1.36981E-2</v>
      </c>
    </row>
    <row r="2" spans="1:13" x14ac:dyDescent="0.3"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 t="s">
        <v>138</v>
      </c>
      <c r="I2" t="s">
        <v>139</v>
      </c>
      <c r="J2" t="s">
        <v>140</v>
      </c>
      <c r="K2" t="s">
        <v>141</v>
      </c>
      <c r="L2" t="s">
        <v>142</v>
      </c>
      <c r="M2" t="s">
        <v>143</v>
      </c>
    </row>
    <row r="3" spans="1:13" x14ac:dyDescent="0.3">
      <c r="A3" t="s">
        <v>1</v>
      </c>
      <c r="B3" s="8">
        <v>8260274</v>
      </c>
      <c r="C3" s="8">
        <v>38825058</v>
      </c>
      <c r="D3" s="8">
        <v>2606264</v>
      </c>
      <c r="E3" s="8">
        <v>3396811</v>
      </c>
      <c r="F3" s="8">
        <v>16611430</v>
      </c>
      <c r="G3" s="8">
        <v>7755809</v>
      </c>
      <c r="H3">
        <f>$H$1*G3</f>
        <v>203081.20517959999</v>
      </c>
      <c r="I3">
        <f>$I$1*B3</f>
        <v>24002.208572759999</v>
      </c>
      <c r="J3">
        <f>$J$1*C3</f>
        <v>758629.98580260004</v>
      </c>
      <c r="K3">
        <f>$K$1*D3</f>
        <v>564639.27680800005</v>
      </c>
      <c r="L3">
        <f>$L$1*F3</f>
        <v>227545.02928299998</v>
      </c>
      <c r="M3">
        <f t="shared" ref="M3:M52" si="0">SUM(H3:L3)</f>
        <v>1777897.7056459601</v>
      </c>
    </row>
    <row r="4" spans="1:13" x14ac:dyDescent="0.3">
      <c r="A4" t="s">
        <v>89</v>
      </c>
      <c r="B4" s="8">
        <v>14960694</v>
      </c>
      <c r="C4" s="8">
        <v>42500430</v>
      </c>
      <c r="D4" s="8">
        <v>4662704</v>
      </c>
      <c r="E4" s="8">
        <v>6533086</v>
      </c>
      <c r="F4" s="8">
        <v>33758790</v>
      </c>
      <c r="G4" s="8">
        <v>14264073</v>
      </c>
      <c r="H4">
        <f t="shared" ref="H4:H52" si="1">$H$1*G4</f>
        <v>373496.19306120003</v>
      </c>
      <c r="I4">
        <f t="shared" ref="I4:I52" si="2">$I$1*B4</f>
        <v>43471.886983559998</v>
      </c>
      <c r="J4">
        <f t="shared" ref="J4:J52" si="3">$J$1*C4</f>
        <v>830445.65207099996</v>
      </c>
      <c r="K4">
        <f t="shared" ref="K4:K52" si="4">$K$1*D4</f>
        <v>1010160.833488</v>
      </c>
      <c r="L4">
        <f t="shared" ref="L4:L52" si="5">$L$1*F4</f>
        <v>462431.28129899997</v>
      </c>
      <c r="M4">
        <f t="shared" si="0"/>
        <v>2720005.8469027602</v>
      </c>
    </row>
    <row r="5" spans="1:13" x14ac:dyDescent="0.3">
      <c r="A5" t="s">
        <v>90</v>
      </c>
      <c r="B5" s="8">
        <v>12907488</v>
      </c>
      <c r="C5" s="8">
        <v>42669408</v>
      </c>
      <c r="D5" s="8">
        <v>4478500</v>
      </c>
      <c r="E5" s="8">
        <v>4645254</v>
      </c>
      <c r="F5" s="8">
        <v>31364700</v>
      </c>
      <c r="G5" s="8">
        <v>12992976</v>
      </c>
      <c r="H5">
        <f t="shared" si="1"/>
        <v>340213.28077439999</v>
      </c>
      <c r="I5">
        <f t="shared" si="2"/>
        <v>37505.804181120002</v>
      </c>
      <c r="J5">
        <f t="shared" si="3"/>
        <v>833747.43149760005</v>
      </c>
      <c r="K5">
        <f t="shared" si="4"/>
        <v>970253.5895</v>
      </c>
      <c r="L5">
        <f t="shared" si="5"/>
        <v>429636.79706999997</v>
      </c>
      <c r="M5">
        <f t="shared" si="0"/>
        <v>2611356.9030231196</v>
      </c>
    </row>
    <row r="6" spans="1:13" x14ac:dyDescent="0.3">
      <c r="A6" t="s">
        <v>91</v>
      </c>
      <c r="B6" s="8">
        <v>8510814</v>
      </c>
      <c r="C6" s="8">
        <v>41120512</v>
      </c>
      <c r="D6" s="8">
        <v>2250134</v>
      </c>
      <c r="E6" s="8">
        <v>2948535</v>
      </c>
      <c r="F6" s="8">
        <v>20882240</v>
      </c>
      <c r="G6" s="8">
        <v>8847317</v>
      </c>
      <c r="H6">
        <f t="shared" si="1"/>
        <v>231661.6872548</v>
      </c>
      <c r="I6">
        <f t="shared" si="2"/>
        <v>24730.212672360001</v>
      </c>
      <c r="J6">
        <f t="shared" si="3"/>
        <v>803482.46832640003</v>
      </c>
      <c r="K6">
        <f t="shared" si="4"/>
        <v>487484.78069799999</v>
      </c>
      <c r="L6">
        <f t="shared" si="5"/>
        <v>286047.01174400002</v>
      </c>
      <c r="M6">
        <f t="shared" si="0"/>
        <v>1833406.16069556</v>
      </c>
    </row>
    <row r="7" spans="1:13" x14ac:dyDescent="0.3">
      <c r="A7" t="s">
        <v>92</v>
      </c>
      <c r="B7" s="8">
        <v>15555106</v>
      </c>
      <c r="C7" s="8">
        <v>42127660</v>
      </c>
      <c r="D7" s="8">
        <v>5259016</v>
      </c>
      <c r="E7" s="8">
        <v>5135407</v>
      </c>
      <c r="F7" s="8">
        <v>36974580</v>
      </c>
      <c r="G7" s="8">
        <v>15732560</v>
      </c>
      <c r="H7">
        <f t="shared" si="1"/>
        <v>411947.64406399999</v>
      </c>
      <c r="I7">
        <f t="shared" si="2"/>
        <v>45199.093708439999</v>
      </c>
      <c r="J7">
        <f t="shared" si="3"/>
        <v>823161.83810199995</v>
      </c>
      <c r="K7">
        <f t="shared" si="4"/>
        <v>1139350.039352</v>
      </c>
      <c r="L7">
        <f t="shared" si="5"/>
        <v>506481.49429800001</v>
      </c>
      <c r="M7">
        <f t="shared" si="0"/>
        <v>2926140.10952444</v>
      </c>
    </row>
    <row r="8" spans="1:13" x14ac:dyDescent="0.3">
      <c r="A8" t="s">
        <v>93</v>
      </c>
      <c r="B8" s="8">
        <v>10836045</v>
      </c>
      <c r="C8" s="8">
        <v>38461028</v>
      </c>
      <c r="D8" s="8">
        <v>3714204</v>
      </c>
      <c r="E8" s="8">
        <v>4722679</v>
      </c>
      <c r="F8" s="8">
        <v>23647280</v>
      </c>
      <c r="G8" s="8">
        <v>10328372</v>
      </c>
      <c r="H8">
        <f t="shared" si="1"/>
        <v>270442.22379680001</v>
      </c>
      <c r="I8">
        <f t="shared" si="2"/>
        <v>31486.729398299998</v>
      </c>
      <c r="J8">
        <f t="shared" si="3"/>
        <v>751516.94881159998</v>
      </c>
      <c r="K8">
        <f t="shared" si="4"/>
        <v>804671.15398800001</v>
      </c>
      <c r="L8">
        <f t="shared" si="5"/>
        <v>323922.80616799998</v>
      </c>
      <c r="M8">
        <f t="shared" si="0"/>
        <v>2182039.8621626999</v>
      </c>
    </row>
    <row r="9" spans="1:13" x14ac:dyDescent="0.3">
      <c r="A9" t="s">
        <v>94</v>
      </c>
      <c r="B9" s="8">
        <v>8793748</v>
      </c>
      <c r="C9" s="8">
        <v>40546110</v>
      </c>
      <c r="D9" s="8">
        <v>2851233</v>
      </c>
      <c r="E9" s="8">
        <v>4363572</v>
      </c>
      <c r="F9" s="8">
        <v>22672760</v>
      </c>
      <c r="G9" s="8">
        <v>8675995</v>
      </c>
      <c r="H9">
        <f t="shared" si="1"/>
        <v>227175.723478</v>
      </c>
      <c r="I9">
        <f t="shared" si="2"/>
        <v>25552.34531352</v>
      </c>
      <c r="J9">
        <f t="shared" si="3"/>
        <v>792258.82556699996</v>
      </c>
      <c r="K9">
        <f t="shared" si="4"/>
        <v>617711.07575099997</v>
      </c>
      <c r="L9">
        <f t="shared" si="5"/>
        <v>310573.733756</v>
      </c>
      <c r="M9">
        <f t="shared" si="0"/>
        <v>1973271.70386552</v>
      </c>
    </row>
    <row r="10" spans="1:13" x14ac:dyDescent="0.3">
      <c r="A10" t="s">
        <v>95</v>
      </c>
      <c r="B10" s="8">
        <v>15145247</v>
      </c>
      <c r="C10" s="8">
        <v>41648882</v>
      </c>
      <c r="D10" s="8">
        <v>5545704</v>
      </c>
      <c r="E10" s="8">
        <v>7624093</v>
      </c>
      <c r="F10" s="8">
        <v>35816540</v>
      </c>
      <c r="G10" s="8">
        <v>15108008</v>
      </c>
      <c r="H10">
        <f t="shared" si="1"/>
        <v>395594.12467519997</v>
      </c>
      <c r="I10">
        <f t="shared" si="2"/>
        <v>44008.150017779997</v>
      </c>
      <c r="J10">
        <f t="shared" si="3"/>
        <v>813806.65961540001</v>
      </c>
      <c r="K10">
        <f t="shared" si="4"/>
        <v>1201460.1344880001</v>
      </c>
      <c r="L10">
        <f t="shared" si="5"/>
        <v>490618.54657399998</v>
      </c>
      <c r="M10">
        <f t="shared" si="0"/>
        <v>2945487.6153703798</v>
      </c>
    </row>
    <row r="11" spans="1:13" x14ac:dyDescent="0.3">
      <c r="A11" t="s">
        <v>96</v>
      </c>
      <c r="B11" s="8">
        <v>12388358</v>
      </c>
      <c r="C11" s="8">
        <v>36354032</v>
      </c>
      <c r="D11" s="8">
        <v>2721225</v>
      </c>
      <c r="E11" s="8">
        <v>4393090</v>
      </c>
      <c r="F11" s="8">
        <v>25404960</v>
      </c>
      <c r="G11" s="8">
        <v>12074398</v>
      </c>
      <c r="H11">
        <f t="shared" si="1"/>
        <v>316160.86699120002</v>
      </c>
      <c r="I11">
        <f t="shared" si="2"/>
        <v>35997.347374919998</v>
      </c>
      <c r="J11">
        <f t="shared" si="3"/>
        <v>710346.87907040003</v>
      </c>
      <c r="K11">
        <f t="shared" si="4"/>
        <v>589545.23257500003</v>
      </c>
      <c r="L11">
        <f t="shared" si="5"/>
        <v>347999.68257599999</v>
      </c>
      <c r="M11">
        <f t="shared" si="0"/>
        <v>2000050.0085875201</v>
      </c>
    </row>
    <row r="12" spans="1:13" x14ac:dyDescent="0.3">
      <c r="A12" t="s">
        <v>97</v>
      </c>
      <c r="B12" s="8">
        <v>28596912</v>
      </c>
      <c r="C12" s="8">
        <v>42891988</v>
      </c>
      <c r="D12" s="8">
        <v>11128180</v>
      </c>
      <c r="E12" s="8">
        <v>14712966</v>
      </c>
      <c r="F12" s="8">
        <v>77349180</v>
      </c>
      <c r="G12" s="8">
        <v>26880296</v>
      </c>
      <c r="H12">
        <f t="shared" si="1"/>
        <v>703844.42258240003</v>
      </c>
      <c r="I12">
        <f t="shared" si="2"/>
        <v>83095.19107488</v>
      </c>
      <c r="J12">
        <f t="shared" si="3"/>
        <v>838096.57792359998</v>
      </c>
      <c r="K12">
        <f t="shared" si="4"/>
        <v>2410886.8124600002</v>
      </c>
      <c r="L12">
        <f t="shared" si="5"/>
        <v>1059536.802558</v>
      </c>
      <c r="M12">
        <f t="shared" si="0"/>
        <v>5095459.8065988803</v>
      </c>
    </row>
    <row r="13" spans="1:13" x14ac:dyDescent="0.3">
      <c r="A13" t="s">
        <v>98</v>
      </c>
      <c r="B13" s="8">
        <v>14733067</v>
      </c>
      <c r="C13" s="8">
        <v>40696150</v>
      </c>
      <c r="D13" s="8">
        <v>3734243</v>
      </c>
      <c r="E13" s="8">
        <v>5422983</v>
      </c>
      <c r="F13" s="8">
        <v>31679760</v>
      </c>
      <c r="G13" s="8">
        <v>15152453</v>
      </c>
      <c r="H13">
        <f t="shared" si="1"/>
        <v>396757.89033319999</v>
      </c>
      <c r="I13">
        <f t="shared" si="2"/>
        <v>42810.462104580001</v>
      </c>
      <c r="J13">
        <f t="shared" si="3"/>
        <v>795190.56215500005</v>
      </c>
      <c r="K13">
        <f t="shared" si="4"/>
        <v>809012.543221</v>
      </c>
      <c r="L13">
        <f t="shared" si="5"/>
        <v>433952.520456</v>
      </c>
      <c r="M13">
        <f t="shared" si="0"/>
        <v>2477723.9782697801</v>
      </c>
    </row>
    <row r="14" spans="1:13" x14ac:dyDescent="0.3">
      <c r="A14" t="s">
        <v>99</v>
      </c>
      <c r="B14" s="8">
        <v>14026313</v>
      </c>
      <c r="C14" s="8">
        <v>45526878</v>
      </c>
      <c r="D14" s="8">
        <v>4061548</v>
      </c>
      <c r="E14" s="8">
        <v>5866923</v>
      </c>
      <c r="F14" s="8">
        <v>31678310</v>
      </c>
      <c r="G14" s="8">
        <v>14516091</v>
      </c>
      <c r="H14">
        <f t="shared" si="1"/>
        <v>380095.13318040001</v>
      </c>
      <c r="I14">
        <f t="shared" si="2"/>
        <v>40756.81873662</v>
      </c>
      <c r="J14">
        <f t="shared" si="3"/>
        <v>889581.53805660002</v>
      </c>
      <c r="K14">
        <f t="shared" si="4"/>
        <v>879922.18955600006</v>
      </c>
      <c r="L14">
        <f t="shared" si="5"/>
        <v>433932.65821099997</v>
      </c>
      <c r="M14">
        <f t="shared" si="0"/>
        <v>2624288.3377406201</v>
      </c>
    </row>
    <row r="15" spans="1:13" x14ac:dyDescent="0.3">
      <c r="A15" t="s">
        <v>100</v>
      </c>
      <c r="B15" s="8">
        <v>16918305</v>
      </c>
      <c r="C15" s="8">
        <v>42372130</v>
      </c>
      <c r="D15" s="8">
        <v>5086408</v>
      </c>
      <c r="E15" s="8">
        <v>6985214</v>
      </c>
      <c r="F15" s="8">
        <v>36212540</v>
      </c>
      <c r="G15" s="8">
        <v>17372553</v>
      </c>
      <c r="H15">
        <f t="shared" si="1"/>
        <v>454889.8767732</v>
      </c>
      <c r="I15">
        <f t="shared" si="2"/>
        <v>49160.195570700002</v>
      </c>
      <c r="J15">
        <f t="shared" si="3"/>
        <v>827938.70856099995</v>
      </c>
      <c r="K15">
        <f t="shared" si="4"/>
        <v>1101955.033976</v>
      </c>
      <c r="L15">
        <f t="shared" si="5"/>
        <v>496042.99417399999</v>
      </c>
      <c r="M15">
        <f t="shared" si="0"/>
        <v>2929986.8090549</v>
      </c>
    </row>
    <row r="16" spans="1:13" x14ac:dyDescent="0.3">
      <c r="A16" t="s">
        <v>101</v>
      </c>
      <c r="B16" s="8">
        <v>17710671</v>
      </c>
      <c r="C16" s="8">
        <v>40919652</v>
      </c>
      <c r="D16" s="8">
        <v>5661140</v>
      </c>
      <c r="E16" s="8">
        <v>7491701</v>
      </c>
      <c r="F16" s="8">
        <v>37799350</v>
      </c>
      <c r="G16" s="8">
        <v>18143958</v>
      </c>
      <c r="H16">
        <f t="shared" si="1"/>
        <v>475088.65385519998</v>
      </c>
      <c r="I16">
        <f t="shared" si="2"/>
        <v>51462.605151540003</v>
      </c>
      <c r="J16">
        <f t="shared" si="3"/>
        <v>799557.72418440005</v>
      </c>
      <c r="K16">
        <f t="shared" si="4"/>
        <v>1226468.99758</v>
      </c>
      <c r="L16">
        <f t="shared" si="5"/>
        <v>517779.276235</v>
      </c>
      <c r="M16">
        <f t="shared" si="0"/>
        <v>3070357.2570061404</v>
      </c>
    </row>
    <row r="17" spans="1:13" x14ac:dyDescent="0.3">
      <c r="A17" t="s">
        <v>102</v>
      </c>
      <c r="B17" s="8">
        <v>19510827</v>
      </c>
      <c r="C17" s="8">
        <v>38587816</v>
      </c>
      <c r="D17" s="8">
        <v>5239284</v>
      </c>
      <c r="E17" s="8">
        <v>7617853</v>
      </c>
      <c r="F17" s="8">
        <v>40172350</v>
      </c>
      <c r="G17" s="8">
        <v>19939981</v>
      </c>
      <c r="H17">
        <f t="shared" si="1"/>
        <v>522116.43849640002</v>
      </c>
      <c r="I17">
        <f t="shared" si="2"/>
        <v>56693.390446979996</v>
      </c>
      <c r="J17">
        <f t="shared" si="3"/>
        <v>753994.34829520003</v>
      </c>
      <c r="K17">
        <f t="shared" si="4"/>
        <v>1135075.160748</v>
      </c>
      <c r="L17">
        <f t="shared" si="5"/>
        <v>550284.86753499997</v>
      </c>
      <c r="M17">
        <f t="shared" si="0"/>
        <v>3018164.2055215798</v>
      </c>
    </row>
    <row r="18" spans="1:13" x14ac:dyDescent="0.3">
      <c r="A18" t="s">
        <v>103</v>
      </c>
      <c r="B18" s="8">
        <v>18846421</v>
      </c>
      <c r="C18" s="8">
        <v>38420972</v>
      </c>
      <c r="D18" s="8">
        <v>5804269</v>
      </c>
      <c r="E18" s="8">
        <v>7902039</v>
      </c>
      <c r="F18" s="8">
        <v>39985930</v>
      </c>
      <c r="G18" s="8">
        <v>19272894</v>
      </c>
      <c r="H18">
        <f t="shared" si="1"/>
        <v>504649.16565360001</v>
      </c>
      <c r="I18">
        <f t="shared" si="2"/>
        <v>54762.799356540003</v>
      </c>
      <c r="J18">
        <f t="shared" si="3"/>
        <v>750734.2665884</v>
      </c>
      <c r="K18">
        <f t="shared" si="4"/>
        <v>1257477.4660430001</v>
      </c>
      <c r="L18">
        <f t="shared" si="5"/>
        <v>547731.26773299999</v>
      </c>
      <c r="M18">
        <f t="shared" si="0"/>
        <v>3115354.9653745405</v>
      </c>
    </row>
    <row r="19" spans="1:13" x14ac:dyDescent="0.3">
      <c r="A19" t="s">
        <v>104</v>
      </c>
      <c r="B19" s="8">
        <v>20273258</v>
      </c>
      <c r="C19" s="8">
        <v>38172292</v>
      </c>
      <c r="D19" s="8">
        <v>5832752</v>
      </c>
      <c r="E19" s="8">
        <v>8202427</v>
      </c>
      <c r="F19" s="8">
        <v>42438410</v>
      </c>
      <c r="G19" s="8">
        <v>20768233</v>
      </c>
      <c r="H19">
        <f t="shared" si="1"/>
        <v>543803.72016519995</v>
      </c>
      <c r="I19">
        <f t="shared" si="2"/>
        <v>58908.816700919997</v>
      </c>
      <c r="J19">
        <f t="shared" si="3"/>
        <v>745875.13399240002</v>
      </c>
      <c r="K19">
        <f t="shared" si="4"/>
        <v>1263648.222544</v>
      </c>
      <c r="L19">
        <f t="shared" si="5"/>
        <v>581325.58402099996</v>
      </c>
      <c r="M19">
        <f t="shared" si="0"/>
        <v>3193561.4774235198</v>
      </c>
    </row>
    <row r="20" spans="1:13" x14ac:dyDescent="0.3">
      <c r="A20" t="s">
        <v>105</v>
      </c>
      <c r="B20" s="8">
        <v>31163827</v>
      </c>
      <c r="C20" s="8">
        <v>42677352</v>
      </c>
      <c r="D20" s="8">
        <v>11239697</v>
      </c>
      <c r="E20" s="8">
        <v>15543485</v>
      </c>
      <c r="F20" s="8">
        <v>80793310</v>
      </c>
      <c r="G20" s="8">
        <v>29236512</v>
      </c>
      <c r="H20">
        <f t="shared" si="1"/>
        <v>765540.52481279999</v>
      </c>
      <c r="I20">
        <f t="shared" si="2"/>
        <v>90553.978666979994</v>
      </c>
      <c r="J20">
        <f t="shared" si="3"/>
        <v>833902.6548744</v>
      </c>
      <c r="K20">
        <f t="shared" si="4"/>
        <v>2435046.6359589999</v>
      </c>
      <c r="L20">
        <f t="shared" si="5"/>
        <v>1106714.839711</v>
      </c>
      <c r="M20">
        <f t="shared" si="0"/>
        <v>5231758.6340241795</v>
      </c>
    </row>
    <row r="21" spans="1:13" x14ac:dyDescent="0.3">
      <c r="A21" t="s">
        <v>106</v>
      </c>
      <c r="B21" s="8">
        <v>31648385</v>
      </c>
      <c r="C21" s="8">
        <v>42830846</v>
      </c>
      <c r="D21" s="8">
        <v>11253699</v>
      </c>
      <c r="E21" s="8">
        <v>15767538</v>
      </c>
      <c r="F21" s="8">
        <v>81757350</v>
      </c>
      <c r="G21" s="8">
        <v>29620281</v>
      </c>
      <c r="H21">
        <f t="shared" si="1"/>
        <v>775589.28581639996</v>
      </c>
      <c r="I21">
        <f t="shared" si="2"/>
        <v>91961.978229899993</v>
      </c>
      <c r="J21">
        <f t="shared" si="3"/>
        <v>836901.88158619998</v>
      </c>
      <c r="K21">
        <f t="shared" si="4"/>
        <v>2438080.1272530002</v>
      </c>
      <c r="L21">
        <f t="shared" si="5"/>
        <v>1119920.3560349999</v>
      </c>
      <c r="M21">
        <f t="shared" si="0"/>
        <v>5262453.6289205002</v>
      </c>
    </row>
    <row r="22" spans="1:13" x14ac:dyDescent="0.3">
      <c r="A22" t="s">
        <v>107</v>
      </c>
      <c r="B22" s="8">
        <v>18685307</v>
      </c>
      <c r="C22" s="8">
        <v>43054990</v>
      </c>
      <c r="D22" s="8">
        <v>5720854</v>
      </c>
      <c r="E22" s="8">
        <v>9721746</v>
      </c>
      <c r="F22" s="8">
        <v>44187300</v>
      </c>
      <c r="G22" s="8">
        <v>18715640</v>
      </c>
      <c r="H22">
        <f t="shared" si="1"/>
        <v>490057.80401600001</v>
      </c>
      <c r="I22">
        <f t="shared" si="2"/>
        <v>54294.643962180002</v>
      </c>
      <c r="J22">
        <f t="shared" si="3"/>
        <v>841281.58810299996</v>
      </c>
      <c r="K22">
        <f t="shared" si="4"/>
        <v>1239405.8565380001</v>
      </c>
      <c r="L22">
        <f t="shared" si="5"/>
        <v>605282.05412999995</v>
      </c>
      <c r="M22">
        <f t="shared" si="0"/>
        <v>3230321.9467491801</v>
      </c>
    </row>
    <row r="23" spans="1:13" x14ac:dyDescent="0.3">
      <c r="A23" t="s">
        <v>108</v>
      </c>
      <c r="B23" s="8">
        <v>24281616</v>
      </c>
      <c r="C23" s="8">
        <v>42618774</v>
      </c>
      <c r="D23" s="8">
        <v>8328300</v>
      </c>
      <c r="E23" s="8">
        <v>13174478</v>
      </c>
      <c r="F23" s="8">
        <v>62076420</v>
      </c>
      <c r="G23" s="8">
        <v>22861994</v>
      </c>
      <c r="H23">
        <f t="shared" si="1"/>
        <v>598627.59569360001</v>
      </c>
      <c r="I23">
        <f t="shared" si="2"/>
        <v>70556.062875839998</v>
      </c>
      <c r="J23">
        <f t="shared" si="3"/>
        <v>832758.05832780001</v>
      </c>
      <c r="K23">
        <f t="shared" si="4"/>
        <v>1804301.2101</v>
      </c>
      <c r="L23">
        <f t="shared" si="5"/>
        <v>850329.00880199997</v>
      </c>
      <c r="M23">
        <f t="shared" si="0"/>
        <v>4156571.9357992397</v>
      </c>
    </row>
    <row r="24" spans="1:13" x14ac:dyDescent="0.3">
      <c r="A24" t="s">
        <v>109</v>
      </c>
      <c r="B24" s="8">
        <v>24584433</v>
      </c>
      <c r="C24" s="8">
        <v>42522534</v>
      </c>
      <c r="D24" s="8">
        <v>7991391</v>
      </c>
      <c r="E24" s="8">
        <v>13001665</v>
      </c>
      <c r="F24" s="8">
        <v>62013760</v>
      </c>
      <c r="G24" s="8">
        <v>23078932</v>
      </c>
      <c r="H24">
        <f t="shared" si="1"/>
        <v>604307.98706079996</v>
      </c>
      <c r="I24">
        <f t="shared" si="2"/>
        <v>71435.970345420006</v>
      </c>
      <c r="J24">
        <f t="shared" si="3"/>
        <v>830877.55759980006</v>
      </c>
      <c r="K24">
        <f t="shared" si="4"/>
        <v>1731310.885977</v>
      </c>
      <c r="L24">
        <f t="shared" si="5"/>
        <v>849470.68585599994</v>
      </c>
      <c r="M24">
        <f t="shared" si="0"/>
        <v>4087403.0868390203</v>
      </c>
    </row>
    <row r="25" spans="1:13" x14ac:dyDescent="0.3">
      <c r="A25" t="s">
        <v>110</v>
      </c>
      <c r="B25" s="8">
        <v>24558701</v>
      </c>
      <c r="C25" s="8">
        <v>42681934</v>
      </c>
      <c r="D25" s="8">
        <v>8318615</v>
      </c>
      <c r="E25" s="8">
        <v>13276556</v>
      </c>
      <c r="F25" s="8">
        <v>62583560</v>
      </c>
      <c r="G25" s="8">
        <v>23060147</v>
      </c>
      <c r="H25">
        <f t="shared" si="1"/>
        <v>603816.11310680001</v>
      </c>
      <c r="I25">
        <f t="shared" si="2"/>
        <v>71361.199843740003</v>
      </c>
      <c r="J25">
        <f t="shared" si="3"/>
        <v>833992.18577980006</v>
      </c>
      <c r="K25">
        <f t="shared" si="4"/>
        <v>1802202.9839050001</v>
      </c>
      <c r="L25">
        <f t="shared" si="5"/>
        <v>857275.86323599995</v>
      </c>
      <c r="M25">
        <f t="shared" si="0"/>
        <v>4168648.34587134</v>
      </c>
    </row>
    <row r="26" spans="1:13" x14ac:dyDescent="0.3">
      <c r="A26" t="s">
        <v>111</v>
      </c>
      <c r="B26" s="8">
        <v>25781896</v>
      </c>
      <c r="C26" s="8">
        <v>43075068</v>
      </c>
      <c r="D26" s="8">
        <v>8567775</v>
      </c>
      <c r="E26" s="8">
        <v>13804808</v>
      </c>
      <c r="F26" s="8">
        <v>65256280</v>
      </c>
      <c r="G26" s="8">
        <v>24221847</v>
      </c>
      <c r="H26">
        <f t="shared" si="1"/>
        <v>634234.53058679996</v>
      </c>
      <c r="I26">
        <f t="shared" si="2"/>
        <v>74915.486483040004</v>
      </c>
      <c r="J26">
        <f t="shared" si="3"/>
        <v>841673.90619959997</v>
      </c>
      <c r="K26">
        <f t="shared" si="4"/>
        <v>1856182.750425</v>
      </c>
      <c r="L26">
        <f t="shared" si="5"/>
        <v>893887.04906799993</v>
      </c>
      <c r="M26">
        <f t="shared" si="0"/>
        <v>4300893.7227624403</v>
      </c>
    </row>
    <row r="27" spans="1:13" x14ac:dyDescent="0.3">
      <c r="A27" t="s">
        <v>112</v>
      </c>
      <c r="B27" s="8">
        <v>26577795</v>
      </c>
      <c r="C27" s="8">
        <v>43223962</v>
      </c>
      <c r="D27" s="8">
        <v>8864734</v>
      </c>
      <c r="E27" s="8">
        <v>14248250</v>
      </c>
      <c r="F27" s="8">
        <v>66904950</v>
      </c>
      <c r="G27" s="8">
        <v>24890258</v>
      </c>
      <c r="H27">
        <f t="shared" si="1"/>
        <v>651736.47157519998</v>
      </c>
      <c r="I27">
        <f t="shared" si="2"/>
        <v>77228.162043300006</v>
      </c>
      <c r="J27">
        <f t="shared" si="3"/>
        <v>844583.25029140001</v>
      </c>
      <c r="K27">
        <f t="shared" si="4"/>
        <v>1920518.0268980002</v>
      </c>
      <c r="L27">
        <f t="shared" si="5"/>
        <v>916470.69559499994</v>
      </c>
      <c r="M27">
        <f t="shared" si="0"/>
        <v>4410536.6064029001</v>
      </c>
    </row>
    <row r="28" spans="1:13" x14ac:dyDescent="0.3">
      <c r="A28" t="s">
        <v>113</v>
      </c>
      <c r="B28" s="8">
        <v>26951303</v>
      </c>
      <c r="C28" s="8">
        <v>43268072</v>
      </c>
      <c r="D28" s="8">
        <v>9012506</v>
      </c>
      <c r="E28" s="8">
        <v>14381782</v>
      </c>
      <c r="F28" s="8">
        <v>67150980</v>
      </c>
      <c r="G28" s="8">
        <v>25173725</v>
      </c>
      <c r="H28">
        <f t="shared" si="1"/>
        <v>659158.88488999999</v>
      </c>
      <c r="I28">
        <f t="shared" si="2"/>
        <v>78313.479179219998</v>
      </c>
      <c r="J28">
        <f t="shared" si="3"/>
        <v>845445.14645839995</v>
      </c>
      <c r="K28">
        <f t="shared" si="4"/>
        <v>1952532.387382</v>
      </c>
      <c r="L28">
        <f t="shared" si="5"/>
        <v>919840.83913799992</v>
      </c>
      <c r="M28">
        <f t="shared" si="0"/>
        <v>4455290.7370476201</v>
      </c>
    </row>
    <row r="29" spans="1:13" x14ac:dyDescent="0.3">
      <c r="A29" t="s">
        <v>114</v>
      </c>
      <c r="B29" s="8">
        <v>24761932</v>
      </c>
      <c r="C29" s="8">
        <v>41577060</v>
      </c>
      <c r="D29" s="8">
        <v>7735349</v>
      </c>
      <c r="E29" s="8">
        <v>12886290</v>
      </c>
      <c r="F29" s="8">
        <v>59020290</v>
      </c>
      <c r="G29" s="8">
        <v>24909295</v>
      </c>
      <c r="H29">
        <f t="shared" si="1"/>
        <v>652234.943998</v>
      </c>
      <c r="I29">
        <f t="shared" si="2"/>
        <v>71951.736289680004</v>
      </c>
      <c r="J29">
        <f t="shared" si="3"/>
        <v>812403.27928200003</v>
      </c>
      <c r="K29">
        <f t="shared" si="4"/>
        <v>1675840.1548030002</v>
      </c>
      <c r="L29">
        <f t="shared" si="5"/>
        <v>808465.83444899996</v>
      </c>
      <c r="M29">
        <f t="shared" si="0"/>
        <v>4020895.9488216797</v>
      </c>
    </row>
    <row r="30" spans="1:13" x14ac:dyDescent="0.3">
      <c r="A30" t="s">
        <v>115</v>
      </c>
      <c r="B30" s="8">
        <v>25293195</v>
      </c>
      <c r="C30" s="8">
        <v>41368350</v>
      </c>
      <c r="D30" s="8">
        <v>7688310</v>
      </c>
      <c r="E30" s="8">
        <v>13107775</v>
      </c>
      <c r="F30" s="8">
        <v>59999190</v>
      </c>
      <c r="G30" s="8">
        <v>25396802</v>
      </c>
      <c r="H30">
        <f t="shared" si="1"/>
        <v>665000.02228879998</v>
      </c>
      <c r="I30">
        <f t="shared" si="2"/>
        <v>73495.448439300002</v>
      </c>
      <c r="J30">
        <f t="shared" si="3"/>
        <v>808325.14849499997</v>
      </c>
      <c r="K30">
        <f t="shared" si="4"/>
        <v>1665649.29657</v>
      </c>
      <c r="L30">
        <f t="shared" si="5"/>
        <v>821874.90453900001</v>
      </c>
      <c r="M30">
        <f t="shared" si="0"/>
        <v>4034344.8203321006</v>
      </c>
    </row>
    <row r="31" spans="1:13" x14ac:dyDescent="0.3">
      <c r="A31" t="s">
        <v>116</v>
      </c>
      <c r="B31" s="8">
        <v>27010314</v>
      </c>
      <c r="C31" s="8">
        <v>42073866</v>
      </c>
      <c r="D31" s="8">
        <v>8190739</v>
      </c>
      <c r="E31" s="8">
        <v>13810575</v>
      </c>
      <c r="F31" s="8">
        <v>63206250</v>
      </c>
      <c r="G31" s="8">
        <v>27042686</v>
      </c>
      <c r="H31">
        <f t="shared" si="1"/>
        <v>708096.50729840004</v>
      </c>
      <c r="I31">
        <f t="shared" si="2"/>
        <v>78484.949802360003</v>
      </c>
      <c r="J31">
        <f t="shared" si="3"/>
        <v>822110.71948019997</v>
      </c>
      <c r="K31">
        <f t="shared" si="4"/>
        <v>1774499.032133</v>
      </c>
      <c r="L31">
        <f t="shared" si="5"/>
        <v>865805.53312499996</v>
      </c>
      <c r="M31">
        <f t="shared" si="0"/>
        <v>4248996.74183896</v>
      </c>
    </row>
    <row r="32" spans="1:13" x14ac:dyDescent="0.3">
      <c r="A32" t="s">
        <v>117</v>
      </c>
      <c r="B32" s="8">
        <v>28193115</v>
      </c>
      <c r="C32" s="8">
        <v>42029130</v>
      </c>
      <c r="D32" s="8">
        <v>8462615</v>
      </c>
      <c r="E32" s="8">
        <v>14486207</v>
      </c>
      <c r="F32" s="8">
        <v>65188460</v>
      </c>
      <c r="G32" s="8">
        <v>28189043</v>
      </c>
      <c r="H32">
        <f t="shared" si="1"/>
        <v>738113.17752919998</v>
      </c>
      <c r="I32">
        <f t="shared" si="2"/>
        <v>81921.861980100002</v>
      </c>
      <c r="J32">
        <f t="shared" si="3"/>
        <v>821236.59146100003</v>
      </c>
      <c r="K32">
        <f t="shared" si="4"/>
        <v>1833400.151905</v>
      </c>
      <c r="L32">
        <f t="shared" si="5"/>
        <v>892958.04392600001</v>
      </c>
      <c r="M32">
        <f t="shared" si="0"/>
        <v>4367629.8268013</v>
      </c>
    </row>
    <row r="33" spans="1:13" x14ac:dyDescent="0.3">
      <c r="A33" t="s">
        <v>118</v>
      </c>
      <c r="B33" s="8">
        <v>28330438</v>
      </c>
      <c r="C33" s="8">
        <v>42002372</v>
      </c>
      <c r="D33" s="8">
        <v>8580405</v>
      </c>
      <c r="E33" s="8">
        <v>14560324</v>
      </c>
      <c r="F33" s="8">
        <v>65554600</v>
      </c>
      <c r="G33" s="8">
        <v>28342782</v>
      </c>
      <c r="H33">
        <f t="shared" si="1"/>
        <v>742138.74100080004</v>
      </c>
      <c r="I33">
        <f t="shared" si="2"/>
        <v>82320.886914119998</v>
      </c>
      <c r="J33">
        <f t="shared" si="3"/>
        <v>820713.74816840002</v>
      </c>
      <c r="K33">
        <f t="shared" si="4"/>
        <v>1858919.0020350001</v>
      </c>
      <c r="L33">
        <f t="shared" si="5"/>
        <v>897973.46626000002</v>
      </c>
      <c r="M33">
        <f t="shared" si="0"/>
        <v>4402065.8443783205</v>
      </c>
    </row>
    <row r="34" spans="1:13" x14ac:dyDescent="0.3">
      <c r="A34" t="s">
        <v>119</v>
      </c>
      <c r="B34" s="8">
        <v>29360638</v>
      </c>
      <c r="C34" s="8">
        <v>42872078</v>
      </c>
      <c r="D34" s="8">
        <v>9100620</v>
      </c>
      <c r="E34" s="8">
        <v>15055911</v>
      </c>
      <c r="F34" s="8">
        <v>68549590</v>
      </c>
      <c r="G34" s="8">
        <v>28988911</v>
      </c>
      <c r="H34">
        <f t="shared" si="1"/>
        <v>759057.24118839996</v>
      </c>
      <c r="I34">
        <f t="shared" si="2"/>
        <v>85314.380262120001</v>
      </c>
      <c r="J34">
        <f t="shared" si="3"/>
        <v>837707.54249659996</v>
      </c>
      <c r="K34">
        <f t="shared" si="4"/>
        <v>1971622.0211400001</v>
      </c>
      <c r="L34">
        <f t="shared" si="5"/>
        <v>938999.13877899991</v>
      </c>
      <c r="M34">
        <f t="shared" si="0"/>
        <v>4592700.3238661196</v>
      </c>
    </row>
    <row r="35" spans="1:13" x14ac:dyDescent="0.3">
      <c r="A35" t="s">
        <v>120</v>
      </c>
      <c r="B35" s="8">
        <v>29282321</v>
      </c>
      <c r="C35" s="8">
        <v>42874930</v>
      </c>
      <c r="D35" s="8">
        <v>8829495</v>
      </c>
      <c r="E35" s="8">
        <v>14916365</v>
      </c>
      <c r="F35" s="8">
        <v>68881840</v>
      </c>
      <c r="G35" s="8">
        <v>28932654</v>
      </c>
      <c r="H35">
        <f t="shared" si="1"/>
        <v>757584.18539760006</v>
      </c>
      <c r="I35">
        <f t="shared" si="2"/>
        <v>85086.811422540006</v>
      </c>
      <c r="J35">
        <f t="shared" si="3"/>
        <v>837763.26972099999</v>
      </c>
      <c r="K35">
        <f t="shared" si="4"/>
        <v>1912883.603265</v>
      </c>
      <c r="L35">
        <f t="shared" si="5"/>
        <v>943550.33250399993</v>
      </c>
      <c r="M35">
        <f t="shared" si="0"/>
        <v>4536868.2023101402</v>
      </c>
    </row>
    <row r="36" spans="1:13" x14ac:dyDescent="0.3">
      <c r="A36" t="s">
        <v>121</v>
      </c>
      <c r="B36" s="8">
        <v>29990145</v>
      </c>
      <c r="C36" s="8">
        <v>43051504</v>
      </c>
      <c r="D36" s="8">
        <v>9079961</v>
      </c>
      <c r="E36" s="8">
        <v>15443927</v>
      </c>
      <c r="F36" s="8">
        <v>70103660</v>
      </c>
      <c r="G36" s="8">
        <v>29615978</v>
      </c>
      <c r="H36">
        <f t="shared" si="1"/>
        <v>775476.6143432</v>
      </c>
      <c r="I36">
        <f t="shared" si="2"/>
        <v>87143.563932299992</v>
      </c>
      <c r="J36">
        <f t="shared" si="3"/>
        <v>841213.47270879999</v>
      </c>
      <c r="K36">
        <f t="shared" si="4"/>
        <v>1967146.3107670001</v>
      </c>
      <c r="L36">
        <f t="shared" si="5"/>
        <v>960286.94504599995</v>
      </c>
      <c r="M36">
        <f t="shared" si="0"/>
        <v>4631266.9067973001</v>
      </c>
    </row>
    <row r="37" spans="1:13" x14ac:dyDescent="0.3">
      <c r="A37" t="s">
        <v>122</v>
      </c>
      <c r="B37" s="8">
        <v>30627692</v>
      </c>
      <c r="C37" s="8">
        <v>42756808</v>
      </c>
      <c r="D37" s="8">
        <v>9532700</v>
      </c>
      <c r="E37" s="8">
        <v>15756772</v>
      </c>
      <c r="F37" s="8">
        <v>71349680</v>
      </c>
      <c r="G37" s="8">
        <v>30172262</v>
      </c>
      <c r="H37">
        <f t="shared" si="1"/>
        <v>790042.57711279998</v>
      </c>
      <c r="I37">
        <f t="shared" si="2"/>
        <v>88996.109752079996</v>
      </c>
      <c r="J37">
        <f t="shared" si="3"/>
        <v>835455.20127760002</v>
      </c>
      <c r="K37">
        <f t="shared" si="4"/>
        <v>2065230.8569</v>
      </c>
      <c r="L37">
        <f t="shared" si="5"/>
        <v>977355.05160799995</v>
      </c>
      <c r="M37">
        <f t="shared" si="0"/>
        <v>4757079.7966504805</v>
      </c>
    </row>
    <row r="38" spans="1:13" x14ac:dyDescent="0.3">
      <c r="A38" t="s">
        <v>123</v>
      </c>
      <c r="B38" s="8">
        <v>31005984</v>
      </c>
      <c r="C38" s="8">
        <v>42756872</v>
      </c>
      <c r="D38" s="8">
        <v>8666982</v>
      </c>
      <c r="E38" s="8">
        <v>15033534</v>
      </c>
      <c r="F38" s="8">
        <v>75244670</v>
      </c>
      <c r="G38" s="8">
        <v>31131838</v>
      </c>
      <c r="H38">
        <f t="shared" si="1"/>
        <v>815168.49892719998</v>
      </c>
      <c r="I38">
        <f t="shared" si="2"/>
        <v>90095.327948160004</v>
      </c>
      <c r="J38">
        <f t="shared" si="3"/>
        <v>835456.45181840006</v>
      </c>
      <c r="K38">
        <f t="shared" si="4"/>
        <v>1877675.6493540001</v>
      </c>
      <c r="L38">
        <f t="shared" si="5"/>
        <v>1030709.014127</v>
      </c>
      <c r="M38">
        <f t="shared" si="0"/>
        <v>4649104.9421747606</v>
      </c>
    </row>
    <row r="39" spans="1:13" x14ac:dyDescent="0.3">
      <c r="A39" t="s">
        <v>124</v>
      </c>
      <c r="B39" s="8">
        <v>31688834</v>
      </c>
      <c r="C39" s="8">
        <v>42745058</v>
      </c>
      <c r="D39" s="8">
        <v>9548467</v>
      </c>
      <c r="E39" s="8">
        <v>15981025</v>
      </c>
      <c r="F39" s="8">
        <v>76063010</v>
      </c>
      <c r="G39" s="8">
        <v>30356651</v>
      </c>
      <c r="H39">
        <f t="shared" si="1"/>
        <v>794870.69244440005</v>
      </c>
      <c r="I39">
        <f t="shared" si="2"/>
        <v>92079.512507160005</v>
      </c>
      <c r="J39">
        <f t="shared" si="3"/>
        <v>835225.6098026</v>
      </c>
      <c r="K39">
        <f t="shared" si="4"/>
        <v>2068646.730149</v>
      </c>
      <c r="L39">
        <f t="shared" si="5"/>
        <v>1041918.717281</v>
      </c>
      <c r="M39">
        <f t="shared" si="0"/>
        <v>4832741.2621841598</v>
      </c>
    </row>
    <row r="40" spans="1:13" x14ac:dyDescent="0.3">
      <c r="A40" t="s">
        <v>125</v>
      </c>
      <c r="B40" s="8">
        <v>31486816</v>
      </c>
      <c r="C40" s="8">
        <v>42715184</v>
      </c>
      <c r="D40" s="8">
        <v>9510614</v>
      </c>
      <c r="E40" s="8">
        <v>15924489</v>
      </c>
      <c r="F40" s="8">
        <v>76222060</v>
      </c>
      <c r="G40" s="8">
        <v>30207719</v>
      </c>
      <c r="H40">
        <f t="shared" si="1"/>
        <v>790970.99738359998</v>
      </c>
      <c r="I40">
        <f t="shared" si="2"/>
        <v>91492.500723839999</v>
      </c>
      <c r="J40">
        <f t="shared" si="3"/>
        <v>834641.88080479996</v>
      </c>
      <c r="K40">
        <f t="shared" si="4"/>
        <v>2060445.991258</v>
      </c>
      <c r="L40">
        <f t="shared" si="5"/>
        <v>1044097.400086</v>
      </c>
      <c r="M40">
        <f t="shared" si="0"/>
        <v>4821648.7702562399</v>
      </c>
    </row>
    <row r="41" spans="1:13" x14ac:dyDescent="0.3">
      <c r="A41" t="s">
        <v>126</v>
      </c>
      <c r="B41" s="8">
        <v>31490943</v>
      </c>
      <c r="C41" s="8">
        <v>42808274</v>
      </c>
      <c r="D41" s="8">
        <v>9339034</v>
      </c>
      <c r="E41" s="8">
        <v>15683184</v>
      </c>
      <c r="F41" s="8">
        <v>76737070</v>
      </c>
      <c r="G41" s="8">
        <v>30287549</v>
      </c>
      <c r="H41">
        <f t="shared" si="1"/>
        <v>793061.29803559999</v>
      </c>
      <c r="I41">
        <f t="shared" si="2"/>
        <v>91504.492712819992</v>
      </c>
      <c r="J41">
        <f t="shared" si="3"/>
        <v>836460.83147780003</v>
      </c>
      <c r="K41">
        <f t="shared" si="4"/>
        <v>2023273.698998</v>
      </c>
      <c r="L41">
        <f t="shared" si="5"/>
        <v>1051152.0585669999</v>
      </c>
      <c r="M41">
        <f t="shared" si="0"/>
        <v>4795452.3797912197</v>
      </c>
    </row>
    <row r="42" spans="1:13" x14ac:dyDescent="0.3">
      <c r="A42" t="s">
        <v>127</v>
      </c>
      <c r="B42" s="8">
        <v>36967562</v>
      </c>
      <c r="C42" s="8">
        <v>40378830</v>
      </c>
      <c r="D42" s="8">
        <v>9586630</v>
      </c>
      <c r="E42" s="8">
        <v>16650119</v>
      </c>
      <c r="F42" s="8">
        <v>87814690</v>
      </c>
      <c r="G42" s="8">
        <v>34787463</v>
      </c>
      <c r="H42">
        <f t="shared" si="1"/>
        <v>910888.84617719997</v>
      </c>
      <c r="I42">
        <f t="shared" si="2"/>
        <v>107418.12360588</v>
      </c>
      <c r="J42">
        <f t="shared" si="3"/>
        <v>788990.22455100005</v>
      </c>
      <c r="K42">
        <f t="shared" si="4"/>
        <v>2076914.6296099999</v>
      </c>
      <c r="L42">
        <f t="shared" si="5"/>
        <v>1202894.405089</v>
      </c>
      <c r="M42">
        <f t="shared" si="0"/>
        <v>5087106.2290330799</v>
      </c>
    </row>
    <row r="43" spans="1:13" x14ac:dyDescent="0.3">
      <c r="A43" t="s">
        <v>128</v>
      </c>
      <c r="B43" s="8">
        <v>37806606</v>
      </c>
      <c r="C43" s="8">
        <v>41792248</v>
      </c>
      <c r="D43" s="8">
        <v>11112586</v>
      </c>
      <c r="E43" s="8">
        <v>18550391</v>
      </c>
      <c r="F43" s="8">
        <v>92136910</v>
      </c>
      <c r="G43" s="8">
        <v>35901840</v>
      </c>
      <c r="H43">
        <f t="shared" si="1"/>
        <v>940068.13929600001</v>
      </c>
      <c r="I43">
        <f t="shared" si="2"/>
        <v>109856.16731844</v>
      </c>
      <c r="J43">
        <f t="shared" si="3"/>
        <v>816607.98824560002</v>
      </c>
      <c r="K43">
        <f t="shared" si="4"/>
        <v>2407508.4191419999</v>
      </c>
      <c r="L43">
        <f t="shared" si="5"/>
        <v>1262100.606871</v>
      </c>
      <c r="M43">
        <f t="shared" si="0"/>
        <v>5536141.3208730388</v>
      </c>
    </row>
    <row r="44" spans="1:13" x14ac:dyDescent="0.3">
      <c r="A44" t="s">
        <v>129</v>
      </c>
      <c r="B44" s="8">
        <v>37732671</v>
      </c>
      <c r="C44" s="8">
        <v>41829990</v>
      </c>
      <c r="D44" s="8">
        <v>11029187</v>
      </c>
      <c r="E44" s="8">
        <v>18590487</v>
      </c>
      <c r="F44" s="8">
        <v>92469850</v>
      </c>
      <c r="G44" s="8">
        <v>35789092</v>
      </c>
      <c r="H44">
        <f t="shared" si="1"/>
        <v>937115.90056480002</v>
      </c>
      <c r="I44">
        <f t="shared" si="2"/>
        <v>109641.33143154001</v>
      </c>
      <c r="J44">
        <f t="shared" si="3"/>
        <v>817345.45560300001</v>
      </c>
      <c r="K44">
        <f t="shared" si="4"/>
        <v>2389440.2759890002</v>
      </c>
      <c r="L44">
        <f t="shared" si="5"/>
        <v>1266661.2522849999</v>
      </c>
      <c r="M44">
        <f t="shared" si="0"/>
        <v>5520204.2158733401</v>
      </c>
    </row>
    <row r="45" spans="1:13" x14ac:dyDescent="0.3">
      <c r="A45" t="s">
        <v>130</v>
      </c>
      <c r="B45" s="8">
        <v>39100417</v>
      </c>
      <c r="C45" s="8">
        <v>41656848</v>
      </c>
      <c r="D45" s="8">
        <v>12421382</v>
      </c>
      <c r="E45" s="8">
        <v>18990238</v>
      </c>
      <c r="F45" s="8">
        <v>93380740</v>
      </c>
      <c r="G45" s="8">
        <v>36693371</v>
      </c>
      <c r="H45">
        <f t="shared" si="1"/>
        <v>960793.90361240006</v>
      </c>
      <c r="I45">
        <f t="shared" si="2"/>
        <v>113615.64569357999</v>
      </c>
      <c r="J45">
        <f t="shared" si="3"/>
        <v>813962.31286559999</v>
      </c>
      <c r="K45">
        <f t="shared" si="4"/>
        <v>2691055.146154</v>
      </c>
      <c r="L45">
        <f t="shared" si="5"/>
        <v>1279138.714594</v>
      </c>
      <c r="M45">
        <f t="shared" si="0"/>
        <v>5858565.7229195805</v>
      </c>
    </row>
    <row r="46" spans="1:13" x14ac:dyDescent="0.3">
      <c r="A46" t="s">
        <v>131</v>
      </c>
      <c r="B46" s="8">
        <v>10310379</v>
      </c>
      <c r="C46" s="8">
        <v>41510360</v>
      </c>
      <c r="D46" s="8">
        <v>2838683</v>
      </c>
      <c r="E46" s="8">
        <v>3211694</v>
      </c>
      <c r="F46" s="8">
        <v>23830040</v>
      </c>
      <c r="G46" s="8">
        <v>10449332</v>
      </c>
      <c r="H46">
        <f t="shared" si="1"/>
        <v>273609.48882079998</v>
      </c>
      <c r="I46">
        <f t="shared" si="2"/>
        <v>29959.280675459999</v>
      </c>
      <c r="J46">
        <f t="shared" si="3"/>
        <v>811099.98129200004</v>
      </c>
      <c r="K46">
        <f t="shared" si="4"/>
        <v>614992.15590100002</v>
      </c>
      <c r="L46">
        <f t="shared" si="5"/>
        <v>326426.27092400001</v>
      </c>
      <c r="M46">
        <f t="shared" si="0"/>
        <v>2056087.1776132602</v>
      </c>
    </row>
    <row r="47" spans="1:13" x14ac:dyDescent="0.3">
      <c r="A47" t="s">
        <v>132</v>
      </c>
      <c r="B47" s="8">
        <v>9650218</v>
      </c>
      <c r="C47" s="8">
        <v>47010268</v>
      </c>
      <c r="D47" s="8">
        <v>3257434</v>
      </c>
      <c r="E47" s="8">
        <v>4185873</v>
      </c>
      <c r="F47" s="8">
        <v>19514520</v>
      </c>
      <c r="G47" s="8">
        <v>9000104</v>
      </c>
      <c r="H47">
        <f t="shared" si="1"/>
        <v>235662.32317759999</v>
      </c>
      <c r="I47">
        <f t="shared" si="2"/>
        <v>28041.024451320001</v>
      </c>
      <c r="J47">
        <f t="shared" si="3"/>
        <v>918566.53363960003</v>
      </c>
      <c r="K47">
        <f t="shared" si="4"/>
        <v>705713.30379799998</v>
      </c>
      <c r="L47">
        <f t="shared" si="5"/>
        <v>267311.84641200001</v>
      </c>
      <c r="M47">
        <f t="shared" si="0"/>
        <v>2155295.0314785196</v>
      </c>
    </row>
    <row r="48" spans="1:13" x14ac:dyDescent="0.3">
      <c r="A48" t="s">
        <v>133</v>
      </c>
      <c r="B48" s="8">
        <v>11224113</v>
      </c>
      <c r="C48" s="8">
        <v>43862864</v>
      </c>
      <c r="D48" s="8">
        <v>3908014</v>
      </c>
      <c r="E48" s="8">
        <v>5320903</v>
      </c>
      <c r="F48" s="8">
        <v>22335850</v>
      </c>
      <c r="G48" s="8">
        <v>10315548</v>
      </c>
      <c r="H48">
        <f t="shared" si="1"/>
        <v>270106.43505119998</v>
      </c>
      <c r="I48">
        <f t="shared" si="2"/>
        <v>32614.354108619998</v>
      </c>
      <c r="J48">
        <f t="shared" si="3"/>
        <v>857067.20370079996</v>
      </c>
      <c r="K48">
        <f t="shared" si="4"/>
        <v>846659.50905800005</v>
      </c>
      <c r="L48">
        <f t="shared" si="5"/>
        <v>305958.70688499999</v>
      </c>
      <c r="M48">
        <f t="shared" si="0"/>
        <v>2312406.2088036202</v>
      </c>
    </row>
    <row r="49" spans="1:13" x14ac:dyDescent="0.3">
      <c r="A49" t="s">
        <v>134</v>
      </c>
      <c r="B49" s="8">
        <v>16767099</v>
      </c>
      <c r="C49" s="8">
        <v>40880714</v>
      </c>
      <c r="D49" s="8">
        <v>4372241</v>
      </c>
      <c r="E49" s="8">
        <v>4512783</v>
      </c>
      <c r="F49" s="8">
        <v>28388810</v>
      </c>
      <c r="G49" s="8">
        <v>16105702</v>
      </c>
      <c r="H49">
        <f t="shared" si="1"/>
        <v>421718.14344880002</v>
      </c>
      <c r="I49">
        <f t="shared" si="2"/>
        <v>48720.830248259997</v>
      </c>
      <c r="J49">
        <f t="shared" si="3"/>
        <v>798796.88734580006</v>
      </c>
      <c r="K49">
        <f t="shared" si="4"/>
        <v>947232.89592699998</v>
      </c>
      <c r="L49">
        <f t="shared" si="5"/>
        <v>388872.75826099998</v>
      </c>
      <c r="M49">
        <f t="shared" si="0"/>
        <v>2605341.5152308596</v>
      </c>
    </row>
    <row r="50" spans="1:13" x14ac:dyDescent="0.3">
      <c r="A50" t="s">
        <v>135</v>
      </c>
      <c r="B50" s="8">
        <v>24298617</v>
      </c>
      <c r="C50" s="8">
        <v>40024542</v>
      </c>
      <c r="D50" s="8">
        <v>6436506</v>
      </c>
      <c r="E50" s="8">
        <v>6508400</v>
      </c>
      <c r="F50" s="8">
        <v>40241420</v>
      </c>
      <c r="G50" s="8">
        <v>23193229</v>
      </c>
      <c r="H50">
        <f t="shared" si="1"/>
        <v>607300.78542760003</v>
      </c>
      <c r="I50">
        <f t="shared" si="2"/>
        <v>70605.463361579998</v>
      </c>
      <c r="J50">
        <f t="shared" si="3"/>
        <v>782067.54331740004</v>
      </c>
      <c r="K50">
        <f t="shared" si="4"/>
        <v>1394449.715382</v>
      </c>
      <c r="L50">
        <f t="shared" si="5"/>
        <v>551230.99530199997</v>
      </c>
      <c r="M50">
        <f t="shared" si="0"/>
        <v>3405654.50279058</v>
      </c>
    </row>
    <row r="51" spans="1:13" x14ac:dyDescent="0.3">
      <c r="A51" t="s">
        <v>136</v>
      </c>
      <c r="B51" s="8">
        <v>9457558</v>
      </c>
      <c r="C51" s="8">
        <v>40254158</v>
      </c>
      <c r="D51" s="8">
        <v>3208238</v>
      </c>
      <c r="E51" s="8">
        <v>3762157</v>
      </c>
      <c r="F51" s="8">
        <v>20787410</v>
      </c>
      <c r="G51" s="8">
        <v>9045692</v>
      </c>
      <c r="H51">
        <f t="shared" si="1"/>
        <v>236856.0176048</v>
      </c>
      <c r="I51">
        <f t="shared" si="2"/>
        <v>27481.20458292</v>
      </c>
      <c r="J51">
        <f t="shared" si="3"/>
        <v>786554.17107260006</v>
      </c>
      <c r="K51">
        <f t="shared" si="4"/>
        <v>695055.13798600005</v>
      </c>
      <c r="L51">
        <f t="shared" si="5"/>
        <v>284748.02092099999</v>
      </c>
      <c r="M51">
        <f t="shared" si="0"/>
        <v>2030694.5521673204</v>
      </c>
    </row>
    <row r="52" spans="1:13" x14ac:dyDescent="0.3">
      <c r="A52" t="s">
        <v>137</v>
      </c>
      <c r="B52" s="8">
        <v>3774005</v>
      </c>
      <c r="C52" s="8">
        <v>34079220</v>
      </c>
      <c r="D52" s="8">
        <v>819654</v>
      </c>
      <c r="E52" s="8">
        <v>1282190</v>
      </c>
      <c r="F52" s="8">
        <v>7147040</v>
      </c>
      <c r="G52" s="8">
        <v>3611829</v>
      </c>
      <c r="H52">
        <f t="shared" si="1"/>
        <v>94573.575267599997</v>
      </c>
      <c r="I52">
        <f t="shared" si="2"/>
        <v>10966.277288699999</v>
      </c>
      <c r="J52">
        <f t="shared" si="3"/>
        <v>665897.73503400001</v>
      </c>
      <c r="K52">
        <f t="shared" si="4"/>
        <v>177575.58013800002</v>
      </c>
      <c r="L52">
        <f t="shared" si="5"/>
        <v>97900.868623999995</v>
      </c>
      <c r="M52">
        <f t="shared" si="0"/>
        <v>1046914.0363523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"/>
    </sheetView>
  </sheetViews>
  <sheetFormatPr defaultRowHeight="14.4" x14ac:dyDescent="0.3"/>
  <sheetData>
    <row r="1" spans="1:5" x14ac:dyDescent="0.3">
      <c r="A1" s="1"/>
      <c r="B1" s="1" t="s">
        <v>146</v>
      </c>
      <c r="C1" s="1" t="s">
        <v>147</v>
      </c>
      <c r="D1" s="1" t="s">
        <v>148</v>
      </c>
      <c r="E1" s="1" t="s">
        <v>149</v>
      </c>
    </row>
    <row r="2" spans="1:5" x14ac:dyDescent="0.3">
      <c r="A2" s="3" t="s">
        <v>184</v>
      </c>
      <c r="B2" s="11">
        <f>[1]L1_L2!D20</f>
        <v>7.9845100000000002E-3</v>
      </c>
      <c r="C2" s="11">
        <f>[1]L1_L2!E20</f>
        <v>0.206593</v>
      </c>
      <c r="D2" s="11">
        <f>[1]L1_L2!F20</f>
        <v>0.28170600000000001</v>
      </c>
      <c r="E2" s="11">
        <f>[1]L1_L2!$C$20</f>
        <v>15.273199999999999</v>
      </c>
    </row>
    <row r="3" spans="1:5" x14ac:dyDescent="0.3">
      <c r="A3" s="1" t="s">
        <v>150</v>
      </c>
      <c r="B3" s="1">
        <f>[1]L1_L2!D4</f>
        <v>4.8636899999999997E-2</v>
      </c>
      <c r="C3" s="1">
        <f>[1]L1_L2!E4</f>
        <v>1.18438</v>
      </c>
      <c r="D3" s="1">
        <f>[1]L1_L2!F4</f>
        <v>1.41753</v>
      </c>
      <c r="E3" s="1">
        <f>[1]L1_L2!$C$4</f>
        <v>225.29</v>
      </c>
    </row>
    <row r="4" spans="1:5" x14ac:dyDescent="0.3">
      <c r="A4" s="1" t="s">
        <v>151</v>
      </c>
      <c r="B4" s="1"/>
      <c r="C4" s="1">
        <f>'[1]FNL-MMA'!C3</f>
        <v>1.47104E-2</v>
      </c>
      <c r="D4" s="1"/>
      <c r="E4" s="1">
        <f>'[1]FNL-MMA'!E3</f>
        <v>0.62237200000000004</v>
      </c>
    </row>
    <row r="5" spans="1:5" x14ac:dyDescent="0.3">
      <c r="A5" s="1" t="s">
        <v>152</v>
      </c>
      <c r="B5" s="1"/>
      <c r="C5" s="1">
        <f>'[1]FNL-MMA'!C4</f>
        <v>1.95397E-2</v>
      </c>
      <c r="D5" s="1"/>
      <c r="E5" s="1">
        <f>'[1]FNL-MMA'!E4</f>
        <v>0.83577999999999997</v>
      </c>
    </row>
    <row r="6" spans="1:5" x14ac:dyDescent="0.3">
      <c r="A6" s="1" t="s">
        <v>153</v>
      </c>
      <c r="B6" s="1"/>
      <c r="C6" s="1">
        <f>'[1]FNL-MMA'!C5</f>
        <v>9.4942700000000005E-2</v>
      </c>
      <c r="D6" s="1"/>
      <c r="E6" s="1">
        <f>'[1]FNL-MMA'!E5</f>
        <v>27.9541</v>
      </c>
    </row>
    <row r="7" spans="1:5" x14ac:dyDescent="0.3">
      <c r="A7" s="1" t="s">
        <v>154</v>
      </c>
      <c r="B7" s="1"/>
      <c r="C7" s="1">
        <f>'[1]FNL-MMA'!C6</f>
        <v>1.36981E-2</v>
      </c>
      <c r="D7" s="1"/>
      <c r="E7" s="1">
        <f>'[1]FNL-MMA'!E6</f>
        <v>4.1482000000000001</v>
      </c>
    </row>
    <row r="8" spans="1:5" x14ac:dyDescent="0.3">
      <c r="A8" s="1" t="s">
        <v>155</v>
      </c>
      <c r="B8" s="1"/>
      <c r="C8" s="1">
        <f>'[1]FNL-MMA'!C7</f>
        <v>2.61844E-2</v>
      </c>
      <c r="D8" s="1"/>
      <c r="E8" s="1">
        <f>'[1]FNL-MMA'!E7</f>
        <v>7.8348699999999996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46" workbookViewId="0">
      <selection activeCell="B59" sqref="B59"/>
    </sheetView>
  </sheetViews>
  <sheetFormatPr defaultRowHeight="14.4" x14ac:dyDescent="0.3"/>
  <sheetData>
    <row r="1" spans="1:5" x14ac:dyDescent="0.3">
      <c r="A1" s="13" t="s">
        <v>156</v>
      </c>
      <c r="B1" s="13"/>
      <c r="C1" s="13"/>
      <c r="D1" s="13"/>
      <c r="E1" s="1">
        <f>1000/50000000</f>
        <v>2.0000000000000002E-5</v>
      </c>
    </row>
    <row r="2" spans="1:5" x14ac:dyDescent="0.3">
      <c r="A2" s="1" t="s">
        <v>157</v>
      </c>
      <c r="B2" s="1" t="s">
        <v>158</v>
      </c>
      <c r="C2" s="1" t="s">
        <v>159</v>
      </c>
      <c r="D2" s="1" t="s">
        <v>160</v>
      </c>
      <c r="E2" s="1"/>
    </row>
    <row r="3" spans="1:5" x14ac:dyDescent="0.3">
      <c r="A3" s="1">
        <f>Sheet3!F3*$E$1</f>
        <v>176.90022000000002</v>
      </c>
      <c r="B3" s="1">
        <f>Sheet3!G3*$E$1</f>
        <v>1.8386200000000001</v>
      </c>
      <c r="C3" s="1">
        <f>Sheet3!L3*$E$1</f>
        <v>14.905720000000001</v>
      </c>
      <c r="D3" s="1">
        <f>Sheet3!M3*$E$1</f>
        <v>11.258400000000002</v>
      </c>
    </row>
    <row r="4" spans="1:5" x14ac:dyDescent="0.3">
      <c r="A4" s="1">
        <f>Sheet3!F4*$E$1</f>
        <v>187.75474000000003</v>
      </c>
      <c r="B4" s="1">
        <f>Sheet3!G4*$E$1</f>
        <v>3.2629200000000003</v>
      </c>
      <c r="C4" s="1">
        <f>Sheet3!L4*$E$1</f>
        <v>33.597239999999999</v>
      </c>
      <c r="D4" s="1">
        <f>Sheet3!M4*$E$1</f>
        <v>24.830200000000001</v>
      </c>
    </row>
    <row r="5" spans="1:5" x14ac:dyDescent="0.3">
      <c r="A5" s="1">
        <f>Sheet3!F5*$E$1</f>
        <v>183.33582000000001</v>
      </c>
      <c r="B5" s="1">
        <f>Sheet3!G5*$E$1</f>
        <v>6.0952800000000007</v>
      </c>
      <c r="C5" s="1">
        <f>Sheet3!L5*$E$1</f>
        <v>22.108260000000001</v>
      </c>
      <c r="D5" s="1">
        <f>Sheet3!M5*$E$1</f>
        <v>15.385980000000002</v>
      </c>
    </row>
    <row r="6" spans="1:5" x14ac:dyDescent="0.3">
      <c r="A6" s="1">
        <f>Sheet3!F6*$E$1</f>
        <v>183.75098000000003</v>
      </c>
      <c r="B6" s="1">
        <f>Sheet3!G6*$E$1</f>
        <v>4.4202200000000005</v>
      </c>
      <c r="C6" s="1">
        <f>Sheet3!L6*$E$1</f>
        <v>12.954800000000001</v>
      </c>
      <c r="D6" s="1">
        <f>Sheet3!M6*$E$1</f>
        <v>14.734060000000001</v>
      </c>
    </row>
    <row r="7" spans="1:5" x14ac:dyDescent="0.3">
      <c r="A7" s="1">
        <f>Sheet3!F7*$E$1</f>
        <v>178.83338000000001</v>
      </c>
      <c r="B7" s="1">
        <f>Sheet3!G7*$E$1</f>
        <v>8.2872599999999998</v>
      </c>
      <c r="C7" s="1">
        <f>Sheet3!L7*$E$1</f>
        <v>32.98048</v>
      </c>
      <c r="D7" s="1">
        <f>Sheet3!M7*$E$1</f>
        <v>20.996420000000001</v>
      </c>
    </row>
    <row r="8" spans="1:5" x14ac:dyDescent="0.3">
      <c r="A8" s="1">
        <f>Sheet3!F8*$E$1</f>
        <v>168.15584000000001</v>
      </c>
      <c r="B8" s="1">
        <f>Sheet3!G8*$E$1</f>
        <v>1.6760400000000002</v>
      </c>
      <c r="C8" s="1">
        <f>Sheet3!L8*$E$1</f>
        <v>20.042940000000002</v>
      </c>
      <c r="D8" s="1">
        <f>Sheet3!M8*$E$1</f>
        <v>22.812920000000002</v>
      </c>
    </row>
    <row r="9" spans="1:5" x14ac:dyDescent="0.3">
      <c r="A9" s="1">
        <f>Sheet3!F9*$E$1</f>
        <v>181.22522000000001</v>
      </c>
      <c r="B9" s="1">
        <f>Sheet3!G9*$E$1</f>
        <v>1.1743000000000001</v>
      </c>
      <c r="C9" s="1">
        <f>Sheet3!L9*$E$1</f>
        <v>8.2296800000000001</v>
      </c>
      <c r="D9" s="1">
        <f>Sheet3!M9*$E$1</f>
        <v>21.410440000000001</v>
      </c>
    </row>
    <row r="10" spans="1:5" x14ac:dyDescent="0.3">
      <c r="A10" s="1">
        <f>Sheet3!F10*$E$1</f>
        <v>192.83156000000002</v>
      </c>
      <c r="B10" s="1">
        <f>Sheet3!G10*$E$1</f>
        <v>2.3790400000000003</v>
      </c>
      <c r="C10" s="1">
        <f>Sheet3!L10*$E$1</f>
        <v>13.652000000000001</v>
      </c>
      <c r="D10" s="1">
        <f>Sheet3!M10*$E$1</f>
        <v>21.446400000000001</v>
      </c>
    </row>
    <row r="11" spans="1:5" x14ac:dyDescent="0.3">
      <c r="A11" s="1">
        <f>Sheet3!F11*$E$1</f>
        <v>163.17746000000002</v>
      </c>
      <c r="B11" s="1">
        <f>Sheet3!G11*$E$1</f>
        <v>2.1765600000000003</v>
      </c>
      <c r="C11" s="1">
        <f>Sheet3!L11*$E$1</f>
        <v>17.662520000000001</v>
      </c>
      <c r="D11" s="1">
        <f>Sheet3!M11*$E$1</f>
        <v>18.591920000000002</v>
      </c>
    </row>
    <row r="12" spans="1:5" x14ac:dyDescent="0.3">
      <c r="A12" s="1">
        <f>Sheet3!F12*$E$1</f>
        <v>193.03732000000002</v>
      </c>
      <c r="B12" s="1">
        <f>Sheet3!G12*$E$1</f>
        <v>2.98584</v>
      </c>
      <c r="C12" s="1">
        <f>Sheet3!L12*$E$1</f>
        <v>65.656020000000012</v>
      </c>
      <c r="D12" s="1">
        <f>Sheet3!M12*$E$1</f>
        <v>43.667540000000002</v>
      </c>
    </row>
    <row r="13" spans="1:5" x14ac:dyDescent="0.3">
      <c r="A13" s="1">
        <f>Sheet3!F13*$E$1</f>
        <v>181.58416000000003</v>
      </c>
      <c r="B13" s="1">
        <f>Sheet3!G13*$E$1</f>
        <v>4.6741200000000003</v>
      </c>
      <c r="C13" s="1">
        <f>Sheet3!L13*$E$1</f>
        <v>16.171720000000001</v>
      </c>
      <c r="D13" s="1">
        <f>Sheet3!M13*$E$1</f>
        <v>24.583940000000002</v>
      </c>
    </row>
    <row r="14" spans="1:5" x14ac:dyDescent="0.3">
      <c r="A14" s="1">
        <f>Sheet3!F14*$E$1</f>
        <v>210.08426000000003</v>
      </c>
      <c r="B14" s="1">
        <f>Sheet3!G14*$E$1</f>
        <v>4.4065400000000006</v>
      </c>
      <c r="C14" s="1">
        <f>Sheet3!L14*$E$1</f>
        <v>15.369360000000002</v>
      </c>
      <c r="D14" s="1">
        <f>Sheet3!M14*$E$1</f>
        <v>28.755500000000001</v>
      </c>
    </row>
    <row r="15" spans="1:5" x14ac:dyDescent="0.3">
      <c r="A15" s="1">
        <f>Sheet3!F15*$E$1</f>
        <v>210.71908000000002</v>
      </c>
      <c r="B15" s="1">
        <f>Sheet3!G15*$E$1</f>
        <v>4.3207800000000001</v>
      </c>
      <c r="C15" s="1">
        <f>Sheet3!L15*$E$1</f>
        <v>16.478920000000002</v>
      </c>
      <c r="D15" s="1">
        <f>Sheet3!M15*$E$1</f>
        <v>29.805640000000004</v>
      </c>
    </row>
    <row r="16" spans="1:5" x14ac:dyDescent="0.3">
      <c r="A16" s="1">
        <f>Sheet3!F16*$E$1</f>
        <v>191.92972</v>
      </c>
      <c r="B16" s="1">
        <f>Sheet3!G16*$E$1</f>
        <v>7.5791600000000008</v>
      </c>
      <c r="C16" s="1">
        <f>Sheet3!L16*$E$1</f>
        <v>15.936680000000001</v>
      </c>
      <c r="D16" s="1">
        <f>Sheet3!M16*$E$1</f>
        <v>33.798860000000005</v>
      </c>
    </row>
    <row r="17" spans="1:4" x14ac:dyDescent="0.3">
      <c r="A17" s="1">
        <f>Sheet3!F17*$E$1</f>
        <v>173.48558000000003</v>
      </c>
      <c r="B17" s="1">
        <f>Sheet3!G17*$E$1</f>
        <v>4.0152000000000001</v>
      </c>
      <c r="C17" s="1">
        <f>Sheet3!L17*$E$1</f>
        <v>23.148300000000003</v>
      </c>
      <c r="D17" s="1">
        <f>Sheet3!M17*$E$1</f>
        <v>34.426740000000002</v>
      </c>
    </row>
    <row r="18" spans="1:4" x14ac:dyDescent="0.3">
      <c r="A18" s="1">
        <f>Sheet3!F18*$E$1</f>
        <v>169.30146000000002</v>
      </c>
      <c r="B18" s="1">
        <f>Sheet3!G18*$E$1</f>
        <v>5.7558200000000008</v>
      </c>
      <c r="C18" s="1">
        <f>Sheet3!L18*$E$1</f>
        <v>19.874100000000002</v>
      </c>
      <c r="D18" s="1">
        <f>Sheet3!M18*$E$1</f>
        <v>38.49024</v>
      </c>
    </row>
    <row r="19" spans="1:4" x14ac:dyDescent="0.3">
      <c r="A19" s="1">
        <f>Sheet3!F19*$E$1</f>
        <v>169.28508000000002</v>
      </c>
      <c r="B19" s="1">
        <f>Sheet3!G19*$E$1</f>
        <v>4.4664600000000005</v>
      </c>
      <c r="C19" s="1">
        <f>Sheet3!L19*$E$1</f>
        <v>21.163640000000001</v>
      </c>
      <c r="D19" s="1">
        <f>Sheet3!M19*$E$1</f>
        <v>39.875360000000001</v>
      </c>
    </row>
    <row r="20" spans="1:4" x14ac:dyDescent="0.3">
      <c r="A20" s="1">
        <f>Sheet3!F20*$E$1</f>
        <v>191.14534</v>
      </c>
      <c r="B20" s="1">
        <f>Sheet3!G20*$E$1</f>
        <v>2.3884000000000003</v>
      </c>
      <c r="C20" s="1">
        <f>Sheet3!L20*$E$1</f>
        <v>59.412160000000007</v>
      </c>
      <c r="D20" s="1">
        <f>Sheet3!M20*$E$1</f>
        <v>56.937140000000007</v>
      </c>
    </row>
    <row r="21" spans="1:4" x14ac:dyDescent="0.3">
      <c r="A21" s="1">
        <f>Sheet3!F21*$E$1</f>
        <v>191.50426000000002</v>
      </c>
      <c r="B21" s="1">
        <f>Sheet3!G21*$E$1</f>
        <v>3.3541200000000004</v>
      </c>
      <c r="C21" s="1">
        <f>Sheet3!L21*$E$1</f>
        <v>64.868660000000006</v>
      </c>
      <c r="D21" s="1">
        <f>Sheet3!M21*$E$1</f>
        <v>52.602600000000002</v>
      </c>
    </row>
    <row r="22" spans="1:4" x14ac:dyDescent="0.3">
      <c r="A22" s="1">
        <f>Sheet3!F22*$E$1</f>
        <v>194.50850000000003</v>
      </c>
      <c r="B22" s="1">
        <f>Sheet3!G22*$E$1</f>
        <v>2.4105000000000003</v>
      </c>
      <c r="C22" s="1">
        <f>Sheet3!L22*$E$1</f>
        <v>20.337620000000001</v>
      </c>
      <c r="D22" s="1">
        <f>Sheet3!M22*$E$1</f>
        <v>57.876380000000005</v>
      </c>
    </row>
    <row r="23" spans="1:4" x14ac:dyDescent="0.3">
      <c r="A23" s="1">
        <f>Sheet3!F23*$E$1</f>
        <v>196.09182000000001</v>
      </c>
      <c r="B23" s="1">
        <f>Sheet3!G23*$E$1</f>
        <v>1.262</v>
      </c>
      <c r="C23" s="1">
        <f>Sheet3!L23*$E$1</f>
        <v>32.18468</v>
      </c>
      <c r="D23" s="1">
        <f>Sheet3!M23*$E$1</f>
        <v>51.579280000000004</v>
      </c>
    </row>
    <row r="24" spans="1:4" x14ac:dyDescent="0.3">
      <c r="A24" s="1">
        <f>Sheet3!F24*$E$1</f>
        <v>200.67252000000002</v>
      </c>
      <c r="B24" s="1">
        <f>Sheet3!G24*$E$1</f>
        <v>1.1910000000000001</v>
      </c>
      <c r="C24" s="1">
        <f>Sheet3!L24*$E$1</f>
        <v>37.116080000000004</v>
      </c>
      <c r="D24" s="1">
        <f>Sheet3!M24*$E$1</f>
        <v>57.277580000000007</v>
      </c>
    </row>
    <row r="25" spans="1:4" x14ac:dyDescent="0.3">
      <c r="A25" s="1">
        <f>Sheet3!F25*$E$1</f>
        <v>195.90800000000002</v>
      </c>
      <c r="B25" s="1">
        <f>Sheet3!G25*$E$1</f>
        <v>1.01332</v>
      </c>
      <c r="C25" s="1">
        <f>Sheet3!L25*$E$1</f>
        <v>31.722440000000002</v>
      </c>
      <c r="D25" s="1">
        <f>Sheet3!M25*$E$1</f>
        <v>51.107100000000003</v>
      </c>
    </row>
    <row r="26" spans="1:4" x14ac:dyDescent="0.3">
      <c r="A26" s="1">
        <f>Sheet3!F26*$E$1</f>
        <v>201.09786000000003</v>
      </c>
      <c r="B26" s="1">
        <f>Sheet3!G26*$E$1</f>
        <v>1.0376800000000002</v>
      </c>
      <c r="C26" s="1">
        <f>Sheet3!L26*$E$1</f>
        <v>39.235940000000006</v>
      </c>
      <c r="D26" s="1">
        <f>Sheet3!M26*$E$1</f>
        <v>55.175420000000003</v>
      </c>
    </row>
    <row r="27" spans="1:4" x14ac:dyDescent="0.3">
      <c r="A27" s="1">
        <f>Sheet3!F27*$E$1</f>
        <v>201.43562000000003</v>
      </c>
      <c r="B27" s="1">
        <f>Sheet3!G27*$E$1</f>
        <v>1.0679000000000001</v>
      </c>
      <c r="C27" s="1">
        <f>Sheet3!L27*$E$1</f>
        <v>39.100520000000003</v>
      </c>
      <c r="D27" s="1">
        <f>Sheet3!M27*$E$1</f>
        <v>57.212580000000003</v>
      </c>
    </row>
    <row r="28" spans="1:4" x14ac:dyDescent="0.3">
      <c r="A28" s="1">
        <f>Sheet3!F28*$E$1</f>
        <v>200.95260000000002</v>
      </c>
      <c r="B28" s="1">
        <f>Sheet3!G28*$E$1</f>
        <v>1.3383600000000002</v>
      </c>
      <c r="C28" s="1">
        <f>Sheet3!L28*$E$1</f>
        <v>37.358180000000004</v>
      </c>
      <c r="D28" s="1">
        <f>Sheet3!M28*$E$1</f>
        <v>59.234160000000003</v>
      </c>
    </row>
    <row r="29" spans="1:4" x14ac:dyDescent="0.3">
      <c r="A29" s="1">
        <f>Sheet3!F29*$E$1</f>
        <v>186.03442000000001</v>
      </c>
      <c r="B29" s="1">
        <f>Sheet3!G29*$E$1</f>
        <v>2.5294600000000003</v>
      </c>
      <c r="C29" s="1">
        <f>Sheet3!L29*$E$1</f>
        <v>23.427880000000002</v>
      </c>
      <c r="D29" s="1">
        <f>Sheet3!M29*$E$1</f>
        <v>66.00412</v>
      </c>
    </row>
    <row r="30" spans="1:4" x14ac:dyDescent="0.3">
      <c r="A30" s="1">
        <f>Sheet3!F30*$E$1</f>
        <v>184.13446000000002</v>
      </c>
      <c r="B30" s="1">
        <f>Sheet3!G30*$E$1</f>
        <v>2.4039800000000002</v>
      </c>
      <c r="C30" s="1">
        <f>Sheet3!L30*$E$1</f>
        <v>24.98826</v>
      </c>
      <c r="D30" s="1">
        <f>Sheet3!M30*$E$1</f>
        <v>69.210100000000011</v>
      </c>
    </row>
    <row r="31" spans="1:4" x14ac:dyDescent="0.3">
      <c r="A31" s="1">
        <f>Sheet3!F31*$E$1</f>
        <v>186.79518000000002</v>
      </c>
      <c r="B31" s="1">
        <f>Sheet3!G31*$E$1</f>
        <v>2.8610800000000003</v>
      </c>
      <c r="C31" s="1">
        <f>Sheet3!L31*$E$1</f>
        <v>25.262400000000003</v>
      </c>
      <c r="D31" s="1">
        <f>Sheet3!M31*$E$1</f>
        <v>69.661140000000003</v>
      </c>
    </row>
    <row r="32" spans="1:4" x14ac:dyDescent="0.3">
      <c r="A32" s="1">
        <f>Sheet3!F32*$E$1</f>
        <v>186.63028000000003</v>
      </c>
      <c r="B32" s="1">
        <f>Sheet3!G32*$E$1</f>
        <v>3.1001000000000003</v>
      </c>
      <c r="C32" s="1">
        <f>Sheet3!L32*$E$1</f>
        <v>28.303740000000001</v>
      </c>
      <c r="D32" s="1">
        <f>Sheet3!M32*$E$1</f>
        <v>78.37548000000001</v>
      </c>
    </row>
    <row r="33" spans="1:4" x14ac:dyDescent="0.3">
      <c r="A33" s="1">
        <f>Sheet3!F33*$E$1</f>
        <v>186.44222000000002</v>
      </c>
      <c r="B33" s="1">
        <f>Sheet3!G33*$E$1</f>
        <v>3.0781600000000005</v>
      </c>
      <c r="C33" s="1">
        <f>Sheet3!L33*$E$1</f>
        <v>27.207260000000002</v>
      </c>
      <c r="D33" s="1">
        <f>Sheet3!M33*$E$1</f>
        <v>78.578540000000004</v>
      </c>
    </row>
    <row r="34" spans="1:4" x14ac:dyDescent="0.3">
      <c r="A34" s="1">
        <f>Sheet3!F34*$E$1</f>
        <v>192.62926000000002</v>
      </c>
      <c r="B34" s="1">
        <f>Sheet3!G34*$E$1</f>
        <v>2.6974200000000002</v>
      </c>
      <c r="C34" s="1">
        <f>Sheet3!L34*$E$1</f>
        <v>29.274900000000002</v>
      </c>
      <c r="D34" s="1">
        <f>Sheet3!M34*$E$1</f>
        <v>80.897900000000007</v>
      </c>
    </row>
    <row r="35" spans="1:4" x14ac:dyDescent="0.3">
      <c r="A35" s="1">
        <f>Sheet3!F35*$E$1</f>
        <v>193.07004000000001</v>
      </c>
      <c r="B35" s="1">
        <f>Sheet3!G35*$E$1</f>
        <v>2.7573800000000004</v>
      </c>
      <c r="C35" s="1">
        <f>Sheet3!L35*$E$1</f>
        <v>30.239860000000004</v>
      </c>
      <c r="D35" s="1">
        <f>Sheet3!M35*$E$1</f>
        <v>78.156740000000013</v>
      </c>
    </row>
    <row r="36" spans="1:4" x14ac:dyDescent="0.3">
      <c r="A36" s="1">
        <f>Sheet3!F36*$E$1</f>
        <v>193.34124000000003</v>
      </c>
      <c r="B36" s="1">
        <f>Sheet3!G36*$E$1</f>
        <v>2.57226</v>
      </c>
      <c r="C36" s="1">
        <f>Sheet3!L36*$E$1</f>
        <v>28.264340000000001</v>
      </c>
      <c r="D36" s="1">
        <f>Sheet3!M36*$E$1</f>
        <v>83.784100000000009</v>
      </c>
    </row>
    <row r="37" spans="1:4" x14ac:dyDescent="0.3">
      <c r="A37" s="1">
        <f>Sheet3!F37*$E$1</f>
        <v>190.70678000000001</v>
      </c>
      <c r="B37" s="1">
        <f>Sheet3!G37*$E$1</f>
        <v>3.0384800000000003</v>
      </c>
      <c r="C37" s="1">
        <f>Sheet3!L37*$E$1</f>
        <v>30.325720000000004</v>
      </c>
      <c r="D37" s="1">
        <f>Sheet3!M37*$E$1</f>
        <v>83.07480000000001</v>
      </c>
    </row>
    <row r="38" spans="1:4" x14ac:dyDescent="0.3">
      <c r="A38" s="1">
        <f>Sheet3!F38*$E$1</f>
        <v>190.93866000000003</v>
      </c>
      <c r="B38" s="1">
        <f>Sheet3!G38*$E$1</f>
        <v>2.6309400000000003</v>
      </c>
      <c r="C38" s="1">
        <f>Sheet3!L38*$E$1</f>
        <v>28.911880000000004</v>
      </c>
      <c r="D38" s="1">
        <f>Sheet3!M38*$E$1</f>
        <v>80.289920000000009</v>
      </c>
    </row>
    <row r="39" spans="1:4" x14ac:dyDescent="0.3">
      <c r="A39" s="1">
        <f>Sheet3!F39*$E$1</f>
        <v>191.87906000000001</v>
      </c>
      <c r="B39" s="1">
        <f>Sheet3!G39*$E$1</f>
        <v>1.7539400000000001</v>
      </c>
      <c r="C39" s="1">
        <f>Sheet3!L39*$E$1</f>
        <v>29.488020000000002</v>
      </c>
      <c r="D39" s="1">
        <f>Sheet3!M39*$E$1</f>
        <v>85.673320000000004</v>
      </c>
    </row>
    <row r="40" spans="1:4" x14ac:dyDescent="0.3">
      <c r="A40" s="1">
        <f>Sheet3!F40*$E$1</f>
        <v>191.47426000000002</v>
      </c>
      <c r="B40" s="1">
        <f>Sheet3!G40*$E$1</f>
        <v>1.6321600000000001</v>
      </c>
      <c r="C40" s="1">
        <f>Sheet3!L40*$E$1</f>
        <v>28.264600000000002</v>
      </c>
      <c r="D40" s="1">
        <f>Sheet3!M40*$E$1</f>
        <v>82.840520000000012</v>
      </c>
    </row>
    <row r="41" spans="1:4" x14ac:dyDescent="0.3">
      <c r="A41" s="1">
        <f>Sheet3!F41*$E$1</f>
        <v>192.02622000000002</v>
      </c>
      <c r="B41" s="1">
        <f>Sheet3!G41*$E$1</f>
        <v>1.9756400000000001</v>
      </c>
      <c r="C41" s="1">
        <f>Sheet3!L41*$E$1</f>
        <v>29.343280000000004</v>
      </c>
      <c r="D41" s="1">
        <f>Sheet3!M41*$E$1</f>
        <v>83.658140000000003</v>
      </c>
    </row>
    <row r="42" spans="1:4" x14ac:dyDescent="0.3">
      <c r="A42" s="1">
        <f>Sheet3!F42*$E$1</f>
        <v>177.00936000000002</v>
      </c>
      <c r="B42" s="1">
        <f>Sheet3!G42*$E$1</f>
        <v>1.8197400000000001</v>
      </c>
      <c r="C42" s="1">
        <f>Sheet3!L42*$E$1</f>
        <v>44.646080000000005</v>
      </c>
      <c r="D42" s="1">
        <f>Sheet3!M42*$E$1</f>
        <v>81.350500000000011</v>
      </c>
    </row>
    <row r="43" spans="1:4" x14ac:dyDescent="0.3">
      <c r="A43" s="1">
        <f>Sheet3!F43*$E$1</f>
        <v>187.11288000000002</v>
      </c>
      <c r="B43" s="1">
        <f>Sheet3!G43*$E$1</f>
        <v>1.28874</v>
      </c>
      <c r="C43" s="1">
        <f>Sheet3!L43*$E$1</f>
        <v>35.397540000000006</v>
      </c>
      <c r="D43" s="1">
        <f>Sheet3!M43*$E$1</f>
        <v>93.934520000000006</v>
      </c>
    </row>
    <row r="44" spans="1:4" x14ac:dyDescent="0.3">
      <c r="A44" s="1">
        <f>Sheet3!F44*$E$1</f>
        <v>186.53712000000002</v>
      </c>
      <c r="B44" s="1">
        <f>Sheet3!G44*$E$1</f>
        <v>1.55498</v>
      </c>
      <c r="C44" s="1">
        <f>Sheet3!L44*$E$1</f>
        <v>35.04654</v>
      </c>
      <c r="D44" s="1">
        <f>Sheet3!M44*$E$1</f>
        <v>94.26176000000001</v>
      </c>
    </row>
    <row r="45" spans="1:4" x14ac:dyDescent="0.3">
      <c r="A45" s="1">
        <f>Sheet3!F45*$E$1</f>
        <v>185.67918</v>
      </c>
      <c r="B45" s="1">
        <f>Sheet3!G45*$E$1</f>
        <v>1.5149600000000001</v>
      </c>
      <c r="C45" s="1">
        <f>Sheet3!L45*$E$1</f>
        <v>40.626640000000002</v>
      </c>
      <c r="D45" s="1">
        <f>Sheet3!M45*$E$1</f>
        <v>95.869820000000004</v>
      </c>
    </row>
    <row r="46" spans="1:4" x14ac:dyDescent="0.3">
      <c r="A46" s="1">
        <f>Sheet3!F46*$E$1</f>
        <v>181.62332000000001</v>
      </c>
      <c r="B46" s="1">
        <f>Sheet3!G46*$E$1</f>
        <v>4.8864200000000002</v>
      </c>
      <c r="C46" s="1">
        <f>Sheet3!L46*$E$1</f>
        <v>20.8856</v>
      </c>
      <c r="D46" s="1">
        <f>Sheet3!M46*$E$1</f>
        <v>11.728200000000001</v>
      </c>
    </row>
    <row r="47" spans="1:4" x14ac:dyDescent="0.3">
      <c r="A47" s="1">
        <f>Sheet3!F47*$E$1</f>
        <v>239.22242000000003</v>
      </c>
      <c r="B47" s="1">
        <f>Sheet3!G47*$E$1</f>
        <v>2.9617200000000001</v>
      </c>
      <c r="C47" s="1">
        <f>Sheet3!L47*$E$1</f>
        <v>17.43338</v>
      </c>
      <c r="D47" s="1">
        <f>Sheet3!M47*$E$1</f>
        <v>20.476900000000001</v>
      </c>
    </row>
    <row r="48" spans="1:4" x14ac:dyDescent="0.3">
      <c r="A48" s="1">
        <f>Sheet3!F48*$E$1</f>
        <v>222.83456000000001</v>
      </c>
      <c r="B48" s="1">
        <f>Sheet3!G48*$E$1</f>
        <v>3.2794400000000001</v>
      </c>
      <c r="C48" s="1">
        <f>Sheet3!L48*$E$1</f>
        <v>20.77242</v>
      </c>
      <c r="D48" s="1">
        <f>Sheet3!M48*$E$1</f>
        <v>26.231980000000004</v>
      </c>
    </row>
    <row r="49" spans="1:5" x14ac:dyDescent="0.3">
      <c r="A49" s="1">
        <f>Sheet3!F49*$E$1</f>
        <v>174.48336</v>
      </c>
      <c r="B49" s="1">
        <f>Sheet3!G49*$E$1</f>
        <v>5.1631</v>
      </c>
      <c r="C49" s="1">
        <f>Sheet3!L49*$E$1</f>
        <v>40.017580000000002</v>
      </c>
      <c r="D49" s="1">
        <f>Sheet3!M49*$E$1</f>
        <v>22.211920000000003</v>
      </c>
    </row>
    <row r="50" spans="1:5" x14ac:dyDescent="0.3">
      <c r="A50" s="1">
        <f>Sheet3!F50*$E$1</f>
        <v>171.70388000000003</v>
      </c>
      <c r="B50" s="1">
        <f>Sheet3!G50*$E$1</f>
        <v>6.2501200000000008</v>
      </c>
      <c r="C50" s="1">
        <f>Sheet3!L50*$E$1</f>
        <v>55.172300000000007</v>
      </c>
      <c r="D50" s="1">
        <f>Sheet3!M50*$E$1</f>
        <v>34.052900000000001</v>
      </c>
    </row>
    <row r="51" spans="1:5" x14ac:dyDescent="0.3">
      <c r="A51" s="1">
        <f>Sheet3!F51*$E$1</f>
        <v>180.15936000000002</v>
      </c>
      <c r="B51" s="1">
        <f>Sheet3!G51*$E$1</f>
        <v>3.0428800000000003</v>
      </c>
      <c r="C51" s="1">
        <f>Sheet3!L51*$E$1</f>
        <v>19.567120000000003</v>
      </c>
      <c r="D51" s="1">
        <f>Sheet3!M51*$E$1</f>
        <v>13.969940000000001</v>
      </c>
    </row>
    <row r="52" spans="1:5" x14ac:dyDescent="0.3">
      <c r="A52" s="1">
        <f>Sheet3!F52*$E$1</f>
        <v>160.66656</v>
      </c>
      <c r="B52" s="1">
        <f>Sheet3!G52*$E$1</f>
        <v>0.13456000000000001</v>
      </c>
      <c r="C52" s="1">
        <f>Sheet3!L52*$E$1</f>
        <v>3.8668000000000005</v>
      </c>
      <c r="D52" s="1">
        <f>Sheet3!M52*$E$1</f>
        <v>6.7350800000000008</v>
      </c>
    </row>
    <row r="53" spans="1:5" x14ac:dyDescent="0.3">
      <c r="A53" s="1">
        <f>AVERAGE(A3:A52)</f>
        <v>188.43684959999999</v>
      </c>
      <c r="B53" s="1">
        <f t="shared" ref="B53:D53" si="0">AVERAGE(B3:B52)</f>
        <v>2.9901019999999998</v>
      </c>
      <c r="C53" s="1">
        <f t="shared" si="0"/>
        <v>28.560055999999996</v>
      </c>
      <c r="D53" s="1">
        <f t="shared" si="0"/>
        <v>49.298022800000005</v>
      </c>
      <c r="E53" t="s">
        <v>161</v>
      </c>
    </row>
    <row r="54" spans="1:5" x14ac:dyDescent="0.3">
      <c r="A54" s="1" t="s">
        <v>176</v>
      </c>
      <c r="B54" s="1">
        <f>SUM(A53:D53)</f>
        <v>269.28503039999998</v>
      </c>
      <c r="C54" s="1"/>
      <c r="D54" s="1"/>
    </row>
    <row r="55" spans="1:5" x14ac:dyDescent="0.3">
      <c r="A55" s="1" t="s">
        <v>162</v>
      </c>
      <c r="B55" s="1">
        <f>linkedrecords!$D$2*(B53+D53)</f>
        <v>14.729878484908802</v>
      </c>
      <c r="C55" s="1"/>
      <c r="D55" s="1"/>
    </row>
    <row r="56" spans="1:5" x14ac:dyDescent="0.3">
      <c r="A56" s="1" t="s">
        <v>163</v>
      </c>
      <c r="B56" s="1">
        <f>linkedrecords!$C$2*A53</f>
        <v>38.929734069412795</v>
      </c>
      <c r="C56" s="1"/>
      <c r="D56" s="1"/>
    </row>
    <row r="57" spans="1:5" x14ac:dyDescent="0.3">
      <c r="A57" s="1" t="s">
        <v>164</v>
      </c>
      <c r="B57" s="1">
        <f>linkedrecords!$B$2*C53</f>
        <v>0.22803805273255998</v>
      </c>
      <c r="C57" s="1"/>
      <c r="D57" s="1"/>
    </row>
    <row r="58" spans="1:5" x14ac:dyDescent="0.3">
      <c r="A58" s="1" t="s">
        <v>165</v>
      </c>
      <c r="B58" s="1">
        <f>SUM(B55:B57)</f>
        <v>53.887650607054155</v>
      </c>
    </row>
    <row r="59" spans="1:5" x14ac:dyDescent="0.3">
      <c r="A59" s="1" t="s">
        <v>166</v>
      </c>
      <c r="B59" s="1">
        <f>Sheet1!B55*linkedrecords!E2*20</f>
        <v>3.3685929506344685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" workbookViewId="0">
      <pane xSplit="1" ySplit="1" topLeftCell="B38" activePane="bottomRight" state="frozen"/>
      <selection activeCell="A2" sqref="A2"/>
      <selection pane="topRight" activeCell="B2" sqref="B2"/>
      <selection pane="bottomLeft" activeCell="A3" sqref="A3"/>
      <selection pane="bottomRight" activeCell="B59" sqref="B59"/>
    </sheetView>
  </sheetViews>
  <sheetFormatPr defaultRowHeight="14.4" x14ac:dyDescent="0.3"/>
  <sheetData>
    <row r="1" spans="1:11" x14ac:dyDescent="0.3">
      <c r="A1" s="9" t="s">
        <v>156</v>
      </c>
      <c r="B1" s="9"/>
      <c r="C1" s="9"/>
      <c r="D1" s="9"/>
      <c r="E1" s="9"/>
      <c r="F1" s="9"/>
      <c r="G1" s="9"/>
      <c r="H1" s="9"/>
      <c r="I1" s="9"/>
      <c r="J1" s="4"/>
      <c r="K1" s="1">
        <f>1000/50000000</f>
        <v>2.0000000000000002E-5</v>
      </c>
    </row>
    <row r="2" spans="1:11" x14ac:dyDescent="0.3">
      <c r="A2" s="1" t="s">
        <v>157</v>
      </c>
      <c r="B2" s="1" t="s">
        <v>158</v>
      </c>
      <c r="C2" s="1" t="s">
        <v>167</v>
      </c>
      <c r="D2" s="1" t="s">
        <v>168</v>
      </c>
      <c r="E2" s="1" t="s">
        <v>169</v>
      </c>
      <c r="F2" s="1" t="s">
        <v>170</v>
      </c>
      <c r="G2" s="7" t="s">
        <v>180</v>
      </c>
      <c r="H2" s="7" t="s">
        <v>181</v>
      </c>
      <c r="I2" s="7" t="s">
        <v>182</v>
      </c>
      <c r="J2" s="7" t="s">
        <v>183</v>
      </c>
      <c r="K2" s="1"/>
    </row>
    <row r="3" spans="1:11" x14ac:dyDescent="0.3">
      <c r="A3" s="1">
        <f>Sheet4!F3*$K$1</f>
        <v>6.9404800000000009</v>
      </c>
      <c r="B3" s="1">
        <f>Sheet4!G3*$K$1</f>
        <v>2.2766800000000003</v>
      </c>
      <c r="C3" s="1">
        <f>Sheet4!I3*$K$1</f>
        <v>0.43140000000000006</v>
      </c>
      <c r="D3" s="1">
        <f>Sheet4!J3*$K$1</f>
        <v>0.73340000000000005</v>
      </c>
      <c r="E3" s="1">
        <f>Sheet4!O3*$K$1</f>
        <v>3.7867200000000003</v>
      </c>
      <c r="F3" s="1">
        <f>Sheet4!P3*$K$1</f>
        <v>4.8400000000000006E-3</v>
      </c>
      <c r="G3" s="7">
        <f>Sheet4!K3*$K$1</f>
        <v>31.184420000000003</v>
      </c>
      <c r="H3" s="7">
        <f>Sheet4!M3*$K$1</f>
        <v>3.0898600000000003</v>
      </c>
      <c r="I3" s="7">
        <f>Sheet4!V3*$K$1</f>
        <v>11.881340000000002</v>
      </c>
      <c r="J3" s="7">
        <f>(Sheet4!L3-Sheet4!V3)*$K$1</f>
        <v>16.21322</v>
      </c>
    </row>
    <row r="4" spans="1:11" x14ac:dyDescent="0.3">
      <c r="A4" s="1">
        <f>Sheet4!F4*$K$1</f>
        <v>4.1375800000000007</v>
      </c>
      <c r="B4" s="1">
        <f>Sheet4!G4*$K$1</f>
        <v>0.90278000000000003</v>
      </c>
      <c r="C4" s="1">
        <f>Sheet4!I4*$K$1</f>
        <v>0.45428000000000002</v>
      </c>
      <c r="D4" s="1">
        <f>Sheet4!J4*$K$1</f>
        <v>1.3202400000000001</v>
      </c>
      <c r="E4" s="1">
        <f>Sheet4!O4*$K$1</f>
        <v>2.50122</v>
      </c>
      <c r="F4" s="1">
        <f>Sheet4!P4*$K$1</f>
        <v>8.9800000000000001E-3</v>
      </c>
      <c r="G4" s="7">
        <f>Sheet4!K4*$K$1</f>
        <v>40.217000000000006</v>
      </c>
      <c r="H4" s="7">
        <f>Sheet4!M4*$K$1</f>
        <v>2.6393200000000001</v>
      </c>
      <c r="I4" s="7">
        <f>Sheet4!V4*$K$1</f>
        <v>12.349080000000001</v>
      </c>
      <c r="J4" s="7">
        <f>(Sheet4!L4-Sheet4!V4)*$K$1</f>
        <v>25.228600000000004</v>
      </c>
    </row>
    <row r="5" spans="1:11" x14ac:dyDescent="0.3">
      <c r="A5" s="1">
        <f>Sheet4!F5*$K$1</f>
        <v>6.5207400000000009</v>
      </c>
      <c r="B5" s="1">
        <f>Sheet4!G5*$K$1</f>
        <v>0.93698000000000004</v>
      </c>
      <c r="C5" s="1">
        <f>Sheet4!I5*$K$1</f>
        <v>0.52236000000000005</v>
      </c>
      <c r="D5" s="1">
        <f>Sheet4!J5*$K$1</f>
        <v>4.1204600000000005</v>
      </c>
      <c r="E5" s="1">
        <f>Sheet4!O5*$K$1</f>
        <v>5.3653200000000005</v>
      </c>
      <c r="F5" s="1">
        <f>Sheet4!P5*$K$1</f>
        <v>2.102E-2</v>
      </c>
      <c r="G5" s="7">
        <f>Sheet4!K5*$K$1</f>
        <v>29.373180000000001</v>
      </c>
      <c r="H5" s="7">
        <f>Sheet4!M5*$K$1</f>
        <v>2.8149800000000003</v>
      </c>
      <c r="I5" s="7">
        <f>Sheet4!V5*$K$1</f>
        <v>9.9758000000000013</v>
      </c>
      <c r="J5" s="7">
        <f>(Sheet4!L5-Sheet4!V5)*$K$1</f>
        <v>16.5824</v>
      </c>
    </row>
    <row r="6" spans="1:11" x14ac:dyDescent="0.3">
      <c r="A6" s="1">
        <f>Sheet4!F6*$K$1</f>
        <v>10.176120000000001</v>
      </c>
      <c r="B6" s="1">
        <f>Sheet4!G6*$K$1</f>
        <v>1.3642000000000001</v>
      </c>
      <c r="C6" s="1">
        <f>Sheet4!I6*$K$1</f>
        <v>0.90726000000000007</v>
      </c>
      <c r="D6" s="1">
        <f>Sheet4!J6*$K$1</f>
        <v>1.4410400000000001</v>
      </c>
      <c r="E6" s="1">
        <f>Sheet4!O6*$K$1</f>
        <v>4.4265400000000001</v>
      </c>
      <c r="F6" s="1">
        <f>Sheet4!P6*$K$1</f>
        <v>1.3720000000000001E-2</v>
      </c>
      <c r="G6" s="7">
        <f>Sheet4!K6*$K$1</f>
        <v>36.665620000000004</v>
      </c>
      <c r="H6" s="7">
        <f>Sheet4!M6*$K$1</f>
        <v>3.1670200000000004</v>
      </c>
      <c r="I6" s="7">
        <f>Sheet4!V6*$K$1</f>
        <v>14.10838</v>
      </c>
      <c r="J6" s="7">
        <f>(Sheet4!L6-Sheet4!V6)*$K$1</f>
        <v>19.390220000000003</v>
      </c>
    </row>
    <row r="7" spans="1:11" x14ac:dyDescent="0.3">
      <c r="A7" s="1">
        <f>Sheet4!F7*$K$1</f>
        <v>9.0039200000000008</v>
      </c>
      <c r="B7" s="1">
        <f>Sheet4!G7*$K$1</f>
        <v>1.7954400000000001</v>
      </c>
      <c r="C7" s="1">
        <f>Sheet4!I7*$K$1</f>
        <v>0.64390000000000003</v>
      </c>
      <c r="D7" s="1">
        <f>Sheet4!J7*$K$1</f>
        <v>2.9679600000000002</v>
      </c>
      <c r="E7" s="1">
        <f>Sheet4!O7*$K$1</f>
        <v>5.03416</v>
      </c>
      <c r="F7" s="1">
        <f>Sheet4!P7*$K$1</f>
        <v>2.6880000000000001E-2</v>
      </c>
      <c r="G7" s="7">
        <f>Sheet4!K7*$K$1</f>
        <v>39.919560000000004</v>
      </c>
      <c r="H7" s="7">
        <f>Sheet4!M7*$K$1</f>
        <v>2.9837600000000002</v>
      </c>
      <c r="I7" s="7">
        <f>Sheet4!V7*$K$1</f>
        <v>14.638400000000001</v>
      </c>
      <c r="J7" s="7">
        <f>(Sheet4!L7-Sheet4!V7)*$K$1</f>
        <v>22.297400000000003</v>
      </c>
    </row>
    <row r="8" spans="1:11" x14ac:dyDescent="0.3">
      <c r="A8" s="1">
        <f>Sheet4!F8*$K$1</f>
        <v>3.4186600000000005</v>
      </c>
      <c r="B8" s="1">
        <f>Sheet4!G8*$K$1</f>
        <v>4.7516400000000001</v>
      </c>
      <c r="C8" s="1">
        <f>Sheet4!I8*$K$1</f>
        <v>0.24806000000000003</v>
      </c>
      <c r="D8" s="1">
        <f>Sheet4!J8*$K$1</f>
        <v>0.59898000000000007</v>
      </c>
      <c r="E8" s="1">
        <f>Sheet4!O8*$K$1</f>
        <v>3.5030000000000001</v>
      </c>
      <c r="F8" s="1">
        <f>Sheet4!P8*$K$1</f>
        <v>1.644E-2</v>
      </c>
      <c r="G8" s="7">
        <f>Sheet4!K8*$K$1</f>
        <v>42.334960000000002</v>
      </c>
      <c r="H8" s="7">
        <f>Sheet4!M8*$K$1</f>
        <v>5.6213600000000001</v>
      </c>
      <c r="I8" s="7">
        <f>Sheet4!V8*$K$1</f>
        <v>12.5746</v>
      </c>
      <c r="J8" s="7">
        <f>(Sheet4!L8-Sheet4!V8)*$K$1</f>
        <v>24.139000000000003</v>
      </c>
    </row>
    <row r="9" spans="1:11" x14ac:dyDescent="0.3">
      <c r="A9" s="1">
        <f>Sheet4!F9*$K$1</f>
        <v>9.8632000000000009</v>
      </c>
      <c r="B9" s="1">
        <f>Sheet4!G9*$K$1</f>
        <v>1.40246</v>
      </c>
      <c r="C9" s="1">
        <f>Sheet4!I9*$K$1</f>
        <v>0.96016000000000012</v>
      </c>
      <c r="D9" s="1">
        <f>Sheet4!J9*$K$1</f>
        <v>0.83028000000000002</v>
      </c>
      <c r="E9" s="1">
        <f>Sheet4!O9*$K$1</f>
        <v>6.5490600000000008</v>
      </c>
      <c r="F9" s="1">
        <f>Sheet4!P9*$K$1</f>
        <v>3.9000000000000003E-3</v>
      </c>
      <c r="G9" s="7">
        <f>Sheet4!K9*$K$1</f>
        <v>46.09308</v>
      </c>
      <c r="H9" s="7">
        <f>Sheet4!M9*$K$1</f>
        <v>1.9124400000000001</v>
      </c>
      <c r="I9" s="7">
        <f>Sheet4!V9*$K$1</f>
        <v>13.677840000000002</v>
      </c>
      <c r="J9" s="7">
        <f>(Sheet4!L9-Sheet4!V9)*$K$1</f>
        <v>30.502800000000004</v>
      </c>
    </row>
    <row r="10" spans="1:11" x14ac:dyDescent="0.3">
      <c r="A10" s="1">
        <f>Sheet4!F10*$K$1</f>
        <v>13.899240000000001</v>
      </c>
      <c r="B10" s="1">
        <f>Sheet4!G10*$K$1</f>
        <v>3.3382400000000003</v>
      </c>
      <c r="C10" s="1">
        <f>Sheet4!I10*$K$1</f>
        <v>0.36430000000000001</v>
      </c>
      <c r="D10" s="1">
        <f>Sheet4!J10*$K$1</f>
        <v>1.7203800000000002</v>
      </c>
      <c r="E10" s="1">
        <f>Sheet4!O10*$K$1</f>
        <v>3.6306600000000002</v>
      </c>
      <c r="F10" s="1">
        <f>Sheet4!P10*$K$1</f>
        <v>9.1600000000000015E-3</v>
      </c>
      <c r="G10" s="7">
        <f>Sheet4!K10*$K$1</f>
        <v>56.454040000000006</v>
      </c>
      <c r="H10" s="7">
        <f>Sheet4!M10*$K$1</f>
        <v>4.0423200000000001</v>
      </c>
      <c r="I10" s="7">
        <f>Sheet4!V10*$K$1</f>
        <v>19.830120000000001</v>
      </c>
      <c r="J10" s="7">
        <f>(Sheet4!L10-Sheet4!V10)*$K$1</f>
        <v>32.581600000000002</v>
      </c>
    </row>
    <row r="11" spans="1:11" x14ac:dyDescent="0.3">
      <c r="A11" s="1">
        <f>Sheet4!F11*$K$1</f>
        <v>3.1060600000000003</v>
      </c>
      <c r="B11" s="1">
        <f>Sheet4!G11*$K$1</f>
        <v>1.8699600000000001</v>
      </c>
      <c r="C11" s="1">
        <f>Sheet4!I11*$K$1</f>
        <v>0.20354000000000003</v>
      </c>
      <c r="D11" s="1">
        <f>Sheet4!J11*$K$1</f>
        <v>1.4149800000000001</v>
      </c>
      <c r="E11" s="1">
        <f>Sheet4!O11*$K$1</f>
        <v>4.1489000000000003</v>
      </c>
      <c r="F11" s="1">
        <f>Sheet4!P11*$K$1</f>
        <v>8.26E-3</v>
      </c>
      <c r="G11" s="7">
        <f>Sheet4!K11*$K$1</f>
        <v>35.808300000000003</v>
      </c>
      <c r="H11" s="7">
        <f>Sheet4!M11*$K$1</f>
        <v>6.3046000000000006</v>
      </c>
      <c r="I11" s="7">
        <f>Sheet4!V11*$K$1</f>
        <v>11.904380000000002</v>
      </c>
      <c r="J11" s="7">
        <f>(Sheet4!L11-Sheet4!V11)*$K$1</f>
        <v>17.599320000000002</v>
      </c>
    </row>
    <row r="12" spans="1:11" x14ac:dyDescent="0.3">
      <c r="A12" s="1">
        <f>Sheet4!F12*$K$1</f>
        <v>2.3637400000000004</v>
      </c>
      <c r="B12" s="1">
        <f>Sheet4!G12*$K$1</f>
        <v>1.58E-3</v>
      </c>
      <c r="C12" s="1">
        <f>Sheet4!I12*$K$1</f>
        <v>2.2200000000000002E-3</v>
      </c>
      <c r="D12" s="1">
        <f>Sheet4!J12*$K$1</f>
        <v>4.0000000000000003E-5</v>
      </c>
      <c r="E12" s="1">
        <f>Sheet4!O12*$K$1</f>
        <v>6.6600000000000001E-3</v>
      </c>
      <c r="F12" s="1">
        <f>Sheet4!P12*$K$1</f>
        <v>4.0000000000000003E-5</v>
      </c>
      <c r="G12" s="7">
        <f>Sheet4!K12*$K$1</f>
        <v>58.147520000000007</v>
      </c>
      <c r="H12" s="7">
        <f>Sheet4!M12*$K$1</f>
        <v>4.1200000000000004E-3</v>
      </c>
      <c r="I12" s="7">
        <f>Sheet4!V12*$K$1</f>
        <v>13.978820000000001</v>
      </c>
      <c r="J12" s="7">
        <f>(Sheet4!L12-Sheet4!V12)*$K$1</f>
        <v>44.164580000000001</v>
      </c>
    </row>
    <row r="13" spans="1:11" x14ac:dyDescent="0.3">
      <c r="A13" s="1">
        <f>Sheet4!F13*$K$1</f>
        <v>8.6813200000000013</v>
      </c>
      <c r="B13" s="1">
        <f>Sheet4!G13*$K$1</f>
        <v>4.9332000000000003</v>
      </c>
      <c r="C13" s="1">
        <f>Sheet4!I13*$K$1</f>
        <v>0.81076000000000004</v>
      </c>
      <c r="D13" s="1">
        <f>Sheet4!J13*$K$1</f>
        <v>1.4822400000000002</v>
      </c>
      <c r="E13" s="1">
        <f>Sheet4!O13*$K$1</f>
        <v>5.66622</v>
      </c>
      <c r="F13" s="1">
        <f>Sheet4!P13*$K$1</f>
        <v>1.9300000000000001E-2</v>
      </c>
      <c r="G13" s="7">
        <f>Sheet4!K13*$K$1</f>
        <v>48.255940000000002</v>
      </c>
      <c r="H13" s="7">
        <f>Sheet4!M13*$K$1</f>
        <v>13.341480000000001</v>
      </c>
      <c r="I13" s="7">
        <f>Sheet4!V13*$K$1</f>
        <v>12.505120000000002</v>
      </c>
      <c r="J13" s="7">
        <f>(Sheet4!L13-Sheet4!V13)*$K$1</f>
        <v>22.40934</v>
      </c>
    </row>
    <row r="14" spans="1:11" x14ac:dyDescent="0.3">
      <c r="A14" s="1">
        <f>Sheet4!F14*$K$1</f>
        <v>38.286180000000002</v>
      </c>
      <c r="B14" s="1">
        <f>Sheet4!G14*$K$1</f>
        <v>4.6083600000000002</v>
      </c>
      <c r="C14" s="1">
        <f>Sheet4!I14*$K$1</f>
        <v>1.1509</v>
      </c>
      <c r="D14" s="1">
        <f>Sheet4!J14*$K$1</f>
        <v>0.96120000000000005</v>
      </c>
      <c r="E14" s="1">
        <f>Sheet4!O14*$K$1</f>
        <v>4.87202</v>
      </c>
      <c r="F14" s="1">
        <f>Sheet4!P14*$K$1</f>
        <v>2.8620000000000003E-2</v>
      </c>
      <c r="G14" s="7">
        <f>Sheet4!K14*$K$1</f>
        <v>96.780980000000014</v>
      </c>
      <c r="H14" s="7">
        <f>Sheet4!M14*$K$1</f>
        <v>15.945140000000002</v>
      </c>
      <c r="I14" s="7">
        <f>Sheet4!V14*$K$1</f>
        <v>27.623240000000003</v>
      </c>
      <c r="J14" s="7">
        <f>(Sheet4!L14-Sheet4!V14)*$K$1</f>
        <v>53.212600000000002</v>
      </c>
    </row>
    <row r="15" spans="1:11" x14ac:dyDescent="0.3">
      <c r="A15" s="1">
        <f>Sheet4!F15*$K$1</f>
        <v>43.67022</v>
      </c>
      <c r="B15" s="1">
        <f>Sheet4!G15*$K$1</f>
        <v>4.2469600000000005</v>
      </c>
      <c r="C15" s="1">
        <f>Sheet4!I15*$K$1</f>
        <v>1.2724000000000002</v>
      </c>
      <c r="D15" s="1">
        <f>Sheet4!J15*$K$1</f>
        <v>0.79780000000000006</v>
      </c>
      <c r="E15" s="1">
        <f>Sheet4!O15*$K$1</f>
        <v>5.1150000000000002</v>
      </c>
      <c r="F15" s="1">
        <f>Sheet4!P15*$K$1</f>
        <v>2.2420000000000002E-2</v>
      </c>
      <c r="G15" s="7">
        <f>Sheet4!K15*$K$1</f>
        <v>103.51354000000001</v>
      </c>
      <c r="H15" s="7">
        <f>Sheet4!M15*$K$1</f>
        <v>16.08436</v>
      </c>
      <c r="I15" s="7">
        <f>Sheet4!V15*$K$1</f>
        <v>28.219260000000002</v>
      </c>
      <c r="J15" s="7">
        <f>(Sheet4!L15-Sheet4!V15)*$K$1</f>
        <v>59.209920000000004</v>
      </c>
    </row>
    <row r="16" spans="1:11" x14ac:dyDescent="0.3">
      <c r="A16" s="1">
        <f>Sheet4!F16*$K$1</f>
        <v>32.622160000000001</v>
      </c>
      <c r="B16" s="1">
        <f>Sheet4!G16*$K$1</f>
        <v>4.5624800000000008</v>
      </c>
      <c r="C16" s="1">
        <f>Sheet4!I16*$K$1</f>
        <v>0.98958000000000013</v>
      </c>
      <c r="D16" s="1">
        <f>Sheet4!J16*$K$1</f>
        <v>0.87658000000000003</v>
      </c>
      <c r="E16" s="1">
        <f>Sheet4!O16*$K$1</f>
        <v>5.2816000000000001</v>
      </c>
      <c r="F16" s="1">
        <f>Sheet4!P16*$K$1</f>
        <v>2.6000000000000002E-2</v>
      </c>
      <c r="G16" s="7">
        <f>Sheet4!K16*$K$1</f>
        <v>90.345400000000012</v>
      </c>
      <c r="H16" s="7">
        <f>Sheet4!M16*$K$1</f>
        <v>17.769760000000002</v>
      </c>
      <c r="I16" s="7">
        <f>Sheet4!V16*$K$1</f>
        <v>23.993860000000002</v>
      </c>
      <c r="J16" s="7">
        <f>(Sheet4!L16-Sheet4!V16)*$K$1</f>
        <v>48.581780000000002</v>
      </c>
    </row>
    <row r="17" spans="1:10" x14ac:dyDescent="0.3">
      <c r="A17" s="1">
        <f>Sheet4!F17*$K$1</f>
        <v>6.7962000000000007</v>
      </c>
      <c r="B17" s="1">
        <f>Sheet4!G17*$K$1</f>
        <v>4.6395200000000001</v>
      </c>
      <c r="C17" s="1">
        <f>Sheet4!I17*$K$1</f>
        <v>0.69058000000000008</v>
      </c>
      <c r="D17" s="1">
        <f>Sheet4!J17*$K$1</f>
        <v>0.91144000000000003</v>
      </c>
      <c r="E17" s="1">
        <f>Sheet4!O17*$K$1</f>
        <v>5.33338</v>
      </c>
      <c r="F17" s="1">
        <f>Sheet4!P17*$K$1</f>
        <v>2.8900000000000002E-2</v>
      </c>
      <c r="G17" s="7">
        <f>Sheet4!K17*$K$1</f>
        <v>57.480780000000003</v>
      </c>
      <c r="H17" s="7">
        <f>Sheet4!M17*$K$1</f>
        <v>17.465720000000001</v>
      </c>
      <c r="I17" s="7">
        <f>Sheet4!V17*$K$1</f>
        <v>12.071420000000002</v>
      </c>
      <c r="J17" s="7">
        <f>(Sheet4!L17-Sheet4!V17)*$K$1</f>
        <v>27.943640000000002</v>
      </c>
    </row>
    <row r="18" spans="1:10" x14ac:dyDescent="0.3">
      <c r="A18" s="1">
        <f>Sheet4!F18*$K$1</f>
        <v>7.8952400000000003</v>
      </c>
      <c r="B18" s="1">
        <f>Sheet4!G18*$K$1</f>
        <v>5.0567400000000005</v>
      </c>
      <c r="C18" s="1">
        <f>Sheet4!I18*$K$1</f>
        <v>0.62520000000000009</v>
      </c>
      <c r="D18" s="1">
        <f>Sheet4!J18*$K$1</f>
        <v>0.98792000000000013</v>
      </c>
      <c r="E18" s="1">
        <f>Sheet4!O18*$K$1</f>
        <v>5.4827800000000009</v>
      </c>
      <c r="F18" s="1">
        <f>Sheet4!P18*$K$1</f>
        <v>2.7580000000000004E-2</v>
      </c>
      <c r="G18" s="7">
        <f>Sheet4!K18*$K$1</f>
        <v>62.724680000000006</v>
      </c>
      <c r="H18" s="7">
        <f>Sheet4!M18*$K$1</f>
        <v>20.046740000000003</v>
      </c>
      <c r="I18" s="7">
        <f>Sheet4!V18*$K$1</f>
        <v>12.807540000000001</v>
      </c>
      <c r="J18" s="7">
        <f>(Sheet4!L18-Sheet4!V18)*$K$1</f>
        <v>29.870400000000004</v>
      </c>
    </row>
    <row r="19" spans="1:10" x14ac:dyDescent="0.3">
      <c r="A19" s="1">
        <f>Sheet4!F19*$K$1</f>
        <v>6.3078400000000006</v>
      </c>
      <c r="B19" s="1">
        <f>Sheet4!G19*$K$1</f>
        <v>5.4918800000000001</v>
      </c>
      <c r="C19" s="1">
        <f>Sheet4!I19*$K$1</f>
        <v>0.61224000000000001</v>
      </c>
      <c r="D19" s="1">
        <f>Sheet4!J19*$K$1</f>
        <v>0.96464000000000005</v>
      </c>
      <c r="E19" s="1">
        <f>Sheet4!O19*$K$1</f>
        <v>5.4859000000000009</v>
      </c>
      <c r="F19" s="1">
        <f>Sheet4!P19*$K$1</f>
        <v>3.0400000000000003E-2</v>
      </c>
      <c r="G19" s="7">
        <f>Sheet4!K19*$K$1</f>
        <v>63.299460000000003</v>
      </c>
      <c r="H19" s="7">
        <f>Sheet4!M19*$K$1</f>
        <v>21.67304</v>
      </c>
      <c r="I19" s="7">
        <f>Sheet4!V19*$K$1</f>
        <v>11.620780000000002</v>
      </c>
      <c r="J19" s="7">
        <f>(Sheet4!L19-Sheet4!V19)*$K$1</f>
        <v>30.005640000000003</v>
      </c>
    </row>
    <row r="20" spans="1:10" x14ac:dyDescent="0.3">
      <c r="A20" s="1">
        <f>Sheet4!F20*$K$1</f>
        <v>2.0588200000000003</v>
      </c>
      <c r="B20" s="1">
        <f>Sheet4!G20*$K$1</f>
        <v>0.41324000000000005</v>
      </c>
      <c r="C20" s="1">
        <f>Sheet4!I20*$K$1</f>
        <v>2.2100000000000002E-2</v>
      </c>
      <c r="D20" s="1">
        <f>Sheet4!J20*$K$1</f>
        <v>0.61828000000000005</v>
      </c>
      <c r="E20" s="1">
        <f>Sheet4!O20*$K$1</f>
        <v>0.76696000000000009</v>
      </c>
      <c r="F20" s="1">
        <f>Sheet4!P20*$K$1</f>
        <v>3.4000000000000002E-4</v>
      </c>
      <c r="G20" s="7">
        <f>Sheet4!K20*$K$1</f>
        <v>77.177060000000012</v>
      </c>
      <c r="H20" s="7">
        <f>Sheet4!M20*$K$1</f>
        <v>0.39410000000000001</v>
      </c>
      <c r="I20" s="7">
        <f>Sheet4!V20*$K$1</f>
        <v>19.938580000000002</v>
      </c>
      <c r="J20" s="7">
        <f>(Sheet4!L20-Sheet4!V20)*$K$1</f>
        <v>56.844380000000008</v>
      </c>
    </row>
    <row r="21" spans="1:10" x14ac:dyDescent="0.3">
      <c r="A21" s="1">
        <f>Sheet4!F21*$K$1</f>
        <v>2.8661400000000001</v>
      </c>
      <c r="B21" s="1">
        <f>Sheet4!G21*$K$1</f>
        <v>1.4000000000000002E-3</v>
      </c>
      <c r="C21" s="1">
        <f>Sheet4!I21*$K$1</f>
        <v>1.8600000000000001E-3</v>
      </c>
      <c r="D21" s="1">
        <f>Sheet4!J21*$K$1</f>
        <v>4.0000000000000003E-5</v>
      </c>
      <c r="E21" s="1">
        <f>Sheet4!O21*$K$1</f>
        <v>6.980000000000001E-3</v>
      </c>
      <c r="F21" s="1">
        <f>Sheet4!P21*$K$1</f>
        <v>0</v>
      </c>
      <c r="G21" s="7">
        <f>Sheet4!K21*$K$1</f>
        <v>73.60372000000001</v>
      </c>
      <c r="H21" s="7">
        <f>Sheet4!M21*$K$1</f>
        <v>4.28E-3</v>
      </c>
      <c r="I21" s="7">
        <f>Sheet4!V21*$K$1</f>
        <v>20.558940000000003</v>
      </c>
      <c r="J21" s="7">
        <f>(Sheet4!L21-Sheet4!V21)*$K$1</f>
        <v>53.040500000000002</v>
      </c>
    </row>
    <row r="22" spans="1:10" x14ac:dyDescent="0.3">
      <c r="A22" s="1">
        <f>Sheet4!F22*$K$1</f>
        <v>9.6395400000000002</v>
      </c>
      <c r="B22" s="1">
        <f>Sheet4!G22*$K$1</f>
        <v>2.2468600000000003</v>
      </c>
      <c r="C22" s="1">
        <f>Sheet4!I22*$K$1</f>
        <v>3.0596200000000002</v>
      </c>
      <c r="D22" s="1">
        <f>Sheet4!J22*$K$1</f>
        <v>1.3492400000000002</v>
      </c>
      <c r="E22" s="1">
        <f>Sheet4!O22*$K$1</f>
        <v>8.4832200000000011</v>
      </c>
      <c r="F22" s="1">
        <f>Sheet4!P22*$K$1</f>
        <v>8.0200000000000007E-2</v>
      </c>
      <c r="G22" s="7">
        <f>Sheet4!K22*$K$1</f>
        <v>91.339160000000007</v>
      </c>
      <c r="H22" s="7">
        <f>Sheet4!M22*$K$1</f>
        <v>9.8757600000000014</v>
      </c>
      <c r="I22" s="7">
        <f>Sheet4!V22*$K$1</f>
        <v>22.981260000000002</v>
      </c>
      <c r="J22" s="7">
        <f>(Sheet4!L22-Sheet4!V22)*$K$1</f>
        <v>58.482140000000008</v>
      </c>
    </row>
    <row r="23" spans="1:10" x14ac:dyDescent="0.3">
      <c r="A23" s="1">
        <f>Sheet4!F23*$K$1</f>
        <v>5.1489200000000004</v>
      </c>
      <c r="B23" s="1">
        <f>Sheet4!G23*$K$1</f>
        <v>6.5334400000000006</v>
      </c>
      <c r="C23" s="1">
        <f>Sheet4!I23*$K$1</f>
        <v>0.34730000000000005</v>
      </c>
      <c r="D23" s="1">
        <f>Sheet4!J23*$K$1</f>
        <v>16.826080000000001</v>
      </c>
      <c r="E23" s="1">
        <f>Sheet4!O23*$K$1</f>
        <v>22.416580000000003</v>
      </c>
      <c r="F23" s="1">
        <f>Sheet4!P23*$K$1</f>
        <v>4.0580000000000005E-2</v>
      </c>
      <c r="G23" s="7">
        <f>Sheet4!K23*$K$1</f>
        <v>89.805560000000014</v>
      </c>
      <c r="H23" s="7">
        <f>Sheet4!M23*$K$1</f>
        <v>13.379600000000002</v>
      </c>
      <c r="I23" s="7">
        <f>Sheet4!V23*$K$1</f>
        <v>23.103360000000002</v>
      </c>
      <c r="J23" s="7">
        <f>(Sheet4!L23-Sheet4!V23)*$K$1</f>
        <v>53.322600000000001</v>
      </c>
    </row>
    <row r="24" spans="1:10" x14ac:dyDescent="0.3">
      <c r="A24" s="1">
        <f>Sheet4!F24*$K$1</f>
        <v>5.4987200000000005</v>
      </c>
      <c r="B24" s="1">
        <f>Sheet4!G24*$K$1</f>
        <v>5.2327400000000006</v>
      </c>
      <c r="C24" s="1">
        <f>Sheet4!I24*$K$1</f>
        <v>0.40054000000000001</v>
      </c>
      <c r="D24" s="1">
        <f>Sheet4!J24*$K$1</f>
        <v>18.633320000000001</v>
      </c>
      <c r="E24" s="1">
        <f>Sheet4!O24*$K$1</f>
        <v>23.345920000000003</v>
      </c>
      <c r="F24" s="1">
        <f>Sheet4!P24*$K$1</f>
        <v>5.3840000000000006E-2</v>
      </c>
      <c r="G24" s="7">
        <f>Sheet4!K24*$K$1</f>
        <v>96.986220000000003</v>
      </c>
      <c r="H24" s="7">
        <f>Sheet4!M24*$K$1</f>
        <v>13.157140000000002</v>
      </c>
      <c r="I24" s="7">
        <f>Sheet4!V24*$K$1</f>
        <v>24.824860000000001</v>
      </c>
      <c r="J24" s="7">
        <f>(Sheet4!L24-Sheet4!V24)*$K$1</f>
        <v>59.004220000000004</v>
      </c>
    </row>
    <row r="25" spans="1:10" x14ac:dyDescent="0.3">
      <c r="A25" s="1">
        <f>Sheet4!F25*$K$1</f>
        <v>5.0750200000000003</v>
      </c>
      <c r="B25" s="1">
        <f>Sheet4!G25*$K$1</f>
        <v>6.6392600000000002</v>
      </c>
      <c r="C25" s="1">
        <f>Sheet4!I25*$K$1</f>
        <v>0.36390000000000006</v>
      </c>
      <c r="D25" s="1">
        <f>Sheet4!J25*$K$1</f>
        <v>17.665860000000002</v>
      </c>
      <c r="E25" s="1">
        <f>Sheet4!O25*$K$1</f>
        <v>23.444700000000001</v>
      </c>
      <c r="F25" s="1">
        <f>Sheet4!P25*$K$1</f>
        <v>4.8220000000000006E-2</v>
      </c>
      <c r="G25" s="7">
        <f>Sheet4!K25*$K$1</f>
        <v>89.182440000000014</v>
      </c>
      <c r="H25" s="7">
        <f>Sheet4!M25*$K$1</f>
        <v>13.358500000000001</v>
      </c>
      <c r="I25" s="7">
        <f>Sheet4!V25*$K$1</f>
        <v>22.853440000000003</v>
      </c>
      <c r="J25" s="7">
        <f>(Sheet4!L25-Sheet4!V25)*$K$1</f>
        <v>52.970500000000001</v>
      </c>
    </row>
    <row r="26" spans="1:10" x14ac:dyDescent="0.3">
      <c r="A26" s="1">
        <f>Sheet4!F26*$K$1</f>
        <v>5.2768000000000006</v>
      </c>
      <c r="B26" s="1">
        <f>Sheet4!G26*$K$1</f>
        <v>5.2741400000000001</v>
      </c>
      <c r="C26" s="1">
        <f>Sheet4!I26*$K$1</f>
        <v>0.40044000000000002</v>
      </c>
      <c r="D26" s="1">
        <f>Sheet4!J26*$K$1</f>
        <v>18.509</v>
      </c>
      <c r="E26" s="1">
        <f>Sheet4!O26*$K$1</f>
        <v>23.222200000000001</v>
      </c>
      <c r="F26" s="1">
        <f>Sheet4!P26*$K$1</f>
        <v>4.9220000000000007E-2</v>
      </c>
      <c r="G26" s="7">
        <f>Sheet4!K26*$K$1</f>
        <v>92.73772000000001</v>
      </c>
      <c r="H26" s="7">
        <f>Sheet4!M26*$K$1</f>
        <v>13.251560000000001</v>
      </c>
      <c r="I26" s="7">
        <f>Sheet4!V26*$K$1</f>
        <v>22.8626</v>
      </c>
      <c r="J26" s="7">
        <f>(Sheet4!L26-Sheet4!V26)*$K$1</f>
        <v>56.623560000000005</v>
      </c>
    </row>
    <row r="27" spans="1:10" x14ac:dyDescent="0.3">
      <c r="A27" s="1">
        <f>Sheet4!F27*$K$1</f>
        <v>5.1843000000000004</v>
      </c>
      <c r="B27" s="1">
        <f>Sheet4!G27*$K$1</f>
        <v>4.9173800000000005</v>
      </c>
      <c r="C27" s="1">
        <f>Sheet4!I27*$K$1</f>
        <v>0.43124000000000001</v>
      </c>
      <c r="D27" s="1">
        <f>Sheet4!J27*$K$1</f>
        <v>19.068260000000002</v>
      </c>
      <c r="E27" s="1">
        <f>Sheet4!O27*$K$1</f>
        <v>23.546760000000003</v>
      </c>
      <c r="F27" s="1">
        <f>Sheet4!P27*$K$1</f>
        <v>5.0740000000000007E-2</v>
      </c>
      <c r="G27" s="7">
        <f>Sheet4!K27*$K$1</f>
        <v>97.159080000000003</v>
      </c>
      <c r="H27" s="7">
        <f>Sheet4!M27*$K$1</f>
        <v>13.09224</v>
      </c>
      <c r="I27" s="7">
        <f>Sheet4!V27*$K$1</f>
        <v>25.199940000000002</v>
      </c>
      <c r="J27" s="7">
        <f>(Sheet4!L27-Sheet4!V27)*$K$1</f>
        <v>58.866900000000008</v>
      </c>
    </row>
    <row r="28" spans="1:10" x14ac:dyDescent="0.3">
      <c r="A28" s="1">
        <f>Sheet4!F28*$K$1</f>
        <v>5.5692400000000006</v>
      </c>
      <c r="B28" s="1">
        <f>Sheet4!G28*$K$1</f>
        <v>4.8794600000000008</v>
      </c>
      <c r="C28" s="1">
        <f>Sheet4!I28*$K$1</f>
        <v>0.40784000000000004</v>
      </c>
      <c r="D28" s="1">
        <f>Sheet4!J28*$K$1</f>
        <v>19.171880000000002</v>
      </c>
      <c r="E28" s="1">
        <f>Sheet4!O28*$K$1</f>
        <v>23.656480000000002</v>
      </c>
      <c r="F28" s="1">
        <f>Sheet4!P28*$K$1</f>
        <v>4.6800000000000001E-2</v>
      </c>
      <c r="G28" s="7">
        <f>Sheet4!K28*$K$1</f>
        <v>101.07728</v>
      </c>
      <c r="H28" s="7">
        <f>Sheet4!M28*$K$1</f>
        <v>13.075360000000002</v>
      </c>
      <c r="I28" s="7">
        <f>Sheet4!V28*$K$1</f>
        <v>27.261960000000002</v>
      </c>
      <c r="J28" s="7">
        <f>(Sheet4!L28-Sheet4!V28)*$K$1</f>
        <v>60.739960000000004</v>
      </c>
    </row>
    <row r="29" spans="1:10" x14ac:dyDescent="0.3">
      <c r="A29" s="1">
        <f>Sheet4!F29*$K$1</f>
        <v>10.955860000000001</v>
      </c>
      <c r="B29" s="1">
        <f>Sheet4!G29*$K$1</f>
        <v>2.6065</v>
      </c>
      <c r="C29" s="1">
        <f>Sheet4!I29*$K$1</f>
        <v>3.3219200000000004</v>
      </c>
      <c r="D29" s="1">
        <f>Sheet4!J29*$K$1</f>
        <v>1.8659000000000001</v>
      </c>
      <c r="E29" s="1">
        <f>Sheet4!O29*$K$1</f>
        <v>9.9402800000000013</v>
      </c>
      <c r="F29" s="1">
        <f>Sheet4!P29*$K$1</f>
        <v>4.5520000000000005E-2</v>
      </c>
      <c r="G29" s="7">
        <f>Sheet4!K29*$K$1</f>
        <v>103.62114000000001</v>
      </c>
      <c r="H29" s="7">
        <f>Sheet4!M29*$K$1</f>
        <v>10.305100000000001</v>
      </c>
      <c r="I29" s="7">
        <f>Sheet4!V29*$K$1</f>
        <v>25.589900000000004</v>
      </c>
      <c r="J29" s="7">
        <f>(Sheet4!L29-Sheet4!V29)*$K$1</f>
        <v>67.726140000000001</v>
      </c>
    </row>
    <row r="30" spans="1:10" x14ac:dyDescent="0.3">
      <c r="A30" s="1">
        <f>Sheet4!F30*$K$1</f>
        <v>10.845640000000001</v>
      </c>
      <c r="B30" s="1">
        <f>Sheet4!G30*$K$1</f>
        <v>2.8950200000000001</v>
      </c>
      <c r="C30" s="1">
        <f>Sheet4!I30*$K$1</f>
        <v>3.6854400000000003</v>
      </c>
      <c r="D30" s="1">
        <f>Sheet4!J30*$K$1</f>
        <v>1.7574200000000002</v>
      </c>
      <c r="E30" s="1">
        <f>Sheet4!O30*$K$1</f>
        <v>10.322640000000002</v>
      </c>
      <c r="F30" s="1">
        <f>Sheet4!P30*$K$1</f>
        <v>8.048000000000001E-2</v>
      </c>
      <c r="G30" s="7">
        <f>Sheet4!K30*$K$1</f>
        <v>108.28738000000001</v>
      </c>
      <c r="H30" s="7">
        <f>Sheet4!M30*$K$1</f>
        <v>11.356960000000001</v>
      </c>
      <c r="I30" s="7">
        <f>Sheet4!V30*$K$1</f>
        <v>26.481900000000003</v>
      </c>
      <c r="J30" s="7">
        <f>(Sheet4!L30-Sheet4!V30)*$K$1</f>
        <v>70.448520000000002</v>
      </c>
    </row>
    <row r="31" spans="1:10" x14ac:dyDescent="0.3">
      <c r="A31" s="1">
        <f>Sheet4!F31*$K$1</f>
        <v>11.144740000000001</v>
      </c>
      <c r="B31" s="1">
        <f>Sheet4!G31*$K$1</f>
        <v>2.3865400000000001</v>
      </c>
      <c r="C31" s="1">
        <f>Sheet4!I31*$K$1</f>
        <v>3.3533400000000002</v>
      </c>
      <c r="D31" s="1">
        <f>Sheet4!J31*$K$1</f>
        <v>1.5816800000000002</v>
      </c>
      <c r="E31" s="1">
        <f>Sheet4!O31*$K$1</f>
        <v>9.8552</v>
      </c>
      <c r="F31" s="1">
        <f>Sheet4!P31*$K$1</f>
        <v>8.0060000000000006E-2</v>
      </c>
      <c r="G31" s="7">
        <f>Sheet4!K31*$K$1</f>
        <v>106.74678000000002</v>
      </c>
      <c r="H31" s="7">
        <f>Sheet4!M31*$K$1</f>
        <v>11.303840000000001</v>
      </c>
      <c r="I31" s="7">
        <f>Sheet4!V31*$K$1</f>
        <v>25.07882</v>
      </c>
      <c r="J31" s="7">
        <f>(Sheet4!L31-Sheet4!V31)*$K$1</f>
        <v>70.36412</v>
      </c>
    </row>
    <row r="32" spans="1:10" x14ac:dyDescent="0.3">
      <c r="A32" s="1">
        <f>Sheet4!F32*$K$1</f>
        <v>12.095940000000001</v>
      </c>
      <c r="B32" s="1">
        <f>Sheet4!G32*$K$1</f>
        <v>3.3436400000000002</v>
      </c>
      <c r="C32" s="1">
        <f>Sheet4!I32*$K$1</f>
        <v>3.7774000000000001</v>
      </c>
      <c r="D32" s="1">
        <f>Sheet4!J32*$K$1</f>
        <v>1.9147400000000001</v>
      </c>
      <c r="E32" s="1">
        <f>Sheet4!O32*$K$1</f>
        <v>11.113180000000002</v>
      </c>
      <c r="F32" s="1">
        <f>Sheet4!P32*$K$1</f>
        <v>0.10998000000000001</v>
      </c>
      <c r="G32" s="7">
        <f>Sheet4!K32*$K$1</f>
        <v>122.15770000000001</v>
      </c>
      <c r="H32" s="7">
        <f>Sheet4!M32*$K$1</f>
        <v>13.681340000000001</v>
      </c>
      <c r="I32" s="7">
        <f>Sheet4!V32*$K$1</f>
        <v>29.913700000000002</v>
      </c>
      <c r="J32" s="7">
        <f>(Sheet4!L32-Sheet4!V32)*$K$1</f>
        <v>78.562660000000008</v>
      </c>
    </row>
    <row r="33" spans="1:10" x14ac:dyDescent="0.3">
      <c r="A33" s="1">
        <f>Sheet4!F33*$K$1</f>
        <v>11.8047</v>
      </c>
      <c r="B33" s="1">
        <f>Sheet4!G33*$K$1</f>
        <v>3.02834</v>
      </c>
      <c r="C33" s="1">
        <f>Sheet4!I33*$K$1</f>
        <v>3.7790800000000004</v>
      </c>
      <c r="D33" s="1">
        <f>Sheet4!J33*$K$1</f>
        <v>1.8936800000000003</v>
      </c>
      <c r="E33" s="1">
        <f>Sheet4!O33*$K$1</f>
        <v>11.074200000000001</v>
      </c>
      <c r="F33" s="1">
        <f>Sheet4!P33*$K$1</f>
        <v>0.11212000000000001</v>
      </c>
      <c r="G33" s="7">
        <f>Sheet4!K33*$K$1</f>
        <v>121.10122000000001</v>
      </c>
      <c r="H33" s="7">
        <f>Sheet4!M33*$K$1</f>
        <v>13.636180000000001</v>
      </c>
      <c r="I33" s="7">
        <f>Sheet4!V33*$K$1</f>
        <v>28.935680000000001</v>
      </c>
      <c r="J33" s="7">
        <f>(Sheet4!L33-Sheet4!V33)*$K$1</f>
        <v>78.529360000000011</v>
      </c>
    </row>
    <row r="34" spans="1:10" x14ac:dyDescent="0.3">
      <c r="A34" s="1">
        <f>Sheet4!F34*$K$1</f>
        <v>16.0504</v>
      </c>
      <c r="B34" s="1">
        <f>Sheet4!G34*$K$1</f>
        <v>3.4668400000000004</v>
      </c>
      <c r="C34" s="1">
        <f>Sheet4!I34*$K$1</f>
        <v>4.3687800000000001</v>
      </c>
      <c r="D34" s="1">
        <f>Sheet4!J34*$K$1</f>
        <v>1.26512</v>
      </c>
      <c r="E34" s="1">
        <f>Sheet4!O34*$K$1</f>
        <v>12.019620000000002</v>
      </c>
      <c r="F34" s="1">
        <f>Sheet4!P34*$K$1</f>
        <v>8.134000000000001E-2</v>
      </c>
      <c r="G34" s="7">
        <f>Sheet4!K34*$K$1</f>
        <v>134.13516000000001</v>
      </c>
      <c r="H34" s="7">
        <f>Sheet4!M34*$K$1</f>
        <v>12.163900000000002</v>
      </c>
      <c r="I34" s="7">
        <f>Sheet4!V34*$K$1</f>
        <v>35.85548</v>
      </c>
      <c r="J34" s="7">
        <f>(Sheet4!L34-Sheet4!V34)*$K$1</f>
        <v>86.115780000000001</v>
      </c>
    </row>
    <row r="35" spans="1:10" x14ac:dyDescent="0.3">
      <c r="A35" s="1">
        <f>Sheet4!F35*$K$1</f>
        <v>16.575580000000002</v>
      </c>
      <c r="B35" s="1">
        <f>Sheet4!G35*$K$1</f>
        <v>3.0284000000000004</v>
      </c>
      <c r="C35" s="1">
        <f>Sheet4!I35*$K$1</f>
        <v>4.6071600000000004</v>
      </c>
      <c r="D35" s="1">
        <f>Sheet4!J35*$K$1</f>
        <v>1.0639000000000001</v>
      </c>
      <c r="E35" s="1">
        <f>Sheet4!O35*$K$1</f>
        <v>12.165960000000002</v>
      </c>
      <c r="F35" s="1">
        <f>Sheet4!P35*$K$1</f>
        <v>4.4460000000000006E-2</v>
      </c>
      <c r="G35" s="7">
        <f>Sheet4!K35*$K$1</f>
        <v>131.14526000000001</v>
      </c>
      <c r="H35" s="7">
        <f>Sheet4!M35*$K$1</f>
        <v>11.26862</v>
      </c>
      <c r="I35" s="7">
        <f>Sheet4!V35*$K$1</f>
        <v>35.230400000000003</v>
      </c>
      <c r="J35" s="7">
        <f>(Sheet4!L35-Sheet4!V35)*$K$1</f>
        <v>84.646240000000006</v>
      </c>
    </row>
    <row r="36" spans="1:10" x14ac:dyDescent="0.3">
      <c r="A36" s="1">
        <f>Sheet4!F36*$K$1</f>
        <v>16.049520000000001</v>
      </c>
      <c r="B36" s="1">
        <f>Sheet4!G36*$K$1</f>
        <v>3.1454000000000004</v>
      </c>
      <c r="C36" s="1">
        <f>Sheet4!I36*$K$1</f>
        <v>4.3068600000000004</v>
      </c>
      <c r="D36" s="1">
        <f>Sheet4!J36*$K$1</f>
        <v>1.3633600000000001</v>
      </c>
      <c r="E36" s="1">
        <f>Sheet4!O36*$K$1</f>
        <v>12.219080000000002</v>
      </c>
      <c r="F36" s="1">
        <f>Sheet4!P36*$K$1</f>
        <v>9.0080000000000007E-2</v>
      </c>
      <c r="G36" s="7">
        <f>Sheet4!K36*$K$1</f>
        <v>138.23850000000002</v>
      </c>
      <c r="H36" s="7">
        <f>Sheet4!M36*$K$1</f>
        <v>12.567240000000002</v>
      </c>
      <c r="I36" s="7">
        <f>Sheet4!V36*$K$1</f>
        <v>37.020740000000004</v>
      </c>
      <c r="J36" s="7">
        <f>(Sheet4!L36-Sheet4!V36)*$K$1</f>
        <v>88.65052</v>
      </c>
    </row>
    <row r="37" spans="1:10" x14ac:dyDescent="0.3">
      <c r="A37" s="1">
        <f>Sheet4!F37*$K$1</f>
        <v>15.690500000000002</v>
      </c>
      <c r="B37" s="1">
        <f>Sheet4!G37*$K$1</f>
        <v>2.5261800000000001</v>
      </c>
      <c r="C37" s="1">
        <f>Sheet4!I37*$K$1</f>
        <v>4.7964200000000003</v>
      </c>
      <c r="D37" s="1">
        <f>Sheet4!J37*$K$1</f>
        <v>0.99302000000000012</v>
      </c>
      <c r="E37" s="1">
        <f>Sheet4!O37*$K$1</f>
        <v>12.314500000000001</v>
      </c>
      <c r="F37" s="1">
        <f>Sheet4!P37*$K$1</f>
        <v>2.3740000000000001E-2</v>
      </c>
      <c r="G37" s="7">
        <f>Sheet4!K37*$K$1</f>
        <v>135.54362</v>
      </c>
      <c r="H37" s="7">
        <f>Sheet4!M37*$K$1</f>
        <v>11.18256</v>
      </c>
      <c r="I37" s="7">
        <f>Sheet4!V37*$K$1</f>
        <v>36.464820000000003</v>
      </c>
      <c r="J37" s="7">
        <f>(Sheet4!L37-Sheet4!V37)*$K$1</f>
        <v>87.896240000000006</v>
      </c>
    </row>
    <row r="38" spans="1:10" x14ac:dyDescent="0.3">
      <c r="A38" s="1">
        <f>Sheet4!F38*$K$1</f>
        <v>14.462260000000001</v>
      </c>
      <c r="B38" s="1">
        <f>Sheet4!G38*$K$1</f>
        <v>2.0265200000000001</v>
      </c>
      <c r="C38" s="1">
        <f>Sheet4!I38*$K$1</f>
        <v>4.7867800000000003</v>
      </c>
      <c r="D38" s="1">
        <f>Sheet4!J38*$K$1</f>
        <v>1.0598800000000002</v>
      </c>
      <c r="E38" s="1">
        <f>Sheet4!O38*$K$1</f>
        <v>12.4786</v>
      </c>
      <c r="F38" s="1">
        <f>Sheet4!P38*$K$1</f>
        <v>0.24954000000000001</v>
      </c>
      <c r="G38" s="7">
        <f>Sheet4!K38*$K$1</f>
        <v>128.02360000000002</v>
      </c>
      <c r="H38" s="7">
        <f>Sheet4!M38*$K$1</f>
        <v>10.224880000000001</v>
      </c>
      <c r="I38" s="7">
        <f>Sheet4!V38*$K$1</f>
        <v>31.713960000000004</v>
      </c>
      <c r="J38" s="7">
        <f>(Sheet4!L38-Sheet4!V38)*$K$1</f>
        <v>86.084760000000003</v>
      </c>
    </row>
    <row r="39" spans="1:10" x14ac:dyDescent="0.3">
      <c r="A39" s="1">
        <f>Sheet4!F39*$K$1</f>
        <v>12.148100000000001</v>
      </c>
      <c r="B39" s="1">
        <f>Sheet4!G39*$K$1</f>
        <v>2.3909600000000002</v>
      </c>
      <c r="C39" s="1">
        <f>Sheet4!I39*$K$1</f>
        <v>2.5425600000000004</v>
      </c>
      <c r="D39" s="1">
        <f>Sheet4!J39*$K$1</f>
        <v>0.41548000000000002</v>
      </c>
      <c r="E39" s="1">
        <f>Sheet4!O39*$K$1</f>
        <v>7.2643400000000007</v>
      </c>
      <c r="F39" s="1">
        <f>Sheet4!P39*$K$1</f>
        <v>6.4860000000000001E-2</v>
      </c>
      <c r="G39" s="7">
        <f>Sheet4!K39*$K$1</f>
        <v>129.93422000000001</v>
      </c>
      <c r="H39" s="7">
        <f>Sheet4!M39*$K$1</f>
        <v>3.1665400000000004</v>
      </c>
      <c r="I39" s="7">
        <f>Sheet4!V39*$K$1</f>
        <v>31.108480000000004</v>
      </c>
      <c r="J39" s="7">
        <f>(Sheet4!L39-Sheet4!V39)*$K$1</f>
        <v>95.659200000000013</v>
      </c>
    </row>
    <row r="40" spans="1:10" x14ac:dyDescent="0.3">
      <c r="A40" s="1">
        <f>Sheet4!F40*$K$1</f>
        <v>12.899240000000001</v>
      </c>
      <c r="B40" s="1">
        <f>Sheet4!G40*$K$1</f>
        <v>1.0179400000000001</v>
      </c>
      <c r="C40" s="1">
        <f>Sheet4!I40*$K$1</f>
        <v>2.6368200000000002</v>
      </c>
      <c r="D40" s="1">
        <f>Sheet4!J40*$K$1</f>
        <v>0.17800000000000002</v>
      </c>
      <c r="E40" s="1">
        <f>Sheet4!O40*$K$1</f>
        <v>6.9923800000000007</v>
      </c>
      <c r="F40" s="1">
        <f>Sheet4!P40*$K$1</f>
        <v>2.2600000000000002E-2</v>
      </c>
      <c r="G40" s="7">
        <f>Sheet4!K40*$K$1</f>
        <v>124.59278</v>
      </c>
      <c r="H40" s="7">
        <f>Sheet4!M40*$K$1</f>
        <v>2.4149400000000001</v>
      </c>
      <c r="I40" s="7">
        <f>Sheet4!V40*$K$1</f>
        <v>29.210840000000001</v>
      </c>
      <c r="J40" s="7">
        <f>(Sheet4!L40-Sheet4!V40)*$K$1</f>
        <v>92.967000000000013</v>
      </c>
    </row>
    <row r="41" spans="1:10" x14ac:dyDescent="0.3">
      <c r="A41" s="1">
        <f>Sheet4!F41*$K$1</f>
        <v>12.434780000000002</v>
      </c>
      <c r="B41" s="1">
        <f>Sheet4!G41*$K$1</f>
        <v>2.5313400000000001</v>
      </c>
      <c r="C41" s="1">
        <f>Sheet4!I41*$K$1</f>
        <v>2.5988800000000003</v>
      </c>
      <c r="D41" s="1">
        <f>Sheet4!J41*$K$1</f>
        <v>0.41034000000000004</v>
      </c>
      <c r="E41" s="1">
        <f>Sheet4!O41*$K$1</f>
        <v>7.2817200000000009</v>
      </c>
      <c r="F41" s="1">
        <f>Sheet4!P41*$K$1</f>
        <v>1.916E-2</v>
      </c>
      <c r="G41" s="7">
        <f>Sheet4!K41*$K$1</f>
        <v>126.04940000000001</v>
      </c>
      <c r="H41" s="7">
        <f>Sheet4!M41*$K$1</f>
        <v>3.1455800000000003</v>
      </c>
      <c r="I41" s="7">
        <f>Sheet4!V41*$K$1</f>
        <v>29.078760000000003</v>
      </c>
      <c r="J41" s="7">
        <f>(Sheet4!L41-Sheet4!V41)*$K$1</f>
        <v>93.825060000000008</v>
      </c>
    </row>
    <row r="42" spans="1:10" x14ac:dyDescent="0.3">
      <c r="A42" s="1">
        <f>Sheet4!F42*$K$1</f>
        <v>2.0796000000000001</v>
      </c>
      <c r="B42" s="1">
        <f>Sheet4!G42*$K$1</f>
        <v>9.4000000000000004E-3</v>
      </c>
      <c r="C42" s="1">
        <f>Sheet4!I42*$K$1</f>
        <v>0.14298000000000002</v>
      </c>
      <c r="D42" s="1">
        <f>Sheet4!J42*$K$1</f>
        <v>1.0400000000000001E-3</v>
      </c>
      <c r="E42" s="1">
        <f>Sheet4!O42*$K$1</f>
        <v>0.31184000000000001</v>
      </c>
      <c r="F42" s="1">
        <f>Sheet4!P42*$K$1</f>
        <v>4.4000000000000002E-4</v>
      </c>
      <c r="G42" s="7">
        <f>Sheet4!K42*$K$1</f>
        <v>116.16780000000001</v>
      </c>
      <c r="H42" s="7">
        <f>Sheet4!M42*$K$1</f>
        <v>3.2740000000000005E-2</v>
      </c>
      <c r="I42" s="7">
        <f>Sheet4!V42*$K$1</f>
        <v>34.85322</v>
      </c>
      <c r="J42" s="7">
        <f>(Sheet4!L42-Sheet4!V42)*$K$1</f>
        <v>81.281840000000003</v>
      </c>
    </row>
    <row r="43" spans="1:10" x14ac:dyDescent="0.3">
      <c r="A43" s="1">
        <f>Sheet4!F43*$K$1</f>
        <v>8.10182</v>
      </c>
      <c r="B43" s="1">
        <f>Sheet4!G43*$K$1</f>
        <v>2.7555400000000003</v>
      </c>
      <c r="C43" s="1">
        <f>Sheet4!I43*$K$1</f>
        <v>0.74534000000000011</v>
      </c>
      <c r="D43" s="1">
        <f>Sheet4!J43*$K$1</f>
        <v>0.53014000000000006</v>
      </c>
      <c r="E43" s="1">
        <f>Sheet4!O43*$K$1</f>
        <v>5.7713800000000006</v>
      </c>
      <c r="F43" s="1">
        <f>Sheet4!P43*$K$1</f>
        <v>1.8940000000000002E-2</v>
      </c>
      <c r="G43" s="7">
        <f>Sheet4!K43*$K$1</f>
        <v>144.33638000000002</v>
      </c>
      <c r="H43" s="7">
        <f>Sheet4!M43*$K$1</f>
        <v>2.8949200000000004</v>
      </c>
      <c r="I43" s="7">
        <f>Sheet4!V43*$K$1</f>
        <v>42.561400000000006</v>
      </c>
      <c r="J43" s="7">
        <f>(Sheet4!L43-Sheet4!V43)*$K$1</f>
        <v>98.880060000000014</v>
      </c>
    </row>
    <row r="44" spans="1:10" x14ac:dyDescent="0.3">
      <c r="A44" s="1">
        <f>Sheet4!F44*$K$1</f>
        <v>8.2370800000000006</v>
      </c>
      <c r="B44" s="1">
        <f>Sheet4!G44*$K$1</f>
        <v>2.86436</v>
      </c>
      <c r="C44" s="1">
        <f>Sheet4!I44*$K$1</f>
        <v>0.71790000000000009</v>
      </c>
      <c r="D44" s="1">
        <f>Sheet4!J44*$K$1</f>
        <v>0.56274000000000002</v>
      </c>
      <c r="E44" s="1">
        <f>Sheet4!O44*$K$1</f>
        <v>5.8161400000000008</v>
      </c>
      <c r="F44" s="1">
        <f>Sheet4!P44*$K$1</f>
        <v>1.8580000000000003E-2</v>
      </c>
      <c r="G44" s="7">
        <f>Sheet4!K44*$K$1</f>
        <v>145.50312000000002</v>
      </c>
      <c r="H44" s="7">
        <f>Sheet4!M44*$K$1</f>
        <v>2.90612</v>
      </c>
      <c r="I44" s="7">
        <f>Sheet4!V44*$K$1</f>
        <v>43.806180000000005</v>
      </c>
      <c r="J44" s="7">
        <f>(Sheet4!L44-Sheet4!V44)*$K$1</f>
        <v>98.790820000000011</v>
      </c>
    </row>
    <row r="45" spans="1:10" x14ac:dyDescent="0.3">
      <c r="A45" s="1">
        <f>Sheet4!F45*$K$1</f>
        <v>5.5615800000000002</v>
      </c>
      <c r="B45" s="1">
        <f>Sheet4!G45*$K$1</f>
        <v>6.0000000000000008E-5</v>
      </c>
      <c r="C45" s="1">
        <f>Sheet4!I45*$K$1</f>
        <v>1.3350200000000001</v>
      </c>
      <c r="D45" s="1">
        <f>Sheet4!J45*$K$1</f>
        <v>0</v>
      </c>
      <c r="E45" s="1">
        <f>Sheet4!O45*$K$1</f>
        <v>3.6007000000000002</v>
      </c>
      <c r="F45" s="1">
        <f>Sheet4!P45*$K$1</f>
        <v>0</v>
      </c>
      <c r="G45" s="7">
        <f>Sheet4!K45*$K$1</f>
        <v>135.72334000000001</v>
      </c>
      <c r="H45" s="7">
        <f>Sheet4!M45*$K$1</f>
        <v>1.4000000000000002E-3</v>
      </c>
      <c r="I45" s="7">
        <f>Sheet4!V45*$K$1</f>
        <v>36.529940000000003</v>
      </c>
      <c r="J45" s="7">
        <f>(Sheet4!L45-Sheet4!V45)*$K$1</f>
        <v>99.192000000000007</v>
      </c>
    </row>
    <row r="46" spans="1:10" x14ac:dyDescent="0.3">
      <c r="A46" s="1">
        <f>Sheet4!F46*$K$1</f>
        <v>11.952140000000002</v>
      </c>
      <c r="B46" s="1">
        <f>Sheet4!G46*$K$1</f>
        <v>1.5884800000000001</v>
      </c>
      <c r="C46" s="1">
        <f>Sheet4!I46*$K$1</f>
        <v>0.72970000000000002</v>
      </c>
      <c r="D46" s="1">
        <f>Sheet4!J46*$K$1</f>
        <v>0.77116000000000007</v>
      </c>
      <c r="E46" s="1">
        <f>Sheet4!O46*$K$1</f>
        <v>5.0662800000000008</v>
      </c>
      <c r="F46" s="1">
        <f>Sheet4!P46*$K$1</f>
        <v>8.9200000000000008E-3</v>
      </c>
      <c r="G46" s="7">
        <f>Sheet4!K46*$K$1</f>
        <v>44.522900000000007</v>
      </c>
      <c r="H46" s="7">
        <f>Sheet4!M46*$K$1</f>
        <v>2.6330600000000004</v>
      </c>
      <c r="I46" s="7">
        <f>Sheet4!V46*$K$1</f>
        <v>21.113580000000002</v>
      </c>
      <c r="J46" s="7">
        <f>(Sheet4!L46-Sheet4!V46)*$K$1</f>
        <v>20.776260000000001</v>
      </c>
    </row>
    <row r="47" spans="1:10" x14ac:dyDescent="0.3">
      <c r="A47" s="1">
        <f>Sheet4!F47*$K$1</f>
        <v>3.8488800000000003</v>
      </c>
      <c r="B47" s="1">
        <f>Sheet4!G47*$K$1</f>
        <v>3.3964800000000004</v>
      </c>
      <c r="C47" s="1">
        <f>Sheet4!I47*$K$1</f>
        <v>0.24790000000000001</v>
      </c>
      <c r="D47" s="1">
        <f>Sheet4!J47*$K$1</f>
        <v>71.732780000000005</v>
      </c>
      <c r="E47" s="1">
        <f>Sheet4!O47*$K$1</f>
        <v>74.506620000000012</v>
      </c>
      <c r="F47" s="1">
        <f>Sheet4!P47*$K$1</f>
        <v>3.3800000000000002E-3</v>
      </c>
      <c r="G47" s="7">
        <f>Sheet4!K47*$K$1</f>
        <v>57.339740000000006</v>
      </c>
      <c r="H47" s="7">
        <f>Sheet4!M47*$K$1</f>
        <v>31.199380000000001</v>
      </c>
      <c r="I47" s="7">
        <f>Sheet4!V47*$K$1</f>
        <v>6.7217400000000005</v>
      </c>
      <c r="J47" s="7">
        <f>(Sheet4!L47-Sheet4!V47)*$K$1</f>
        <v>19.418620000000001</v>
      </c>
    </row>
    <row r="48" spans="1:10" x14ac:dyDescent="0.3">
      <c r="A48" s="1">
        <f>Sheet4!F48*$K$1</f>
        <v>2.7649000000000004</v>
      </c>
      <c r="B48" s="1">
        <f>Sheet4!G48*$K$1</f>
        <v>3.6102200000000004</v>
      </c>
      <c r="C48" s="1">
        <f>Sheet4!I48*$K$1</f>
        <v>0.12912000000000001</v>
      </c>
      <c r="D48" s="1">
        <f>Sheet4!J48*$K$1</f>
        <v>100.86776</v>
      </c>
      <c r="E48" s="1">
        <f>Sheet4!O48*$K$1</f>
        <v>103.14964000000001</v>
      </c>
      <c r="F48" s="1">
        <f>Sheet4!P48*$K$1</f>
        <v>7.8400000000000015E-3</v>
      </c>
      <c r="G48" s="7">
        <f>Sheet4!K48*$K$1</f>
        <v>44.168860000000002</v>
      </c>
      <c r="H48" s="7">
        <f>Sheet4!M48*$K$1</f>
        <v>16.836460000000002</v>
      </c>
      <c r="I48" s="7">
        <f>Sheet4!V48*$K$1</f>
        <v>6.9434200000000006</v>
      </c>
      <c r="J48" s="7">
        <f>(Sheet4!L48-Sheet4!V48)*$K$1</f>
        <v>20.38898</v>
      </c>
    </row>
    <row r="49" spans="1:10" x14ac:dyDescent="0.3">
      <c r="A49" s="1">
        <f>Sheet4!F49*$K$1</f>
        <v>6.0678200000000002</v>
      </c>
      <c r="B49" s="1">
        <f>Sheet4!G49*$K$1</f>
        <v>0.71090000000000009</v>
      </c>
      <c r="C49" s="1">
        <f>Sheet4!I49*$K$1</f>
        <v>1.4075200000000001</v>
      </c>
      <c r="D49" s="1">
        <f>Sheet4!J49*$K$1</f>
        <v>0.67490000000000006</v>
      </c>
      <c r="E49" s="1">
        <f>Sheet4!O49*$K$1</f>
        <v>2.7843200000000001</v>
      </c>
      <c r="F49" s="1">
        <f>Sheet4!P49*$K$1</f>
        <v>1.42E-3</v>
      </c>
      <c r="G49" s="7">
        <f>Sheet4!K49*$K$1</f>
        <v>41.889220000000002</v>
      </c>
      <c r="H49" s="7">
        <f>Sheet4!M49*$K$1</f>
        <v>1.08846</v>
      </c>
      <c r="I49" s="7">
        <f>Sheet4!V49*$K$1</f>
        <v>16.377680000000002</v>
      </c>
      <c r="J49" s="7">
        <f>(Sheet4!L49-Sheet4!V49)*$K$1</f>
        <v>24.423080000000002</v>
      </c>
    </row>
    <row r="50" spans="1:10" x14ac:dyDescent="0.3">
      <c r="A50" s="1">
        <f>Sheet4!F50*$K$1</f>
        <v>5.9772000000000007</v>
      </c>
      <c r="B50" s="1">
        <f>Sheet4!G50*$K$1</f>
        <v>0.28272000000000003</v>
      </c>
      <c r="C50" s="1">
        <f>Sheet4!I50*$K$1</f>
        <v>0.79372000000000009</v>
      </c>
      <c r="D50" s="1">
        <f>Sheet4!J50*$K$1</f>
        <v>5.7340000000000002E-2</v>
      </c>
      <c r="E50" s="1">
        <f>Sheet4!O50*$K$1</f>
        <v>1.4814800000000001</v>
      </c>
      <c r="F50" s="1">
        <f>Sheet4!P50*$K$1</f>
        <v>2.66E-3</v>
      </c>
      <c r="G50" s="7">
        <f>Sheet4!K50*$K$1</f>
        <v>54.234380000000002</v>
      </c>
      <c r="H50" s="7">
        <f>Sheet4!M50*$K$1</f>
        <v>0.40710000000000002</v>
      </c>
      <c r="I50" s="7">
        <f>Sheet4!V50*$K$1</f>
        <v>19.354180000000003</v>
      </c>
      <c r="J50" s="7">
        <f>(Sheet4!L50-Sheet4!V50)*$K$1</f>
        <v>34.473100000000002</v>
      </c>
    </row>
    <row r="51" spans="1:10" x14ac:dyDescent="0.3">
      <c r="A51" s="1">
        <f>Sheet4!F51*$K$1</f>
        <v>5.2743200000000003</v>
      </c>
      <c r="B51" s="1">
        <f>Sheet4!G51*$K$1</f>
        <v>1.6282000000000001</v>
      </c>
      <c r="C51" s="1">
        <f>Sheet4!I51*$K$1</f>
        <v>0.25604000000000005</v>
      </c>
      <c r="D51" s="1">
        <f>Sheet4!J51*$K$1</f>
        <v>0.10936000000000001</v>
      </c>
      <c r="E51" s="1">
        <f>Sheet4!O51*$K$1</f>
        <v>1.5717800000000002</v>
      </c>
      <c r="F51" s="1">
        <f>Sheet4!P51*$K$1</f>
        <v>7.3000000000000009E-3</v>
      </c>
      <c r="G51" s="7">
        <f>Sheet4!K51*$K$1</f>
        <v>27.066420000000001</v>
      </c>
      <c r="H51" s="7">
        <f>Sheet4!M51*$K$1</f>
        <v>1.6246</v>
      </c>
      <c r="I51" s="7">
        <f>Sheet4!V51*$K$1</f>
        <v>9.2037000000000013</v>
      </c>
      <c r="J51" s="7">
        <f>(Sheet4!L51-Sheet4!V51)*$K$1</f>
        <v>16.238120000000002</v>
      </c>
    </row>
    <row r="52" spans="1:10" x14ac:dyDescent="0.3">
      <c r="A52" s="1">
        <f>Sheet4!F52*$K$1</f>
        <v>1.0947800000000001</v>
      </c>
      <c r="B52" s="1">
        <f>Sheet4!G52*$K$1</f>
        <v>0.10760000000000002</v>
      </c>
      <c r="C52" s="1">
        <f>Sheet4!I52*$K$1</f>
        <v>0.43864000000000003</v>
      </c>
      <c r="D52" s="1">
        <f>Sheet4!J52*$K$1</f>
        <v>0.24146000000000001</v>
      </c>
      <c r="E52" s="1">
        <f>Sheet4!O52*$K$1</f>
        <v>0.85958000000000012</v>
      </c>
      <c r="F52" s="1">
        <f>Sheet4!P52*$K$1</f>
        <v>1.42E-3</v>
      </c>
      <c r="G52" s="7">
        <f>Sheet4!K52*$K$1</f>
        <v>11.713420000000001</v>
      </c>
      <c r="H52" s="7">
        <f>Sheet4!M52*$K$1</f>
        <v>0.42236000000000001</v>
      </c>
      <c r="I52" s="7">
        <f>Sheet4!V52*$K$1</f>
        <v>3.8497800000000004</v>
      </c>
      <c r="J52" s="7">
        <f>(Sheet4!L52-Sheet4!V52)*$K$1</f>
        <v>7.4412800000000008</v>
      </c>
    </row>
    <row r="53" spans="1:10" x14ac:dyDescent="0.3">
      <c r="A53" s="1">
        <f>AVERAGE(A3:A52)</f>
        <v>9.8824756000000011</v>
      </c>
      <c r="B53" s="1">
        <f t="shared" ref="B53:J53" si="0">AVERAGE(B3:B52)</f>
        <v>2.7932919999999997</v>
      </c>
      <c r="C53" s="1">
        <f t="shared" si="0"/>
        <v>1.4365860000000001</v>
      </c>
      <c r="D53" s="1">
        <f t="shared" si="0"/>
        <v>6.5056547999999985</v>
      </c>
      <c r="E53" s="1">
        <f t="shared" si="0"/>
        <v>11.300808000000004</v>
      </c>
      <c r="F53" s="1">
        <f t="shared" si="0"/>
        <v>3.5224800000000001E-2</v>
      </c>
      <c r="G53" s="7">
        <f t="shared" si="0"/>
        <v>83.598180800000009</v>
      </c>
      <c r="H53" s="7">
        <f t="shared" si="0"/>
        <v>8.6191768000000017</v>
      </c>
      <c r="I53" s="7">
        <f t="shared" si="0"/>
        <v>22.326864400000005</v>
      </c>
      <c r="J53" s="7">
        <f t="shared" si="0"/>
        <v>52.652139600000019</v>
      </c>
    </row>
    <row r="54" spans="1:10" x14ac:dyDescent="0.3">
      <c r="A54" s="1" t="s">
        <v>176</v>
      </c>
      <c r="B54" s="1">
        <f>SUM(A53:G53)</f>
        <v>115.55222200000001</v>
      </c>
      <c r="C54" s="1"/>
      <c r="D54" s="1"/>
      <c r="E54" s="1"/>
      <c r="F54" s="1"/>
      <c r="G54" s="1"/>
      <c r="H54" s="1"/>
      <c r="I54" s="1"/>
    </row>
    <row r="55" spans="1:10" x14ac:dyDescent="0.3">
      <c r="A55" s="1" t="s">
        <v>162</v>
      </c>
      <c r="B55" s="1">
        <f>(B53+D53+F53+H53)*linkedrecords!$D$3</f>
        <v>25.449409957451998</v>
      </c>
      <c r="C55" s="1"/>
      <c r="D55" s="1"/>
      <c r="E55" s="1"/>
      <c r="F55" s="1"/>
      <c r="G55" s="1"/>
      <c r="H55" s="1"/>
      <c r="I55" s="1"/>
    </row>
    <row r="56" spans="1:10" x14ac:dyDescent="0.3">
      <c r="A56" s="1" t="s">
        <v>163</v>
      </c>
      <c r="B56" s="1">
        <f>(A53+C53+E53+J53)*linkedrecords!$C$3</f>
        <v>89.15066225629603</v>
      </c>
    </row>
    <row r="57" spans="1:10" x14ac:dyDescent="0.3">
      <c r="A57" s="1" t="s">
        <v>146</v>
      </c>
      <c r="B57" s="1">
        <f>I53*linkedrecords!$B$3</f>
        <v>1.0859094711363602</v>
      </c>
    </row>
    <row r="58" spans="1:10" x14ac:dyDescent="0.3">
      <c r="A58" s="1" t="s">
        <v>165</v>
      </c>
      <c r="B58" s="1">
        <f>SUM(B55:B57)</f>
        <v>115.6859816848844</v>
      </c>
    </row>
    <row r="59" spans="1:10" x14ac:dyDescent="0.3">
      <c r="A59" s="1" t="s">
        <v>166</v>
      </c>
      <c r="B59" s="1">
        <f>Sheet1!B55*linkedrecords!E3*20</f>
        <v>49.689017746669954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2021-01-30T23:28:54Z</dcterms:created>
  <dcterms:modified xsi:type="dcterms:W3CDTF">2021-02-28T22:13:28Z</dcterms:modified>
</cp:coreProperties>
</file>