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FNLMMA_96k-l1i_32k8w\"/>
    </mc:Choice>
  </mc:AlternateContent>
  <bookViews>
    <workbookView xWindow="240" yWindow="12" windowWidth="16092" windowHeight="966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B54" i="9" l="1"/>
  <c r="G53" i="9"/>
  <c r="H53" i="9"/>
  <c r="I53" i="9"/>
  <c r="J53" i="9"/>
  <c r="G4" i="9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A4" i="10" l="1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D3" i="10"/>
  <c r="C3" i="10"/>
  <c r="B3" i="10"/>
  <c r="A3" i="10"/>
  <c r="E3" i="10"/>
  <c r="B54" i="8"/>
  <c r="B53" i="10" l="1"/>
  <c r="C53" i="10"/>
  <c r="D53" i="10"/>
  <c r="E53" i="10"/>
  <c r="A53" i="10"/>
  <c r="F2" i="10"/>
  <c r="B53" i="9"/>
  <c r="C53" i="9"/>
  <c r="D53" i="9"/>
  <c r="E53" i="9"/>
  <c r="F53" i="9"/>
  <c r="A53" i="9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C3" i="9"/>
  <c r="B3" i="9"/>
  <c r="A3" i="9"/>
  <c r="K1" i="9"/>
  <c r="B53" i="8"/>
  <c r="C53" i="8"/>
  <c r="D53" i="8"/>
  <c r="A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A55" i="10" s="1"/>
  <c r="E5" i="7"/>
  <c r="B55" i="10" s="1"/>
  <c r="E6" i="7"/>
  <c r="C55" i="10" s="1"/>
  <c r="E7" i="7"/>
  <c r="D55" i="10" s="1"/>
  <c r="E8" i="7"/>
  <c r="E55" i="10" s="1"/>
  <c r="C4" i="7"/>
  <c r="C5" i="7"/>
  <c r="C6" i="7"/>
  <c r="C7" i="7"/>
  <c r="C8" i="7"/>
  <c r="E3" i="7"/>
  <c r="B59" i="9" s="1"/>
  <c r="D3" i="7"/>
  <c r="B55" i="9" s="1"/>
  <c r="C3" i="7"/>
  <c r="B56" i="9" s="1"/>
  <c r="B3" i="7"/>
  <c r="B57" i="9" s="1"/>
  <c r="E2" i="7"/>
  <c r="B59" i="8" s="1"/>
  <c r="D2" i="7"/>
  <c r="B55" i="8" s="1"/>
  <c r="C2" i="7"/>
  <c r="B56" i="8" s="1"/>
  <c r="B2" i="7"/>
  <c r="B57" i="8" s="1"/>
  <c r="B54" i="1"/>
  <c r="B55" i="1" s="1"/>
  <c r="B58" i="9" l="1"/>
  <c r="A54" i="10"/>
  <c r="G55" i="10"/>
  <c r="C54" i="10"/>
  <c r="B58" i="8"/>
  <c r="E54" i="10"/>
  <c r="D54" i="10"/>
  <c r="B54" i="10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H4" i="6"/>
  <c r="I4" i="6"/>
  <c r="J4" i="6"/>
  <c r="K4" i="6"/>
  <c r="L4" i="6"/>
  <c r="H5" i="6"/>
  <c r="I5" i="6"/>
  <c r="J5" i="6"/>
  <c r="K5" i="6"/>
  <c r="L5" i="6"/>
  <c r="H6" i="6"/>
  <c r="I6" i="6"/>
  <c r="J6" i="6"/>
  <c r="K6" i="6"/>
  <c r="L6" i="6"/>
  <c r="H7" i="6"/>
  <c r="I7" i="6"/>
  <c r="J7" i="6"/>
  <c r="K7" i="6"/>
  <c r="L7" i="6"/>
  <c r="H8" i="6"/>
  <c r="I8" i="6"/>
  <c r="J8" i="6"/>
  <c r="K8" i="6"/>
  <c r="L8" i="6"/>
  <c r="H9" i="6"/>
  <c r="I9" i="6"/>
  <c r="J9" i="6"/>
  <c r="K9" i="6"/>
  <c r="L9" i="6"/>
  <c r="H10" i="6"/>
  <c r="I10" i="6"/>
  <c r="J10" i="6"/>
  <c r="K10" i="6"/>
  <c r="L10" i="6"/>
  <c r="H11" i="6"/>
  <c r="I11" i="6"/>
  <c r="J11" i="6"/>
  <c r="K11" i="6"/>
  <c r="L11" i="6"/>
  <c r="H12" i="6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L15" i="6"/>
  <c r="H16" i="6"/>
  <c r="I16" i="6"/>
  <c r="J16" i="6"/>
  <c r="K16" i="6"/>
  <c r="L16" i="6"/>
  <c r="H17" i="6"/>
  <c r="I17" i="6"/>
  <c r="J17" i="6"/>
  <c r="K17" i="6"/>
  <c r="L17" i="6"/>
  <c r="H18" i="6"/>
  <c r="I18" i="6"/>
  <c r="J18" i="6"/>
  <c r="K18" i="6"/>
  <c r="L18" i="6"/>
  <c r="H19" i="6"/>
  <c r="I19" i="6"/>
  <c r="J19" i="6"/>
  <c r="K19" i="6"/>
  <c r="L19" i="6"/>
  <c r="H20" i="6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H23" i="6"/>
  <c r="I23" i="6"/>
  <c r="J23" i="6"/>
  <c r="K23" i="6"/>
  <c r="L23" i="6"/>
  <c r="H24" i="6"/>
  <c r="I24" i="6"/>
  <c r="J24" i="6"/>
  <c r="K24" i="6"/>
  <c r="L24" i="6"/>
  <c r="H25" i="6"/>
  <c r="I25" i="6"/>
  <c r="J25" i="6"/>
  <c r="K25" i="6"/>
  <c r="L25" i="6"/>
  <c r="H26" i="6"/>
  <c r="I26" i="6"/>
  <c r="J26" i="6"/>
  <c r="K26" i="6"/>
  <c r="L26" i="6"/>
  <c r="H27" i="6"/>
  <c r="I27" i="6"/>
  <c r="J27" i="6"/>
  <c r="K27" i="6"/>
  <c r="L27" i="6"/>
  <c r="H28" i="6"/>
  <c r="I28" i="6"/>
  <c r="J28" i="6"/>
  <c r="K28" i="6"/>
  <c r="L28" i="6"/>
  <c r="H29" i="6"/>
  <c r="I29" i="6"/>
  <c r="J29" i="6"/>
  <c r="K29" i="6"/>
  <c r="L29" i="6"/>
  <c r="H30" i="6"/>
  <c r="I30" i="6"/>
  <c r="J30" i="6"/>
  <c r="K30" i="6"/>
  <c r="L30" i="6"/>
  <c r="H31" i="6"/>
  <c r="I31" i="6"/>
  <c r="J31" i="6"/>
  <c r="K31" i="6"/>
  <c r="L31" i="6"/>
  <c r="H32" i="6"/>
  <c r="I32" i="6"/>
  <c r="J32" i="6"/>
  <c r="K32" i="6"/>
  <c r="L32" i="6"/>
  <c r="H33" i="6"/>
  <c r="I33" i="6"/>
  <c r="J33" i="6"/>
  <c r="K33" i="6"/>
  <c r="L33" i="6"/>
  <c r="H34" i="6"/>
  <c r="I34" i="6"/>
  <c r="J34" i="6"/>
  <c r="K34" i="6"/>
  <c r="L34" i="6"/>
  <c r="H35" i="6"/>
  <c r="I35" i="6"/>
  <c r="J35" i="6"/>
  <c r="K35" i="6"/>
  <c r="L35" i="6"/>
  <c r="H36" i="6"/>
  <c r="I36" i="6"/>
  <c r="J36" i="6"/>
  <c r="K36" i="6"/>
  <c r="L36" i="6"/>
  <c r="H37" i="6"/>
  <c r="I37" i="6"/>
  <c r="J37" i="6"/>
  <c r="K37" i="6"/>
  <c r="L37" i="6"/>
  <c r="H38" i="6"/>
  <c r="I38" i="6"/>
  <c r="J38" i="6"/>
  <c r="K38" i="6"/>
  <c r="L38" i="6"/>
  <c r="H39" i="6"/>
  <c r="I39" i="6"/>
  <c r="J39" i="6"/>
  <c r="K39" i="6"/>
  <c r="L39" i="6"/>
  <c r="H40" i="6"/>
  <c r="I40" i="6"/>
  <c r="J40" i="6"/>
  <c r="K40" i="6"/>
  <c r="L40" i="6"/>
  <c r="H41" i="6"/>
  <c r="I41" i="6"/>
  <c r="J41" i="6"/>
  <c r="K41" i="6"/>
  <c r="L41" i="6"/>
  <c r="H42" i="6"/>
  <c r="I42" i="6"/>
  <c r="J42" i="6"/>
  <c r="K42" i="6"/>
  <c r="L42" i="6"/>
  <c r="H43" i="6"/>
  <c r="I43" i="6"/>
  <c r="J43" i="6"/>
  <c r="K43" i="6"/>
  <c r="L43" i="6"/>
  <c r="H44" i="6"/>
  <c r="I44" i="6"/>
  <c r="J44" i="6"/>
  <c r="K44" i="6"/>
  <c r="L44" i="6"/>
  <c r="H45" i="6"/>
  <c r="I45" i="6"/>
  <c r="J45" i="6"/>
  <c r="K45" i="6"/>
  <c r="L45" i="6"/>
  <c r="H46" i="6"/>
  <c r="I46" i="6"/>
  <c r="J46" i="6"/>
  <c r="K46" i="6"/>
  <c r="L46" i="6"/>
  <c r="H47" i="6"/>
  <c r="I47" i="6"/>
  <c r="J47" i="6"/>
  <c r="K47" i="6"/>
  <c r="L47" i="6"/>
  <c r="H48" i="6"/>
  <c r="I48" i="6"/>
  <c r="J48" i="6"/>
  <c r="K48" i="6"/>
  <c r="L48" i="6"/>
  <c r="H49" i="6"/>
  <c r="I49" i="6"/>
  <c r="J49" i="6"/>
  <c r="K49" i="6"/>
  <c r="L49" i="6"/>
  <c r="H50" i="6"/>
  <c r="I50" i="6"/>
  <c r="J50" i="6"/>
  <c r="K50" i="6"/>
  <c r="L50" i="6"/>
  <c r="H51" i="6"/>
  <c r="I51" i="6"/>
  <c r="J51" i="6"/>
  <c r="K51" i="6"/>
  <c r="L51" i="6"/>
  <c r="H52" i="6"/>
  <c r="I52" i="6"/>
  <c r="J52" i="6"/>
  <c r="K52" i="6"/>
  <c r="L52" i="6"/>
  <c r="L3" i="6"/>
  <c r="K3" i="6"/>
  <c r="J3" i="6"/>
  <c r="I3" i="6"/>
  <c r="H3" i="6"/>
  <c r="G54" i="10" l="1"/>
  <c r="M3" i="6"/>
</calcChain>
</file>

<file path=xl/sharedStrings.xml><?xml version="1.0" encoding="utf-8"?>
<sst xmlns="http://schemas.openxmlformats.org/spreadsheetml/2006/main" count="453" uniqueCount="185">
  <si>
    <t xml:space="preserve">IPC </t>
  </si>
  <si>
    <t>client_001</t>
  </si>
  <si>
    <t>FNLMMA_96k-l1i_32k8w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</si>
  <si>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</si>
  <si>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</si>
  <si>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</si>
  <si>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</si>
  <si>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</si>
  <si>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</si>
  <si>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</si>
  <si>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</si>
  <si>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</si>
  <si>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</si>
  <si>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</si>
  <si>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</si>
  <si>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</si>
  <si>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</si>
  <si>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</si>
  <si>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</si>
  <si>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</si>
  <si>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</si>
  <si>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</si>
  <si>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</si>
  <si>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</si>
  <si>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</si>
  <si>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</si>
  <si>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</si>
  <si>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</si>
  <si>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</si>
  <si>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</si>
  <si>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</si>
  <si>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</si>
  <si>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</si>
  <si>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</si>
  <si>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</si>
  <si>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</si>
  <si>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</si>
  <si>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</si>
  <si>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</si>
  <si>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</si>
  <si>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</si>
  <si>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</si>
  <si>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</si>
  <si>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</si>
  <si>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</si>
  <si>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</si>
  <si>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</si>
  <si>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</si>
  <si>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</si>
  <si>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</si>
  <si>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</si>
  <si>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</si>
  <si>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</si>
  <si>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</si>
  <si>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</si>
  <si>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</si>
  <si>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</si>
  <si>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</si>
  <si>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</si>
  <si>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</si>
  <si>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</si>
  <si>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</si>
  <si>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</si>
  <si>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</si>
  <si>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</si>
  <si>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</si>
  <si>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</si>
  <si>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</si>
  <si>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</si>
  <si>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</si>
  <si>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</si>
  <si>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</si>
  <si>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</si>
  <si>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</si>
  <si>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</si>
  <si>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</si>
  <si>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</si>
  <si>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</si>
  <si>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</si>
  <si>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</si>
  <si>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</si>
  <si>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</si>
  <si>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</si>
  <si>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fnlfilter_access_cntr </t>
  </si>
  <si>
    <t xml:space="preserve">iShadow_access_cntr </t>
  </si>
  <si>
    <t xml:space="preserve">missahead_access_cntr </t>
  </si>
  <si>
    <t xml:space="preserve">mmafilter_access_cntr </t>
  </si>
  <si>
    <t xml:space="preserve">touched_access_cntr </t>
  </si>
  <si>
    <t xml:space="preserve">worthpf_access_cntr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</si>
  <si>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</si>
  <si>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</si>
  <si>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</si>
  <si>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</si>
  <si>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</si>
  <si>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</si>
  <si>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</si>
  <si>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</si>
  <si>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</si>
  <si>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</si>
  <si>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</si>
  <si>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</si>
  <si>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</si>
  <si>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</si>
  <si>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</si>
  <si>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</si>
  <si>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</si>
  <si>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</si>
  <si>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</si>
  <si>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</si>
  <si>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</si>
  <si>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</si>
  <si>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</si>
  <si>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</si>
  <si>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</si>
  <si>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</si>
  <si>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</si>
  <si>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</si>
  <si>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</si>
  <si>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</si>
  <si>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</si>
  <si>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</si>
  <si>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</si>
  <si>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</si>
  <si>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</si>
  <si>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</si>
  <si>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</si>
  <si>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</si>
  <si>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</si>
  <si>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</si>
  <si>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</si>
  <si>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</si>
  <si>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</si>
  <si>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</si>
  <si>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</si>
  <si>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</si>
  <si>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</si>
  <si>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</si>
  <si>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</si>
  <si>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worthpf_energy</t>
  </si>
  <si>
    <t>fnlfilter_energy</t>
  </si>
  <si>
    <t>ishadow_energy</t>
  </si>
  <si>
    <t>missahead_energy</t>
  </si>
  <si>
    <t>touched_energy</t>
  </si>
  <si>
    <t>total_energy</t>
  </si>
  <si>
    <t>geomean</t>
  </si>
  <si>
    <t>exec_time(s)</t>
  </si>
  <si>
    <t>tag</t>
  </si>
  <si>
    <t>read</t>
  </si>
  <si>
    <t>write</t>
  </si>
  <si>
    <t>static</t>
  </si>
  <si>
    <t>l1I32K64S8W</t>
  </si>
  <si>
    <t>l2</t>
  </si>
  <si>
    <t>fnlfilter256byte</t>
  </si>
  <si>
    <t>ishadow32s4w</t>
  </si>
  <si>
    <t>missahead128s8w</t>
  </si>
  <si>
    <t>touched1024s1w</t>
  </si>
  <si>
    <t>worthpf2048s1w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</si>
  <si>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</si>
  <si>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</si>
  <si>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</si>
  <si>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</si>
  <si>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</si>
  <si>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</si>
  <si>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</si>
  <si>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</si>
  <si>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</si>
  <si>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dynamic_energy</t>
  </si>
  <si>
    <t>static_energy</t>
  </si>
  <si>
    <t>rfo_hit</t>
  </si>
  <si>
    <t>rfo_miss</t>
  </si>
  <si>
    <t>wb_hit</t>
  </si>
  <si>
    <t>wb_miss</t>
  </si>
  <si>
    <t xml:space="preserve">fnlfilter </t>
  </si>
  <si>
    <t xml:space="preserve">iShadow </t>
  </si>
  <si>
    <t xml:space="preserve">missahead </t>
  </si>
  <si>
    <t xml:space="preserve">touched </t>
  </si>
  <si>
    <t xml:space="preserve">worthpf 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</si>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</sst>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/>
      <sheetData sheetId="2"/>
      <sheetData sheetId="3"/>
      <sheetData sheetId="4">
        <row r="3">
          <cell r="C3">
            <v>1.47104E-2</v>
          </cell>
          <cell r="E3">
            <v>0.62237200000000004</v>
          </cell>
        </row>
        <row r="4">
          <cell r="C4">
            <v>1.95397E-2</v>
          </cell>
          <cell r="E4">
            <v>0.83577999999999997</v>
          </cell>
        </row>
        <row r="5">
          <cell r="C5">
            <v>9.4942700000000005E-2</v>
          </cell>
          <cell r="E5">
            <v>27.9541</v>
          </cell>
        </row>
        <row r="6">
          <cell r="C6">
            <v>1.36981E-2</v>
          </cell>
          <cell r="E6">
            <v>4.1482000000000001</v>
          </cell>
        </row>
        <row r="7">
          <cell r="C7">
            <v>2.61844E-2</v>
          </cell>
          <cell r="E7">
            <v>7.8348699999999996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4" workbookViewId="0">
      <selection activeCell="B3" sqref="B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1.2596799999999999</v>
      </c>
    </row>
    <row r="4" spans="1:2" x14ac:dyDescent="0.3">
      <c r="A4" t="s">
        <v>89</v>
      </c>
      <c r="B4">
        <v>1.6575800000000001</v>
      </c>
    </row>
    <row r="5" spans="1:2" x14ac:dyDescent="0.3">
      <c r="A5" t="s">
        <v>90</v>
      </c>
      <c r="B5">
        <v>1.27735</v>
      </c>
    </row>
    <row r="6" spans="1:2" x14ac:dyDescent="0.3">
      <c r="A6" t="s">
        <v>91</v>
      </c>
      <c r="B6">
        <v>1.25162</v>
      </c>
    </row>
    <row r="7" spans="1:2" x14ac:dyDescent="0.3">
      <c r="A7" t="s">
        <v>92</v>
      </c>
      <c r="B7">
        <v>1.2872300000000001</v>
      </c>
    </row>
    <row r="8" spans="1:2" x14ac:dyDescent="0.3">
      <c r="A8" t="s">
        <v>93</v>
      </c>
      <c r="B8">
        <v>1.19265</v>
      </c>
    </row>
    <row r="9" spans="1:2" x14ac:dyDescent="0.3">
      <c r="A9" t="s">
        <v>94</v>
      </c>
      <c r="B9">
        <v>1.3292299999999999</v>
      </c>
    </row>
    <row r="10" spans="1:2" x14ac:dyDescent="0.3">
      <c r="A10" t="s">
        <v>95</v>
      </c>
      <c r="B10">
        <v>1.2364900000000001</v>
      </c>
    </row>
    <row r="11" spans="1:2" x14ac:dyDescent="0.3">
      <c r="A11" t="s">
        <v>96</v>
      </c>
      <c r="B11">
        <v>1.4454899999999999</v>
      </c>
    </row>
    <row r="12" spans="1:2" x14ac:dyDescent="0.3">
      <c r="A12" t="s">
        <v>97</v>
      </c>
      <c r="B12">
        <v>1.55342</v>
      </c>
    </row>
    <row r="13" spans="1:2" x14ac:dyDescent="0.3">
      <c r="A13" t="s">
        <v>98</v>
      </c>
      <c r="B13">
        <v>1.04003</v>
      </c>
    </row>
    <row r="14" spans="1:2" x14ac:dyDescent="0.3">
      <c r="A14" t="s">
        <v>99</v>
      </c>
      <c r="B14">
        <v>0.82367699999999999</v>
      </c>
    </row>
    <row r="15" spans="1:2" x14ac:dyDescent="0.3">
      <c r="A15" t="s">
        <v>100</v>
      </c>
      <c r="B15">
        <v>0.86047399999999996</v>
      </c>
    </row>
    <row r="16" spans="1:2" x14ac:dyDescent="0.3">
      <c r="A16" t="s">
        <v>101</v>
      </c>
      <c r="B16">
        <v>1.01624</v>
      </c>
    </row>
    <row r="17" spans="1:2" x14ac:dyDescent="0.3">
      <c r="A17" t="s">
        <v>102</v>
      </c>
      <c r="B17">
        <v>1.2935300000000001</v>
      </c>
    </row>
    <row r="18" spans="1:2" x14ac:dyDescent="0.3">
      <c r="A18" t="s">
        <v>103</v>
      </c>
      <c r="B18">
        <v>1.39333</v>
      </c>
    </row>
    <row r="19" spans="1:2" x14ac:dyDescent="0.3">
      <c r="A19" t="s">
        <v>104</v>
      </c>
      <c r="B19">
        <v>1.3545799999999999</v>
      </c>
    </row>
    <row r="20" spans="1:2" x14ac:dyDescent="0.3">
      <c r="A20" t="s">
        <v>105</v>
      </c>
      <c r="B20">
        <v>1.5039199999999999</v>
      </c>
    </row>
    <row r="21" spans="1:2" x14ac:dyDescent="0.3">
      <c r="A21" t="s">
        <v>106</v>
      </c>
      <c r="B21">
        <v>1.5850900000000001</v>
      </c>
    </row>
    <row r="22" spans="1:2" x14ac:dyDescent="0.3">
      <c r="A22" t="s">
        <v>107</v>
      </c>
      <c r="B22">
        <v>1.4251400000000001</v>
      </c>
    </row>
    <row r="23" spans="1:2" x14ac:dyDescent="0.3">
      <c r="A23" t="s">
        <v>108</v>
      </c>
      <c r="B23">
        <v>0.52753799999999995</v>
      </c>
    </row>
    <row r="24" spans="1:2" x14ac:dyDescent="0.3">
      <c r="A24" t="s">
        <v>109</v>
      </c>
      <c r="B24">
        <v>0.58031900000000003</v>
      </c>
    </row>
    <row r="25" spans="1:2" x14ac:dyDescent="0.3">
      <c r="A25" t="s">
        <v>110</v>
      </c>
      <c r="B25">
        <v>0.50918099999999999</v>
      </c>
    </row>
    <row r="26" spans="1:2" x14ac:dyDescent="0.3">
      <c r="A26" t="s">
        <v>111</v>
      </c>
      <c r="B26">
        <v>0.57948200000000005</v>
      </c>
    </row>
    <row r="27" spans="1:2" x14ac:dyDescent="0.3">
      <c r="A27" t="s">
        <v>112</v>
      </c>
      <c r="B27">
        <v>0.60076399999999996</v>
      </c>
    </row>
    <row r="28" spans="1:2" x14ac:dyDescent="0.3">
      <c r="A28" t="s">
        <v>113</v>
      </c>
      <c r="B28">
        <v>0.602607</v>
      </c>
    </row>
    <row r="29" spans="1:2" x14ac:dyDescent="0.3">
      <c r="A29" t="s">
        <v>114</v>
      </c>
      <c r="B29">
        <v>1.45577</v>
      </c>
    </row>
    <row r="30" spans="1:2" x14ac:dyDescent="0.3">
      <c r="A30" t="s">
        <v>115</v>
      </c>
      <c r="B30">
        <v>1.4654</v>
      </c>
    </row>
    <row r="31" spans="1:2" x14ac:dyDescent="0.3">
      <c r="A31" t="s">
        <v>116</v>
      </c>
      <c r="B31">
        <v>1.4999100000000001</v>
      </c>
    </row>
    <row r="32" spans="1:2" x14ac:dyDescent="0.3">
      <c r="A32" t="s">
        <v>117</v>
      </c>
      <c r="B32">
        <v>1.4417800000000001</v>
      </c>
    </row>
    <row r="33" spans="1:2" x14ac:dyDescent="0.3">
      <c r="A33" t="s">
        <v>118</v>
      </c>
      <c r="B33">
        <v>1.44872</v>
      </c>
    </row>
    <row r="34" spans="1:2" x14ac:dyDescent="0.3">
      <c r="A34" t="s">
        <v>119</v>
      </c>
      <c r="B34">
        <v>1.33033</v>
      </c>
    </row>
    <row r="35" spans="1:2" x14ac:dyDescent="0.3">
      <c r="A35" t="s">
        <v>120</v>
      </c>
      <c r="B35">
        <v>1.32938</v>
      </c>
    </row>
    <row r="36" spans="1:2" x14ac:dyDescent="0.3">
      <c r="A36" t="s">
        <v>121</v>
      </c>
      <c r="B36">
        <v>1.4184000000000001</v>
      </c>
    </row>
    <row r="37" spans="1:2" x14ac:dyDescent="0.3">
      <c r="A37" t="s">
        <v>122</v>
      </c>
      <c r="B37">
        <v>1.33647</v>
      </c>
    </row>
    <row r="38" spans="1:2" x14ac:dyDescent="0.3">
      <c r="A38" t="s">
        <v>123</v>
      </c>
      <c r="B38">
        <v>1.4825699999999999</v>
      </c>
    </row>
    <row r="39" spans="1:2" x14ac:dyDescent="0.3">
      <c r="A39" t="s">
        <v>124</v>
      </c>
      <c r="B39">
        <v>1.48251</v>
      </c>
    </row>
    <row r="40" spans="1:2" x14ac:dyDescent="0.3">
      <c r="A40" t="s">
        <v>125</v>
      </c>
      <c r="B40">
        <v>1.63446</v>
      </c>
    </row>
    <row r="41" spans="1:2" x14ac:dyDescent="0.3">
      <c r="A41" t="s">
        <v>126</v>
      </c>
      <c r="B41">
        <v>1.2467299999999999</v>
      </c>
    </row>
    <row r="42" spans="1:2" x14ac:dyDescent="0.3">
      <c r="A42" t="s">
        <v>127</v>
      </c>
      <c r="B42">
        <v>1.7980499999999999</v>
      </c>
    </row>
    <row r="43" spans="1:2" x14ac:dyDescent="0.3">
      <c r="A43" t="s">
        <v>128</v>
      </c>
      <c r="B43">
        <v>1.5610900000000001</v>
      </c>
    </row>
    <row r="44" spans="1:2" x14ac:dyDescent="0.3">
      <c r="A44" t="s">
        <v>129</v>
      </c>
      <c r="B44">
        <v>1.56054</v>
      </c>
    </row>
    <row r="45" spans="1:2" x14ac:dyDescent="0.3">
      <c r="A45" t="s">
        <v>130</v>
      </c>
      <c r="B45">
        <v>1.73262</v>
      </c>
    </row>
    <row r="46" spans="1:2" x14ac:dyDescent="0.3">
      <c r="A46" t="s">
        <v>131</v>
      </c>
      <c r="B46">
        <v>1.28352</v>
      </c>
    </row>
    <row r="47" spans="1:2" x14ac:dyDescent="0.3">
      <c r="A47" t="s">
        <v>132</v>
      </c>
      <c r="B47">
        <v>0.25214500000000001</v>
      </c>
    </row>
    <row r="48" spans="1:2" x14ac:dyDescent="0.3">
      <c r="A48" t="s">
        <v>133</v>
      </c>
      <c r="B48">
        <v>0.235953</v>
      </c>
    </row>
    <row r="49" spans="1:2" x14ac:dyDescent="0.3">
      <c r="A49" t="s">
        <v>134</v>
      </c>
      <c r="B49">
        <v>1.1450899999999999</v>
      </c>
    </row>
    <row r="50" spans="1:2" x14ac:dyDescent="0.3">
      <c r="A50" t="s">
        <v>135</v>
      </c>
      <c r="B50">
        <v>1.3299099999999999</v>
      </c>
    </row>
    <row r="51" spans="1:2" x14ac:dyDescent="0.3">
      <c r="A51" t="s">
        <v>136</v>
      </c>
      <c r="B51">
        <v>1.3725000000000001</v>
      </c>
    </row>
    <row r="52" spans="1:2" x14ac:dyDescent="0.3">
      <c r="A52" t="s">
        <v>137</v>
      </c>
      <c r="B52">
        <v>1.6767099999999999</v>
      </c>
    </row>
    <row r="54" spans="1:2" x14ac:dyDescent="0.3">
      <c r="A54" s="1" t="s">
        <v>144</v>
      </c>
      <c r="B54" s="1">
        <f>GEOMEAN(B3:B52)</f>
        <v>1.1425574436750989</v>
      </c>
    </row>
    <row r="55" spans="1:2" x14ac:dyDescent="0.3">
      <c r="A55" s="1" t="s">
        <v>145</v>
      </c>
      <c r="B55" s="1">
        <f>0.0125/B54</f>
        <v>1.0940368967176883E-2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9" workbookViewId="0">
      <selection activeCell="B52" sqref="B52"/>
    </sheetView>
  </sheetViews>
  <sheetFormatPr defaultRowHeight="14.4" x14ac:dyDescent="0.3"/>
  <cols>
    <col min="6" max="6" width="14.33203125" bestFit="1" customWidth="1"/>
  </cols>
  <sheetData>
    <row r="1" spans="1:6" x14ac:dyDescent="0.3">
      <c r="A1" s="11" t="s">
        <v>157</v>
      </c>
      <c r="B1" s="11"/>
      <c r="C1" s="11"/>
      <c r="D1" s="11"/>
      <c r="E1" s="11"/>
      <c r="F1" s="1"/>
    </row>
    <row r="2" spans="1:6" x14ac:dyDescent="0.3">
      <c r="A2" s="1" t="s">
        <v>172</v>
      </c>
      <c r="B2" s="1" t="s">
        <v>173</v>
      </c>
      <c r="C2" s="1" t="s">
        <v>174</v>
      </c>
      <c r="D2" s="1" t="s">
        <v>175</v>
      </c>
      <c r="E2" s="1" t="s">
        <v>176</v>
      </c>
      <c r="F2" s="1">
        <f>1000/50000000</f>
        <v>2.0000000000000002E-5</v>
      </c>
    </row>
    <row r="3" spans="1:6" x14ac:dyDescent="0.3">
      <c r="A3" s="1">
        <f>Sheet6!B3*$F$2</f>
        <v>165.61168000000001</v>
      </c>
      <c r="B3" s="1">
        <f>Sheet6!C3*$F$2</f>
        <v>774.1074000000001</v>
      </c>
      <c r="C3" s="1">
        <f>Sheet6!D3*$F$2</f>
        <v>43.048800000000007</v>
      </c>
      <c r="D3" s="1">
        <f>Sheet6!F3*$F$2</f>
        <v>332.23880000000003</v>
      </c>
      <c r="E3" s="1">
        <f>Sheet6!G3*$F$2</f>
        <v>157.6301</v>
      </c>
    </row>
    <row r="4" spans="1:6" x14ac:dyDescent="0.3">
      <c r="A4" s="2">
        <f>Sheet6!B4*$F$2</f>
        <v>308.49784000000005</v>
      </c>
      <c r="B4" s="2">
        <f>Sheet6!C4*$F$2</f>
        <v>847.39876000000004</v>
      </c>
      <c r="C4" s="2">
        <f>Sheet6!D4*$F$2</f>
        <v>95.250580000000014</v>
      </c>
      <c r="D4" s="2">
        <f>Sheet6!F4*$F$2</f>
        <v>675.36080000000004</v>
      </c>
      <c r="E4" s="2">
        <f>Sheet6!G4*$F$2</f>
        <v>290.25546000000003</v>
      </c>
    </row>
    <row r="5" spans="1:6" x14ac:dyDescent="0.3">
      <c r="A5" s="2">
        <f>Sheet6!B5*$F$2</f>
        <v>261.42044000000004</v>
      </c>
      <c r="B5" s="2">
        <f>Sheet6!C5*$F$2</f>
        <v>848.32836000000009</v>
      </c>
      <c r="C5" s="2">
        <f>Sheet6!D5*$F$2</f>
        <v>79.011720000000011</v>
      </c>
      <c r="D5" s="2">
        <f>Sheet6!F5*$F$2</f>
        <v>627.51220000000001</v>
      </c>
      <c r="E5" s="2">
        <f>Sheet6!G5*$F$2</f>
        <v>263.28706</v>
      </c>
    </row>
    <row r="6" spans="1:6" x14ac:dyDescent="0.3">
      <c r="A6" s="2">
        <f>Sheet6!B6*$F$2</f>
        <v>169.97448</v>
      </c>
      <c r="B6" s="2">
        <f>Sheet6!C6*$F$2</f>
        <v>820.04012000000012</v>
      </c>
      <c r="C6" s="2">
        <f>Sheet6!D6*$F$2</f>
        <v>41.737280000000005</v>
      </c>
      <c r="D6" s="2">
        <f>Sheet6!F6*$F$2</f>
        <v>417.69860000000006</v>
      </c>
      <c r="E6" s="2">
        <f>Sheet6!G6*$F$2</f>
        <v>176.98948000000001</v>
      </c>
    </row>
    <row r="7" spans="1:6" x14ac:dyDescent="0.3">
      <c r="A7" s="2">
        <f>Sheet6!B7*$F$2</f>
        <v>314.77980000000002</v>
      </c>
      <c r="B7" s="2">
        <f>Sheet6!C7*$F$2</f>
        <v>836.37752000000012</v>
      </c>
      <c r="C7" s="2">
        <f>Sheet6!D7*$F$2</f>
        <v>97.638720000000006</v>
      </c>
      <c r="D7" s="2">
        <f>Sheet6!F7*$F$2</f>
        <v>739.73380000000009</v>
      </c>
      <c r="E7" s="2">
        <f>Sheet6!G7*$F$2</f>
        <v>318.28172000000001</v>
      </c>
    </row>
    <row r="8" spans="1:6" x14ac:dyDescent="0.3">
      <c r="A8" s="2">
        <f>Sheet6!B8*$F$2</f>
        <v>215.41418000000002</v>
      </c>
      <c r="B8" s="2">
        <f>Sheet6!C8*$F$2</f>
        <v>766.67488000000003</v>
      </c>
      <c r="C8" s="2">
        <f>Sheet6!D8*$F$2</f>
        <v>60.925900000000006</v>
      </c>
      <c r="D8" s="2">
        <f>Sheet6!F8*$F$2</f>
        <v>473.26060000000001</v>
      </c>
      <c r="E8" s="2">
        <f>Sheet6!G8*$F$2</f>
        <v>207.71352000000002</v>
      </c>
    </row>
    <row r="9" spans="1:6" x14ac:dyDescent="0.3">
      <c r="A9" s="2">
        <f>Sheet6!B9*$F$2</f>
        <v>176.98524</v>
      </c>
      <c r="B9" s="2">
        <f>Sheet6!C9*$F$2</f>
        <v>810.87732000000005</v>
      </c>
      <c r="C9" s="2">
        <f>Sheet6!D9*$F$2</f>
        <v>55.846680000000006</v>
      </c>
      <c r="D9" s="2">
        <f>Sheet6!F9*$F$2</f>
        <v>453.45820000000003</v>
      </c>
      <c r="E9" s="2">
        <f>Sheet6!G9*$F$2</f>
        <v>174.40788000000001</v>
      </c>
    </row>
    <row r="10" spans="1:6" x14ac:dyDescent="0.3">
      <c r="A10" s="2">
        <f>Sheet6!B10*$F$2</f>
        <v>302.83326000000005</v>
      </c>
      <c r="B10" s="2">
        <f>Sheet6!C10*$F$2</f>
        <v>831.48984000000007</v>
      </c>
      <c r="C10" s="2">
        <f>Sheet6!D10*$F$2</f>
        <v>107.05054000000001</v>
      </c>
      <c r="D10" s="2">
        <f>Sheet6!F10*$F$2</f>
        <v>716.48360000000002</v>
      </c>
      <c r="E10" s="2">
        <f>Sheet6!G10*$F$2</f>
        <v>302.78332</v>
      </c>
    </row>
    <row r="11" spans="1:6" x14ac:dyDescent="0.3">
      <c r="A11" s="2">
        <f>Sheet6!B11*$F$2</f>
        <v>247.28240000000002</v>
      </c>
      <c r="B11" s="2">
        <f>Sheet6!C11*$F$2</f>
        <v>724.32292000000007</v>
      </c>
      <c r="C11" s="2">
        <f>Sheet6!D11*$F$2</f>
        <v>49.170580000000001</v>
      </c>
      <c r="D11" s="2">
        <f>Sheet6!F11*$F$2</f>
        <v>508.10440000000006</v>
      </c>
      <c r="E11" s="2">
        <f>Sheet6!G11*$F$2</f>
        <v>242.00252000000003</v>
      </c>
    </row>
    <row r="12" spans="1:6" x14ac:dyDescent="0.3">
      <c r="A12" s="2">
        <f>Sheet6!B12*$F$2</f>
        <v>543.94510000000002</v>
      </c>
      <c r="B12" s="2">
        <f>Sheet6!C12*$F$2</f>
        <v>855.31316000000004</v>
      </c>
      <c r="C12" s="2">
        <f>Sheet6!D12*$F$2</f>
        <v>199.57202000000001</v>
      </c>
      <c r="D12" s="2">
        <f>Sheet6!F12*$F$2</f>
        <v>1547.4838000000002</v>
      </c>
      <c r="E12" s="2">
        <f>Sheet6!G12*$F$2</f>
        <v>527.99644000000001</v>
      </c>
    </row>
    <row r="13" spans="1:6" x14ac:dyDescent="0.3">
      <c r="A13" s="2">
        <f>Sheet6!B13*$F$2</f>
        <v>298.23692</v>
      </c>
      <c r="B13" s="2">
        <f>Sheet6!C13*$F$2</f>
        <v>811.24264000000005</v>
      </c>
      <c r="C13" s="2">
        <f>Sheet6!D13*$F$2</f>
        <v>67.968680000000006</v>
      </c>
      <c r="D13" s="2">
        <f>Sheet6!F13*$F$2</f>
        <v>633.65120000000002</v>
      </c>
      <c r="E13" s="2">
        <f>Sheet6!G13*$F$2</f>
        <v>306.7586</v>
      </c>
    </row>
    <row r="14" spans="1:6" x14ac:dyDescent="0.3">
      <c r="A14" s="2">
        <f>Sheet6!B14*$F$2</f>
        <v>289.24658000000005</v>
      </c>
      <c r="B14" s="2">
        <f>Sheet6!C14*$F$2</f>
        <v>908.3119200000001</v>
      </c>
      <c r="C14" s="2">
        <f>Sheet6!D14*$F$2</f>
        <v>75.4298</v>
      </c>
      <c r="D14" s="2">
        <f>Sheet6!F14*$F$2</f>
        <v>633.57680000000005</v>
      </c>
      <c r="E14" s="2">
        <f>Sheet6!G14*$F$2</f>
        <v>297.83070000000004</v>
      </c>
    </row>
    <row r="15" spans="1:6" x14ac:dyDescent="0.3">
      <c r="A15" s="2">
        <f>Sheet6!B15*$F$2</f>
        <v>343.17424000000005</v>
      </c>
      <c r="B15" s="2">
        <f>Sheet6!C15*$F$2</f>
        <v>845.91552000000001</v>
      </c>
      <c r="C15" s="2">
        <f>Sheet6!D15*$F$2</f>
        <v>92.267440000000008</v>
      </c>
      <c r="D15" s="2">
        <f>Sheet6!F15*$F$2</f>
        <v>724.24800000000005</v>
      </c>
      <c r="E15" s="2">
        <f>Sheet6!G15*$F$2</f>
        <v>352.81652000000003</v>
      </c>
    </row>
    <row r="16" spans="1:6" x14ac:dyDescent="0.3">
      <c r="A16" s="2">
        <f>Sheet6!B16*$F$2</f>
        <v>363.90288000000004</v>
      </c>
      <c r="B16" s="2">
        <f>Sheet6!C16*$F$2</f>
        <v>811.89280000000008</v>
      </c>
      <c r="C16" s="2">
        <f>Sheet6!D16*$F$2</f>
        <v>98.162580000000005</v>
      </c>
      <c r="D16" s="2">
        <f>Sheet6!F16*$F$2</f>
        <v>755.9756000000001</v>
      </c>
      <c r="E16" s="2">
        <f>Sheet6!G16*$F$2</f>
        <v>373.46078000000006</v>
      </c>
    </row>
    <row r="17" spans="1:5" x14ac:dyDescent="0.3">
      <c r="A17" s="2">
        <f>Sheet6!B17*$F$2</f>
        <v>397.69536000000005</v>
      </c>
      <c r="B17" s="2">
        <f>Sheet6!C17*$F$2</f>
        <v>769.97620000000006</v>
      </c>
      <c r="C17" s="2">
        <f>Sheet6!D17*$F$2</f>
        <v>97.093360000000004</v>
      </c>
      <c r="D17" s="2">
        <f>Sheet6!F17*$F$2</f>
        <v>803.49920000000009</v>
      </c>
      <c r="E17" s="2">
        <f>Sheet6!G17*$F$2</f>
        <v>404.81678000000005</v>
      </c>
    </row>
    <row r="18" spans="1:5" x14ac:dyDescent="0.3">
      <c r="A18" s="2">
        <f>Sheet6!B18*$F$2</f>
        <v>385.62190000000004</v>
      </c>
      <c r="B18" s="2">
        <f>Sheet6!C18*$F$2</f>
        <v>763.3280400000001</v>
      </c>
      <c r="C18" s="2">
        <f>Sheet6!D18*$F$2</f>
        <v>101.82066</v>
      </c>
      <c r="D18" s="2">
        <f>Sheet6!F18*$F$2</f>
        <v>799.77240000000006</v>
      </c>
      <c r="E18" s="2">
        <f>Sheet6!G18*$F$2</f>
        <v>395.42956000000004</v>
      </c>
    </row>
    <row r="19" spans="1:5" x14ac:dyDescent="0.3">
      <c r="A19" s="2">
        <f>Sheet6!B19*$F$2</f>
        <v>416.70392000000004</v>
      </c>
      <c r="B19" s="2">
        <f>Sheet6!C19*$F$2</f>
        <v>761.95044000000007</v>
      </c>
      <c r="C19" s="2">
        <f>Sheet6!D19*$F$2</f>
        <v>107.76734</v>
      </c>
      <c r="D19" s="2">
        <f>Sheet6!F19*$F$2</f>
        <v>848.7188000000001</v>
      </c>
      <c r="E19" s="2">
        <f>Sheet6!G19*$F$2</f>
        <v>425.80492000000004</v>
      </c>
    </row>
    <row r="20" spans="1:5" x14ac:dyDescent="0.3">
      <c r="A20" s="2">
        <f>Sheet6!B20*$F$2</f>
        <v>626.73504000000003</v>
      </c>
      <c r="B20" s="2">
        <f>Sheet6!C20*$F$2</f>
        <v>854.55488000000003</v>
      </c>
      <c r="C20" s="2">
        <f>Sheet6!D20*$F$2</f>
        <v>210.94994000000003</v>
      </c>
      <c r="D20" s="2">
        <f>Sheet6!F20*$F$2</f>
        <v>1615.5822000000001</v>
      </c>
      <c r="E20" s="2">
        <f>Sheet6!G20*$F$2</f>
        <v>584.1155</v>
      </c>
    </row>
    <row r="21" spans="1:5" x14ac:dyDescent="0.3">
      <c r="A21" s="2">
        <f>Sheet6!B21*$F$2</f>
        <v>636.34536000000003</v>
      </c>
      <c r="B21" s="2">
        <f>Sheet6!C21*$F$2</f>
        <v>854.3606400000001</v>
      </c>
      <c r="C21" s="2">
        <f>Sheet6!D21*$F$2</f>
        <v>212.61276000000001</v>
      </c>
      <c r="D21" s="2">
        <f>Sheet6!F21*$F$2</f>
        <v>1635.9892000000002</v>
      </c>
      <c r="E21" s="2">
        <f>Sheet6!G21*$F$2</f>
        <v>592.73104000000001</v>
      </c>
    </row>
    <row r="22" spans="1:5" x14ac:dyDescent="0.3">
      <c r="A22" s="2">
        <f>Sheet6!B22*$F$2</f>
        <v>371.99266000000006</v>
      </c>
      <c r="B22" s="2">
        <f>Sheet6!C22*$F$2</f>
        <v>860.73020000000008</v>
      </c>
      <c r="C22" s="2">
        <f>Sheet6!D22*$F$2</f>
        <v>111.04722000000001</v>
      </c>
      <c r="D22" s="2">
        <f>Sheet6!F22*$F$2</f>
        <v>883.76740000000007</v>
      </c>
      <c r="E22" s="2">
        <f>Sheet6!G22*$F$2</f>
        <v>374.45086000000003</v>
      </c>
    </row>
    <row r="23" spans="1:5" x14ac:dyDescent="0.3">
      <c r="A23" s="2">
        <f>Sheet6!B23*$F$2</f>
        <v>485.27702000000005</v>
      </c>
      <c r="B23" s="2">
        <f>Sheet6!C23*$F$2</f>
        <v>852.44364000000007</v>
      </c>
      <c r="C23" s="2">
        <f>Sheet6!D23*$F$2</f>
        <v>160.52506000000002</v>
      </c>
      <c r="D23" s="2">
        <f>Sheet6!F23*$F$2</f>
        <v>1241.5838000000001</v>
      </c>
      <c r="E23" s="2">
        <f>Sheet6!G23*$F$2</f>
        <v>458.00188000000003</v>
      </c>
    </row>
    <row r="24" spans="1:5" x14ac:dyDescent="0.3">
      <c r="A24" s="2">
        <f>Sheet6!B24*$F$2</f>
        <v>487.01508000000001</v>
      </c>
      <c r="B24" s="2">
        <f>Sheet6!C24*$F$2</f>
        <v>850.60476000000006</v>
      </c>
      <c r="C24" s="2">
        <f>Sheet6!D24*$F$2</f>
        <v>160.35842000000002</v>
      </c>
      <c r="D24" s="2">
        <f>Sheet6!F24*$F$2</f>
        <v>1240.5166000000002</v>
      </c>
      <c r="E24" s="2">
        <f>Sheet6!G24*$F$2</f>
        <v>458.93356000000006</v>
      </c>
    </row>
    <row r="25" spans="1:5" x14ac:dyDescent="0.3">
      <c r="A25" s="2">
        <f>Sheet6!B25*$F$2</f>
        <v>490.96632000000005</v>
      </c>
      <c r="B25" s="2">
        <f>Sheet6!C25*$F$2</f>
        <v>852.90080000000012</v>
      </c>
      <c r="C25" s="2">
        <f>Sheet6!D25*$F$2</f>
        <v>162.3168</v>
      </c>
      <c r="D25" s="2">
        <f>Sheet6!F25*$F$2</f>
        <v>1251.6714000000002</v>
      </c>
      <c r="E25" s="2">
        <f>Sheet6!G25*$F$2</f>
        <v>462.87904000000003</v>
      </c>
    </row>
    <row r="26" spans="1:5" x14ac:dyDescent="0.3">
      <c r="A26" s="2">
        <f>Sheet6!B26*$F$2</f>
        <v>519.95170000000007</v>
      </c>
      <c r="B26" s="2">
        <f>Sheet6!C26*$F$2</f>
        <v>860.22520000000009</v>
      </c>
      <c r="C26" s="2">
        <f>Sheet6!D26*$F$2</f>
        <v>172.11914000000002</v>
      </c>
      <c r="D26" s="2">
        <f>Sheet6!F26*$F$2</f>
        <v>1305.1156000000001</v>
      </c>
      <c r="E26" s="2">
        <f>Sheet6!G26*$F$2</f>
        <v>488.14188000000001</v>
      </c>
    </row>
    <row r="27" spans="1:5" x14ac:dyDescent="0.3">
      <c r="A27" s="2">
        <f>Sheet6!B27*$F$2</f>
        <v>534.37026000000003</v>
      </c>
      <c r="B27" s="2">
        <f>Sheet6!C27*$F$2</f>
        <v>863.70704000000012</v>
      </c>
      <c r="C27" s="2">
        <f>Sheet6!D27*$F$2</f>
        <v>175.08562000000001</v>
      </c>
      <c r="D27" s="2">
        <f>Sheet6!F27*$F$2</f>
        <v>1338.1448</v>
      </c>
      <c r="E27" s="2">
        <f>Sheet6!G27*$F$2</f>
        <v>501.44344000000007</v>
      </c>
    </row>
    <row r="28" spans="1:5" x14ac:dyDescent="0.3">
      <c r="A28" s="2">
        <f>Sheet6!B28*$F$2</f>
        <v>539.11738000000003</v>
      </c>
      <c r="B28" s="2">
        <f>Sheet6!C28*$F$2</f>
        <v>864.45120000000009</v>
      </c>
      <c r="C28" s="2">
        <f>Sheet6!D28*$F$2</f>
        <v>174.85574000000003</v>
      </c>
      <c r="D28" s="2">
        <f>Sheet6!F28*$F$2</f>
        <v>1343.0382000000002</v>
      </c>
      <c r="E28" s="2">
        <f>Sheet6!G28*$F$2</f>
        <v>505.39350000000002</v>
      </c>
    </row>
    <row r="29" spans="1:5" x14ac:dyDescent="0.3">
      <c r="A29" s="2">
        <f>Sheet6!B29*$F$2</f>
        <v>490.45434000000006</v>
      </c>
      <c r="B29" s="2">
        <f>Sheet6!C29*$F$2</f>
        <v>830.33052000000009</v>
      </c>
      <c r="C29" s="2">
        <f>Sheet6!D29*$F$2</f>
        <v>151.39022</v>
      </c>
      <c r="D29" s="2">
        <f>Sheet6!F29*$F$2</f>
        <v>1180.5844000000002</v>
      </c>
      <c r="E29" s="2">
        <f>Sheet6!G29*$F$2</f>
        <v>495.85770000000002</v>
      </c>
    </row>
    <row r="30" spans="1:5" x14ac:dyDescent="0.3">
      <c r="A30" s="2">
        <f>Sheet6!B30*$F$2</f>
        <v>505.36730000000006</v>
      </c>
      <c r="B30" s="2">
        <f>Sheet6!C30*$F$2</f>
        <v>826.77112000000011</v>
      </c>
      <c r="C30" s="2">
        <f>Sheet6!D30*$F$2</f>
        <v>152.71354000000002</v>
      </c>
      <c r="D30" s="2">
        <f>Sheet6!F30*$F$2</f>
        <v>1199.9408000000001</v>
      </c>
      <c r="E30" s="2">
        <f>Sheet6!G30*$F$2</f>
        <v>508.77334000000002</v>
      </c>
    </row>
    <row r="31" spans="1:5" x14ac:dyDescent="0.3">
      <c r="A31" s="2">
        <f>Sheet6!B31*$F$2</f>
        <v>531.92540000000008</v>
      </c>
      <c r="B31" s="2">
        <f>Sheet6!C31*$F$2</f>
        <v>839.70148000000006</v>
      </c>
      <c r="C31" s="2">
        <f>Sheet6!D31*$F$2</f>
        <v>158.18364000000003</v>
      </c>
      <c r="D31" s="2">
        <f>Sheet6!F31*$F$2</f>
        <v>1264.1344000000001</v>
      </c>
      <c r="E31" s="2">
        <f>Sheet6!G31*$F$2</f>
        <v>536.94694000000004</v>
      </c>
    </row>
    <row r="32" spans="1:5" x14ac:dyDescent="0.3">
      <c r="A32" s="2">
        <f>Sheet6!B32*$F$2</f>
        <v>555.52078000000006</v>
      </c>
      <c r="B32" s="2">
        <f>Sheet6!C32*$F$2</f>
        <v>840.03776000000005</v>
      </c>
      <c r="C32" s="2">
        <f>Sheet6!D32*$F$2</f>
        <v>163.05262000000002</v>
      </c>
      <c r="D32" s="2">
        <f>Sheet6!F32*$F$2</f>
        <v>1303.7186000000002</v>
      </c>
      <c r="E32" s="2">
        <f>Sheet6!G32*$F$2</f>
        <v>559.89530000000002</v>
      </c>
    </row>
    <row r="33" spans="1:5" x14ac:dyDescent="0.3">
      <c r="A33" s="2">
        <f>Sheet6!B33*$F$2</f>
        <v>565.00211999999999</v>
      </c>
      <c r="B33" s="2">
        <f>Sheet6!C33*$F$2</f>
        <v>838.98360000000002</v>
      </c>
      <c r="C33" s="2">
        <f>Sheet6!D33*$F$2</f>
        <v>167.18688</v>
      </c>
      <c r="D33" s="2">
        <f>Sheet6!F33*$F$2</f>
        <v>1310.9760000000001</v>
      </c>
      <c r="E33" s="2">
        <f>Sheet6!G33*$F$2</f>
        <v>567.94058000000007</v>
      </c>
    </row>
    <row r="34" spans="1:5" x14ac:dyDescent="0.3">
      <c r="A34" s="2">
        <f>Sheet6!B34*$F$2</f>
        <v>584.4546600000001</v>
      </c>
      <c r="B34" s="2">
        <f>Sheet6!C34*$F$2</f>
        <v>855.72072000000003</v>
      </c>
      <c r="C34" s="2">
        <f>Sheet6!D34*$F$2</f>
        <v>174.96810000000002</v>
      </c>
      <c r="D34" s="2">
        <f>Sheet6!F34*$F$2</f>
        <v>1370.9384</v>
      </c>
      <c r="E34" s="2">
        <f>Sheet6!G34*$F$2</f>
        <v>579.33976000000007</v>
      </c>
    </row>
    <row r="35" spans="1:5" x14ac:dyDescent="0.3">
      <c r="A35" s="2">
        <f>Sheet6!B35*$F$2</f>
        <v>584.84070000000008</v>
      </c>
      <c r="B35" s="2">
        <f>Sheet6!C35*$F$2</f>
        <v>856.59268000000009</v>
      </c>
      <c r="C35" s="2">
        <f>Sheet6!D35*$F$2</f>
        <v>172.73700000000002</v>
      </c>
      <c r="D35" s="2">
        <f>Sheet6!F35*$F$2</f>
        <v>1377.6952000000001</v>
      </c>
      <c r="E35" s="2">
        <f>Sheet6!G35*$F$2</f>
        <v>580.00242000000003</v>
      </c>
    </row>
    <row r="36" spans="1:5" x14ac:dyDescent="0.3">
      <c r="A36" s="2">
        <f>Sheet6!B36*$F$2</f>
        <v>597.14902000000006</v>
      </c>
      <c r="B36" s="2">
        <f>Sheet6!C36*$F$2</f>
        <v>859.7266800000001</v>
      </c>
      <c r="C36" s="2">
        <f>Sheet6!D36*$F$2</f>
        <v>176.27002000000002</v>
      </c>
      <c r="D36" s="2">
        <f>Sheet6!F36*$F$2</f>
        <v>1402.0608000000002</v>
      </c>
      <c r="E36" s="2">
        <f>Sheet6!G36*$F$2</f>
        <v>592.3966200000001</v>
      </c>
    </row>
    <row r="37" spans="1:5" x14ac:dyDescent="0.3">
      <c r="A37" s="2">
        <f>Sheet6!B37*$F$2</f>
        <v>608.84310000000005</v>
      </c>
      <c r="B37" s="2">
        <f>Sheet6!C37*$F$2</f>
        <v>853.49628000000007</v>
      </c>
      <c r="C37" s="2">
        <f>Sheet6!D37*$F$2</f>
        <v>178.56654</v>
      </c>
      <c r="D37" s="2">
        <f>Sheet6!F37*$F$2</f>
        <v>1427.0716000000002</v>
      </c>
      <c r="E37" s="2">
        <f>Sheet6!G37*$F$2</f>
        <v>604.14226000000008</v>
      </c>
    </row>
    <row r="38" spans="1:5" x14ac:dyDescent="0.3">
      <c r="A38" s="2">
        <f>Sheet6!B38*$F$2</f>
        <v>623.16540000000009</v>
      </c>
      <c r="B38" s="2">
        <f>Sheet6!C38*$F$2</f>
        <v>854.58256000000006</v>
      </c>
      <c r="C38" s="2">
        <f>Sheet6!D38*$F$2</f>
        <v>169.99332000000001</v>
      </c>
      <c r="D38" s="2">
        <f>Sheet6!F38*$F$2</f>
        <v>1504.5918000000001</v>
      </c>
      <c r="E38" s="2">
        <f>Sheet6!G38*$F$2</f>
        <v>625.11586</v>
      </c>
    </row>
    <row r="39" spans="1:5" x14ac:dyDescent="0.3">
      <c r="A39" s="2">
        <f>Sheet6!B39*$F$2</f>
        <v>634.48410000000001</v>
      </c>
      <c r="B39" s="2">
        <f>Sheet6!C39*$F$2</f>
        <v>855.09392000000003</v>
      </c>
      <c r="C39" s="2">
        <f>Sheet6!D39*$F$2</f>
        <v>187.8417</v>
      </c>
      <c r="D39" s="2">
        <f>Sheet6!F39*$F$2</f>
        <v>1520.9846000000002</v>
      </c>
      <c r="E39" s="2">
        <f>Sheet6!G39*$F$2</f>
        <v>610.03224</v>
      </c>
    </row>
    <row r="40" spans="1:5" x14ac:dyDescent="0.3">
      <c r="A40" s="2">
        <f>Sheet6!B40*$F$2</f>
        <v>626.51126000000011</v>
      </c>
      <c r="B40" s="2">
        <f>Sheet6!C40*$F$2</f>
        <v>854.40644000000009</v>
      </c>
      <c r="C40" s="2">
        <f>Sheet6!D40*$F$2</f>
        <v>188.40820000000002</v>
      </c>
      <c r="D40" s="2">
        <f>Sheet6!F40*$F$2</f>
        <v>1523.7494000000002</v>
      </c>
      <c r="E40" s="2">
        <f>Sheet6!G40*$F$2</f>
        <v>603.76136000000008</v>
      </c>
    </row>
    <row r="41" spans="1:5" x14ac:dyDescent="0.3">
      <c r="A41" s="2">
        <f>Sheet6!B41*$F$2</f>
        <v>631.84576000000004</v>
      </c>
      <c r="B41" s="2">
        <f>Sheet6!C41*$F$2</f>
        <v>855.04092000000003</v>
      </c>
      <c r="C41" s="2">
        <f>Sheet6!D41*$F$2</f>
        <v>184.71686000000003</v>
      </c>
      <c r="D41" s="2">
        <f>Sheet6!F41*$F$2</f>
        <v>1534.5232000000001</v>
      </c>
      <c r="E41" s="2">
        <f>Sheet6!G41*$F$2</f>
        <v>608.88690000000008</v>
      </c>
    </row>
    <row r="42" spans="1:5" x14ac:dyDescent="0.3">
      <c r="A42" s="2">
        <f>Sheet6!B42*$F$2</f>
        <v>739.4979800000001</v>
      </c>
      <c r="B42" s="2">
        <f>Sheet6!C42*$F$2</f>
        <v>807.11164000000008</v>
      </c>
      <c r="C42" s="2">
        <f>Sheet6!D42*$F$2</f>
        <v>186.21976000000001</v>
      </c>
      <c r="D42" s="2">
        <f>Sheet6!F42*$F$2</f>
        <v>1756.3694</v>
      </c>
      <c r="E42" s="2">
        <f>Sheet6!G42*$F$2</f>
        <v>699.13020000000006</v>
      </c>
    </row>
    <row r="43" spans="1:5" x14ac:dyDescent="0.3">
      <c r="A43" s="2">
        <f>Sheet6!B43*$F$2</f>
        <v>751.0490400000001</v>
      </c>
      <c r="B43" s="2">
        <f>Sheet6!C43*$F$2</f>
        <v>835.00096000000008</v>
      </c>
      <c r="C43" s="2">
        <f>Sheet6!D43*$F$2</f>
        <v>215.82100000000003</v>
      </c>
      <c r="D43" s="2">
        <f>Sheet6!F43*$F$2</f>
        <v>1842.8988000000002</v>
      </c>
      <c r="E43" s="2">
        <f>Sheet6!G43*$F$2</f>
        <v>716.9547</v>
      </c>
    </row>
    <row r="44" spans="1:5" x14ac:dyDescent="0.3">
      <c r="A44" s="2">
        <f>Sheet6!B44*$F$2</f>
        <v>744.06732000000011</v>
      </c>
      <c r="B44" s="2">
        <f>Sheet6!C44*$F$2</f>
        <v>835.22136000000012</v>
      </c>
      <c r="C44" s="2">
        <f>Sheet6!D44*$F$2</f>
        <v>216.47250000000003</v>
      </c>
      <c r="D44" s="2">
        <f>Sheet6!F44*$F$2</f>
        <v>1849.8602000000001</v>
      </c>
      <c r="E44" s="2">
        <f>Sheet6!G44*$F$2</f>
        <v>711.06564000000003</v>
      </c>
    </row>
    <row r="45" spans="1:5" x14ac:dyDescent="0.3">
      <c r="A45" s="2">
        <f>Sheet6!B45*$F$2</f>
        <v>792.86020000000008</v>
      </c>
      <c r="B45" s="2">
        <f>Sheet6!C45*$F$2</f>
        <v>832.05452000000002</v>
      </c>
      <c r="C45" s="2">
        <f>Sheet6!D45*$F$2</f>
        <v>242.29766000000001</v>
      </c>
      <c r="D45" s="2">
        <f>Sheet6!F45*$F$2</f>
        <v>1867.0054000000002</v>
      </c>
      <c r="E45" s="2">
        <f>Sheet6!G45*$F$2</f>
        <v>742.6620200000001</v>
      </c>
    </row>
    <row r="46" spans="1:5" x14ac:dyDescent="0.3">
      <c r="A46" s="2">
        <f>Sheet6!B46*$F$2</f>
        <v>209.77076000000002</v>
      </c>
      <c r="B46" s="2">
        <f>Sheet6!C46*$F$2</f>
        <v>825.70300000000009</v>
      </c>
      <c r="C46" s="2">
        <f>Sheet6!D46*$F$2</f>
        <v>52.414060000000006</v>
      </c>
      <c r="D46" s="2">
        <f>Sheet6!F46*$F$2</f>
        <v>476.73880000000003</v>
      </c>
      <c r="E46" s="2">
        <f>Sheet6!G46*$F$2</f>
        <v>211.80494000000002</v>
      </c>
    </row>
    <row r="47" spans="1:5" x14ac:dyDescent="0.3">
      <c r="A47" s="2">
        <f>Sheet6!B47*$F$2</f>
        <v>196.99354000000002</v>
      </c>
      <c r="B47" s="2">
        <f>Sheet6!C47*$F$2</f>
        <v>939.56312000000003</v>
      </c>
      <c r="C47" s="2">
        <f>Sheet6!D47*$F$2</f>
        <v>65.304400000000001</v>
      </c>
      <c r="D47" s="2">
        <f>Sheet6!F47*$F$2</f>
        <v>390.35500000000002</v>
      </c>
      <c r="E47" s="2">
        <f>Sheet6!G47*$F$2</f>
        <v>182.39696000000001</v>
      </c>
    </row>
    <row r="48" spans="1:5" x14ac:dyDescent="0.3">
      <c r="A48" s="2">
        <f>Sheet6!B48*$F$2</f>
        <v>226.09792000000002</v>
      </c>
      <c r="B48" s="2">
        <f>Sheet6!C48*$F$2</f>
        <v>875.54600000000005</v>
      </c>
      <c r="C48" s="2">
        <f>Sheet6!D48*$F$2</f>
        <v>76.92992000000001</v>
      </c>
      <c r="D48" s="2">
        <f>Sheet6!F48*$F$2</f>
        <v>446.69620000000003</v>
      </c>
      <c r="E48" s="2">
        <f>Sheet6!G48*$F$2</f>
        <v>207.78732000000002</v>
      </c>
    </row>
    <row r="49" spans="1:7" x14ac:dyDescent="0.3">
      <c r="A49" s="2">
        <f>Sheet6!B49*$F$2</f>
        <v>343.42258000000004</v>
      </c>
      <c r="B49" s="2">
        <f>Sheet6!C49*$F$2</f>
        <v>814.57412000000011</v>
      </c>
      <c r="C49" s="2">
        <f>Sheet6!D49*$F$2</f>
        <v>84.37548000000001</v>
      </c>
      <c r="D49" s="2">
        <f>Sheet6!F49*$F$2</f>
        <v>567.99760000000003</v>
      </c>
      <c r="E49" s="2">
        <f>Sheet6!G49*$F$2</f>
        <v>327.88994000000002</v>
      </c>
    </row>
    <row r="50" spans="1:7" x14ac:dyDescent="0.3">
      <c r="A50" s="2">
        <f>Sheet6!B50*$F$2</f>
        <v>496.22816000000006</v>
      </c>
      <c r="B50" s="2">
        <f>Sheet6!C50*$F$2</f>
        <v>796.33264000000008</v>
      </c>
      <c r="C50" s="2">
        <f>Sheet6!D50*$F$2</f>
        <v>124.89384000000001</v>
      </c>
      <c r="D50" s="2">
        <f>Sheet6!F50*$F$2</f>
        <v>805.21160000000009</v>
      </c>
      <c r="E50" s="2">
        <f>Sheet6!G50*$F$2</f>
        <v>471.33210000000003</v>
      </c>
    </row>
    <row r="51" spans="1:7" x14ac:dyDescent="0.3">
      <c r="A51" s="2">
        <f>Sheet6!B51*$F$2</f>
        <v>191.84690000000001</v>
      </c>
      <c r="B51" s="2">
        <f>Sheet6!C51*$F$2</f>
        <v>802.82796000000008</v>
      </c>
      <c r="C51" s="2">
        <f>Sheet6!D51*$F$2</f>
        <v>60.819840000000006</v>
      </c>
      <c r="D51" s="2">
        <f>Sheet6!F51*$F$2</f>
        <v>415.96880000000004</v>
      </c>
      <c r="E51" s="2">
        <f>Sheet6!G51*$F$2</f>
        <v>183.39304000000001</v>
      </c>
    </row>
    <row r="52" spans="1:7" x14ac:dyDescent="0.3">
      <c r="A52" s="2">
        <f>Sheet6!B52*$F$2</f>
        <v>75.391360000000006</v>
      </c>
      <c r="B52" s="2">
        <f>Sheet6!C52*$F$2</f>
        <v>681.56468000000007</v>
      </c>
      <c r="C52" s="2">
        <f>Sheet6!D52*$F$2</f>
        <v>15.967260000000001</v>
      </c>
      <c r="D52" s="2">
        <f>Sheet6!F52*$F$2</f>
        <v>142.9152</v>
      </c>
      <c r="E52" s="2">
        <f>Sheet6!G52*$F$2</f>
        <v>72.06204000000001</v>
      </c>
    </row>
    <row r="53" spans="1:7" x14ac:dyDescent="0.3">
      <c r="A53" s="1">
        <f>AVERAGE(A3:A52)</f>
        <v>443.99773479999999</v>
      </c>
      <c r="B53" s="1">
        <f t="shared" ref="B53:E53" si="0">AVERAGE(B3:B52)</f>
        <v>831.35021760000018</v>
      </c>
      <c r="C53" s="1">
        <f t="shared" si="0"/>
        <v>131.54355480000001</v>
      </c>
      <c r="D53" s="1">
        <f t="shared" si="0"/>
        <v>1040.5834440000006</v>
      </c>
      <c r="E53" s="1">
        <f t="shared" si="0"/>
        <v>432.87852480000004</v>
      </c>
      <c r="F53" t="s">
        <v>162</v>
      </c>
      <c r="G53" t="s">
        <v>178</v>
      </c>
    </row>
    <row r="54" spans="1:7" x14ac:dyDescent="0.3">
      <c r="A54" s="1">
        <f>linkedrecords!C4*A53</f>
        <v>6.5313842780019202</v>
      </c>
      <c r="B54" s="1">
        <f>linkedrecords!C5*B53</f>
        <v>16.244333846838725</v>
      </c>
      <c r="C54" s="1">
        <f>linkedrecords!C6*C53</f>
        <v>12.489100260309961</v>
      </c>
      <c r="D54" s="1">
        <f>linkedrecords!C7*D53</f>
        <v>14.254016074256407</v>
      </c>
      <c r="E54" s="1">
        <f>linkedrecords!C8*E53</f>
        <v>11.334664444773122</v>
      </c>
      <c r="F54" s="1" t="s">
        <v>166</v>
      </c>
      <c r="G54">
        <f>SUM(A54:E54)</f>
        <v>60.853498904180128</v>
      </c>
    </row>
    <row r="55" spans="1:7" x14ac:dyDescent="0.3">
      <c r="A55" s="1">
        <f>Sheet1!B55*linkedrecords!E4*20</f>
        <v>0.13617958629679622</v>
      </c>
      <c r="B55" s="1">
        <f>Sheet1!$B$55*linkedrecords!E5*20</f>
        <v>0.18287483150774189</v>
      </c>
      <c r="C55" s="1">
        <f>Sheet1!$B$55*linkedrecords!E6*20</f>
        <v>6.1165633629071863</v>
      </c>
      <c r="D55" s="1">
        <f>Sheet1!$B$55*linkedrecords!E7*20</f>
        <v>0.9076567709928629</v>
      </c>
      <c r="E55" s="1">
        <f>Sheet1!$B$55*linkedrecords!E8*20</f>
        <v>1.7143273721973027</v>
      </c>
      <c r="F55" s="1" t="s">
        <v>167</v>
      </c>
      <c r="G55" s="5">
        <f>SUM(A55:E55)</f>
        <v>9.0576019239018901</v>
      </c>
    </row>
    <row r="56" spans="1:7" x14ac:dyDescent="0.3">
      <c r="A56" s="1"/>
      <c r="B56" s="1"/>
      <c r="C56" s="1"/>
      <c r="D56" s="1"/>
      <c r="E56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2" sqref="M2"/>
    </sheetView>
  </sheetViews>
  <sheetFormatPr defaultRowHeight="14.4" x14ac:dyDescent="0.3"/>
  <sheetData>
    <row r="1" spans="1:21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21218788</v>
      </c>
      <c r="C3">
        <v>20382372</v>
      </c>
      <c r="D3">
        <v>836416</v>
      </c>
      <c r="E3">
        <v>8810797</v>
      </c>
      <c r="F3">
        <v>8415829</v>
      </c>
      <c r="G3">
        <v>394968</v>
      </c>
      <c r="H3">
        <v>4041518</v>
      </c>
      <c r="I3">
        <v>3982512</v>
      </c>
      <c r="J3">
        <v>59006</v>
      </c>
      <c r="K3">
        <v>8366473</v>
      </c>
      <c r="L3">
        <v>7984031</v>
      </c>
      <c r="M3">
        <v>382442</v>
      </c>
      <c r="N3">
        <v>0</v>
      </c>
      <c r="O3">
        <v>0</v>
      </c>
      <c r="P3">
        <v>0</v>
      </c>
      <c r="Q3">
        <v>8855972</v>
      </c>
      <c r="R3">
        <v>8546126</v>
      </c>
      <c r="S3">
        <v>129410</v>
      </c>
      <c r="T3">
        <v>253006</v>
      </c>
      <c r="U3">
        <v>47.579700000000003</v>
      </c>
    </row>
    <row r="4" spans="1:21" x14ac:dyDescent="0.3">
      <c r="A4" t="s">
        <v>89</v>
      </c>
      <c r="B4">
        <v>19099095</v>
      </c>
      <c r="C4">
        <v>18759859</v>
      </c>
      <c r="D4">
        <v>339236</v>
      </c>
      <c r="E4">
        <v>6469686</v>
      </c>
      <c r="F4">
        <v>6352848</v>
      </c>
      <c r="G4">
        <v>116838</v>
      </c>
      <c r="H4">
        <v>6419650</v>
      </c>
      <c r="I4">
        <v>6329917</v>
      </c>
      <c r="J4">
        <v>89733</v>
      </c>
      <c r="K4">
        <v>6209759</v>
      </c>
      <c r="L4">
        <v>6077094</v>
      </c>
      <c r="M4">
        <v>132665</v>
      </c>
      <c r="N4">
        <v>0</v>
      </c>
      <c r="O4">
        <v>0</v>
      </c>
      <c r="P4">
        <v>0</v>
      </c>
      <c r="Q4">
        <v>6479622</v>
      </c>
      <c r="R4">
        <v>6278317</v>
      </c>
      <c r="S4">
        <v>53865</v>
      </c>
      <c r="T4">
        <v>78942</v>
      </c>
      <c r="U4">
        <v>48.970799999999997</v>
      </c>
    </row>
    <row r="5" spans="1:21" x14ac:dyDescent="0.3">
      <c r="A5" t="s">
        <v>90</v>
      </c>
      <c r="B5">
        <v>17657642</v>
      </c>
      <c r="C5">
        <v>17161631</v>
      </c>
      <c r="D5">
        <v>496011</v>
      </c>
      <c r="E5">
        <v>6048506</v>
      </c>
      <c r="F5">
        <v>5921910</v>
      </c>
      <c r="G5">
        <v>126596</v>
      </c>
      <c r="H5">
        <v>5949185</v>
      </c>
      <c r="I5">
        <v>5714855</v>
      </c>
      <c r="J5">
        <v>234330</v>
      </c>
      <c r="K5">
        <v>5659951</v>
      </c>
      <c r="L5">
        <v>5524866</v>
      </c>
      <c r="M5">
        <v>135085</v>
      </c>
      <c r="N5">
        <v>0</v>
      </c>
      <c r="O5">
        <v>0</v>
      </c>
      <c r="P5">
        <v>0</v>
      </c>
      <c r="Q5">
        <v>6089973</v>
      </c>
      <c r="R5">
        <v>5948779</v>
      </c>
      <c r="S5">
        <v>67108</v>
      </c>
      <c r="T5">
        <v>68026</v>
      </c>
      <c r="U5">
        <v>123.02</v>
      </c>
    </row>
    <row r="6" spans="1:21" x14ac:dyDescent="0.3">
      <c r="A6" t="s">
        <v>91</v>
      </c>
      <c r="B6">
        <v>21948812</v>
      </c>
      <c r="C6">
        <v>21059835</v>
      </c>
      <c r="D6">
        <v>888977</v>
      </c>
      <c r="E6">
        <v>8715912</v>
      </c>
      <c r="F6">
        <v>8319926</v>
      </c>
      <c r="G6">
        <v>395986</v>
      </c>
      <c r="H6">
        <v>4810347</v>
      </c>
      <c r="I6">
        <v>4688980</v>
      </c>
      <c r="J6">
        <v>121367</v>
      </c>
      <c r="K6">
        <v>8422553</v>
      </c>
      <c r="L6">
        <v>8050929</v>
      </c>
      <c r="M6">
        <v>371624</v>
      </c>
      <c r="N6">
        <v>0</v>
      </c>
      <c r="O6">
        <v>0</v>
      </c>
      <c r="P6">
        <v>0</v>
      </c>
      <c r="Q6">
        <v>8755269</v>
      </c>
      <c r="R6">
        <v>8595669</v>
      </c>
      <c r="S6">
        <v>133091</v>
      </c>
      <c r="T6">
        <v>238541</v>
      </c>
      <c r="U6">
        <v>30.020600000000002</v>
      </c>
    </row>
    <row r="7" spans="1:21" x14ac:dyDescent="0.3">
      <c r="A7" t="s">
        <v>92</v>
      </c>
      <c r="B7">
        <v>19671163</v>
      </c>
      <c r="C7">
        <v>19135258</v>
      </c>
      <c r="D7">
        <v>535905</v>
      </c>
      <c r="E7">
        <v>6662140</v>
      </c>
      <c r="F7">
        <v>6490593</v>
      </c>
      <c r="G7">
        <v>171547</v>
      </c>
      <c r="H7">
        <v>6798021</v>
      </c>
      <c r="I7">
        <v>6613663</v>
      </c>
      <c r="J7">
        <v>184358</v>
      </c>
      <c r="K7">
        <v>6211002</v>
      </c>
      <c r="L7">
        <v>6031002</v>
      </c>
      <c r="M7">
        <v>180000</v>
      </c>
      <c r="N7">
        <v>0</v>
      </c>
      <c r="O7">
        <v>0</v>
      </c>
      <c r="P7">
        <v>0</v>
      </c>
      <c r="Q7">
        <v>6685421</v>
      </c>
      <c r="R7">
        <v>6314922</v>
      </c>
      <c r="S7">
        <v>59707</v>
      </c>
      <c r="T7">
        <v>120179</v>
      </c>
      <c r="U7">
        <v>92.256799999999998</v>
      </c>
    </row>
    <row r="8" spans="1:21" x14ac:dyDescent="0.3">
      <c r="A8" t="s">
        <v>93</v>
      </c>
      <c r="B8">
        <v>16588376</v>
      </c>
      <c r="C8">
        <v>15861233</v>
      </c>
      <c r="D8">
        <v>727143</v>
      </c>
      <c r="E8">
        <v>6363750</v>
      </c>
      <c r="F8">
        <v>5956896</v>
      </c>
      <c r="G8">
        <v>406854</v>
      </c>
      <c r="H8">
        <v>4332875</v>
      </c>
      <c r="I8">
        <v>4290254</v>
      </c>
      <c r="J8">
        <v>42621</v>
      </c>
      <c r="K8">
        <v>5891751</v>
      </c>
      <c r="L8">
        <v>5614083</v>
      </c>
      <c r="M8">
        <v>277668</v>
      </c>
      <c r="N8">
        <v>0</v>
      </c>
      <c r="O8">
        <v>0</v>
      </c>
      <c r="P8">
        <v>0</v>
      </c>
      <c r="Q8">
        <v>6405452</v>
      </c>
      <c r="R8">
        <v>6224492</v>
      </c>
      <c r="S8">
        <v>116670</v>
      </c>
      <c r="T8">
        <v>160872</v>
      </c>
      <c r="U8">
        <v>82.293499999999995</v>
      </c>
    </row>
    <row r="9" spans="1:21" x14ac:dyDescent="0.3">
      <c r="A9" t="s">
        <v>94</v>
      </c>
      <c r="B9">
        <v>21201874</v>
      </c>
      <c r="C9">
        <v>20032831</v>
      </c>
      <c r="D9">
        <v>1169043</v>
      </c>
      <c r="E9">
        <v>8371616</v>
      </c>
      <c r="F9">
        <v>7831784</v>
      </c>
      <c r="G9">
        <v>539832</v>
      </c>
      <c r="H9">
        <v>4869153</v>
      </c>
      <c r="I9">
        <v>4778068</v>
      </c>
      <c r="J9">
        <v>91085</v>
      </c>
      <c r="K9">
        <v>7961105</v>
      </c>
      <c r="L9">
        <v>7422979</v>
      </c>
      <c r="M9">
        <v>538126</v>
      </c>
      <c r="N9">
        <v>0</v>
      </c>
      <c r="O9">
        <v>0</v>
      </c>
      <c r="P9">
        <v>0</v>
      </c>
      <c r="Q9">
        <v>8423898</v>
      </c>
      <c r="R9">
        <v>8179982</v>
      </c>
      <c r="S9">
        <v>157633</v>
      </c>
      <c r="T9">
        <v>380508</v>
      </c>
      <c r="U9">
        <v>34.458799999999997</v>
      </c>
    </row>
    <row r="10" spans="1:21" x14ac:dyDescent="0.3">
      <c r="A10" t="s">
        <v>95</v>
      </c>
      <c r="B10">
        <v>20486211</v>
      </c>
      <c r="C10">
        <v>18857740</v>
      </c>
      <c r="D10">
        <v>1628471</v>
      </c>
      <c r="E10">
        <v>8063724</v>
      </c>
      <c r="F10">
        <v>7264345</v>
      </c>
      <c r="G10">
        <v>799379</v>
      </c>
      <c r="H10">
        <v>4815732</v>
      </c>
      <c r="I10">
        <v>4706223</v>
      </c>
      <c r="J10">
        <v>109509</v>
      </c>
      <c r="K10">
        <v>7606755</v>
      </c>
      <c r="L10">
        <v>6887172</v>
      </c>
      <c r="M10">
        <v>719583</v>
      </c>
      <c r="N10">
        <v>0</v>
      </c>
      <c r="O10">
        <v>0</v>
      </c>
      <c r="P10">
        <v>0</v>
      </c>
      <c r="Q10">
        <v>8132455</v>
      </c>
      <c r="R10">
        <v>7963663</v>
      </c>
      <c r="S10">
        <v>199803</v>
      </c>
      <c r="T10">
        <v>519785</v>
      </c>
      <c r="U10">
        <v>32.6663</v>
      </c>
    </row>
    <row r="11" spans="1:21" x14ac:dyDescent="0.3">
      <c r="A11" t="s">
        <v>96</v>
      </c>
      <c r="B11">
        <v>17591977</v>
      </c>
      <c r="C11">
        <v>17080869</v>
      </c>
      <c r="D11">
        <v>511108</v>
      </c>
      <c r="E11">
        <v>6432506</v>
      </c>
      <c r="F11">
        <v>6226595</v>
      </c>
      <c r="G11">
        <v>205911</v>
      </c>
      <c r="H11">
        <v>5052579</v>
      </c>
      <c r="I11">
        <v>4969959</v>
      </c>
      <c r="J11">
        <v>82620</v>
      </c>
      <c r="K11">
        <v>6106892</v>
      </c>
      <c r="L11">
        <v>5884315</v>
      </c>
      <c r="M11">
        <v>222577</v>
      </c>
      <c r="N11">
        <v>0</v>
      </c>
      <c r="O11">
        <v>0</v>
      </c>
      <c r="P11">
        <v>0</v>
      </c>
      <c r="Q11">
        <v>6461926</v>
      </c>
      <c r="R11">
        <v>6284786</v>
      </c>
      <c r="S11">
        <v>130820</v>
      </c>
      <c r="T11">
        <v>91885</v>
      </c>
      <c r="U11">
        <v>95.898300000000006</v>
      </c>
    </row>
    <row r="12" spans="1:21" x14ac:dyDescent="0.3">
      <c r="A12" t="s">
        <v>97</v>
      </c>
      <c r="B12">
        <v>21525330</v>
      </c>
      <c r="C12">
        <v>21524522</v>
      </c>
      <c r="D12">
        <v>808</v>
      </c>
      <c r="E12">
        <v>6602340</v>
      </c>
      <c r="F12">
        <v>6601966</v>
      </c>
      <c r="G12">
        <v>374</v>
      </c>
      <c r="H12">
        <v>8433018</v>
      </c>
      <c r="I12">
        <v>8432904</v>
      </c>
      <c r="J12">
        <v>114</v>
      </c>
      <c r="K12">
        <v>6489972</v>
      </c>
      <c r="L12">
        <v>6489652</v>
      </c>
      <c r="M12">
        <v>320</v>
      </c>
      <c r="N12">
        <v>0</v>
      </c>
      <c r="O12">
        <v>0</v>
      </c>
      <c r="P12">
        <v>0</v>
      </c>
      <c r="Q12">
        <v>6602394</v>
      </c>
      <c r="R12">
        <v>6497338</v>
      </c>
      <c r="S12">
        <v>91</v>
      </c>
      <c r="T12">
        <v>230</v>
      </c>
      <c r="U12">
        <v>44.148499999999999</v>
      </c>
    </row>
    <row r="13" spans="1:21" x14ac:dyDescent="0.3">
      <c r="A13" t="s">
        <v>98</v>
      </c>
      <c r="B13">
        <v>19977866</v>
      </c>
      <c r="C13">
        <v>18837022</v>
      </c>
      <c r="D13">
        <v>1140844</v>
      </c>
      <c r="E13">
        <v>7843607</v>
      </c>
      <c r="F13">
        <v>7313169</v>
      </c>
      <c r="G13">
        <v>530438</v>
      </c>
      <c r="H13">
        <v>4551845</v>
      </c>
      <c r="I13">
        <v>4434500</v>
      </c>
      <c r="J13">
        <v>117345</v>
      </c>
      <c r="K13">
        <v>7582414</v>
      </c>
      <c r="L13">
        <v>7089353</v>
      </c>
      <c r="M13">
        <v>493061</v>
      </c>
      <c r="N13">
        <v>0</v>
      </c>
      <c r="O13">
        <v>0</v>
      </c>
      <c r="P13">
        <v>0</v>
      </c>
      <c r="Q13">
        <v>7903054</v>
      </c>
      <c r="R13">
        <v>7811596</v>
      </c>
      <c r="S13">
        <v>154792</v>
      </c>
      <c r="T13">
        <v>338228</v>
      </c>
      <c r="U13">
        <v>55.222700000000003</v>
      </c>
    </row>
    <row r="14" spans="1:21" x14ac:dyDescent="0.3">
      <c r="A14" t="s">
        <v>99</v>
      </c>
      <c r="B14">
        <v>21626673</v>
      </c>
      <c r="C14">
        <v>17555658</v>
      </c>
      <c r="D14">
        <v>4071015</v>
      </c>
      <c r="E14">
        <v>8596783</v>
      </c>
      <c r="F14">
        <v>6577936</v>
      </c>
      <c r="G14">
        <v>2018847</v>
      </c>
      <c r="H14">
        <v>4643368</v>
      </c>
      <c r="I14">
        <v>4536518</v>
      </c>
      <c r="J14">
        <v>106850</v>
      </c>
      <c r="K14">
        <v>8386522</v>
      </c>
      <c r="L14">
        <v>6441204</v>
      </c>
      <c r="M14">
        <v>1945318</v>
      </c>
      <c r="N14">
        <v>0</v>
      </c>
      <c r="O14">
        <v>0</v>
      </c>
      <c r="P14">
        <v>0</v>
      </c>
      <c r="Q14">
        <v>8631626</v>
      </c>
      <c r="R14">
        <v>8542327</v>
      </c>
      <c r="S14">
        <v>105739</v>
      </c>
      <c r="T14">
        <v>1839573</v>
      </c>
      <c r="U14">
        <v>23.004200000000001</v>
      </c>
    </row>
    <row r="15" spans="1:21" x14ac:dyDescent="0.3">
      <c r="A15" t="s">
        <v>100</v>
      </c>
      <c r="B15">
        <v>21607632</v>
      </c>
      <c r="C15">
        <v>17028105</v>
      </c>
      <c r="D15">
        <v>4579527</v>
      </c>
      <c r="E15">
        <v>8621225</v>
      </c>
      <c r="F15">
        <v>6340093</v>
      </c>
      <c r="G15">
        <v>2281132</v>
      </c>
      <c r="H15">
        <v>4579708</v>
      </c>
      <c r="I15">
        <v>4475239</v>
      </c>
      <c r="J15">
        <v>104469</v>
      </c>
      <c r="K15">
        <v>8406699</v>
      </c>
      <c r="L15">
        <v>6212773</v>
      </c>
      <c r="M15">
        <v>2193926</v>
      </c>
      <c r="N15">
        <v>0</v>
      </c>
      <c r="O15">
        <v>0</v>
      </c>
      <c r="P15">
        <v>0</v>
      </c>
      <c r="Q15">
        <v>8653904</v>
      </c>
      <c r="R15">
        <v>8556715</v>
      </c>
      <c r="S15">
        <v>105466</v>
      </c>
      <c r="T15">
        <v>2088459</v>
      </c>
      <c r="U15">
        <v>20.3596</v>
      </c>
    </row>
    <row r="16" spans="1:21" x14ac:dyDescent="0.3">
      <c r="A16" t="s">
        <v>101</v>
      </c>
      <c r="B16">
        <v>19883785</v>
      </c>
      <c r="C16">
        <v>16658613</v>
      </c>
      <c r="D16">
        <v>3225172</v>
      </c>
      <c r="E16">
        <v>7697969</v>
      </c>
      <c r="F16">
        <v>6104085</v>
      </c>
      <c r="G16">
        <v>1593884</v>
      </c>
      <c r="H16">
        <v>4711580</v>
      </c>
      <c r="I16">
        <v>4617274</v>
      </c>
      <c r="J16">
        <v>94306</v>
      </c>
      <c r="K16">
        <v>7474236</v>
      </c>
      <c r="L16">
        <v>5937254</v>
      </c>
      <c r="M16">
        <v>1536982</v>
      </c>
      <c r="N16">
        <v>0</v>
      </c>
      <c r="O16">
        <v>0</v>
      </c>
      <c r="P16">
        <v>0</v>
      </c>
      <c r="Q16">
        <v>7730801</v>
      </c>
      <c r="R16">
        <v>7633824</v>
      </c>
      <c r="S16">
        <v>116427</v>
      </c>
      <c r="T16">
        <v>1420527</v>
      </c>
      <c r="U16">
        <v>22.6785</v>
      </c>
    </row>
    <row r="17" spans="1:21" x14ac:dyDescent="0.3">
      <c r="A17" t="s">
        <v>102</v>
      </c>
      <c r="B17">
        <v>18168345</v>
      </c>
      <c r="C17">
        <v>17137124</v>
      </c>
      <c r="D17">
        <v>1031221</v>
      </c>
      <c r="E17">
        <v>6787118</v>
      </c>
      <c r="F17">
        <v>6305103</v>
      </c>
      <c r="G17">
        <v>482015</v>
      </c>
      <c r="H17">
        <v>4833299</v>
      </c>
      <c r="I17">
        <v>4751366</v>
      </c>
      <c r="J17">
        <v>81933</v>
      </c>
      <c r="K17">
        <v>6547928</v>
      </c>
      <c r="L17">
        <v>6080655</v>
      </c>
      <c r="M17">
        <v>467273</v>
      </c>
      <c r="N17">
        <v>0</v>
      </c>
      <c r="O17">
        <v>0</v>
      </c>
      <c r="P17">
        <v>0</v>
      </c>
      <c r="Q17">
        <v>6824234</v>
      </c>
      <c r="R17">
        <v>6731892</v>
      </c>
      <c r="S17">
        <v>136972</v>
      </c>
      <c r="T17">
        <v>330297</v>
      </c>
      <c r="U17">
        <v>40.749499999999998</v>
      </c>
    </row>
    <row r="18" spans="1:21" x14ac:dyDescent="0.3">
      <c r="A18" t="s">
        <v>103</v>
      </c>
      <c r="B18">
        <v>17299929</v>
      </c>
      <c r="C18">
        <v>16257095</v>
      </c>
      <c r="D18">
        <v>1042834</v>
      </c>
      <c r="E18">
        <v>6291240</v>
      </c>
      <c r="F18">
        <v>5802744</v>
      </c>
      <c r="G18">
        <v>488496</v>
      </c>
      <c r="H18">
        <v>4960876</v>
      </c>
      <c r="I18">
        <v>4879117</v>
      </c>
      <c r="J18">
        <v>81759</v>
      </c>
      <c r="K18">
        <v>6047813</v>
      </c>
      <c r="L18">
        <v>5575234</v>
      </c>
      <c r="M18">
        <v>472579</v>
      </c>
      <c r="N18">
        <v>0</v>
      </c>
      <c r="O18">
        <v>0</v>
      </c>
      <c r="P18">
        <v>0</v>
      </c>
      <c r="Q18">
        <v>6325174</v>
      </c>
      <c r="R18">
        <v>6225900</v>
      </c>
      <c r="S18">
        <v>132030</v>
      </c>
      <c r="T18">
        <v>340570</v>
      </c>
      <c r="U18">
        <v>40.590899999999998</v>
      </c>
    </row>
    <row r="19" spans="1:21" x14ac:dyDescent="0.3">
      <c r="A19" t="s">
        <v>104</v>
      </c>
      <c r="B19">
        <v>17295399</v>
      </c>
      <c r="C19">
        <v>16228986</v>
      </c>
      <c r="D19">
        <v>1066413</v>
      </c>
      <c r="E19">
        <v>6303695</v>
      </c>
      <c r="F19">
        <v>5801546</v>
      </c>
      <c r="G19">
        <v>502149</v>
      </c>
      <c r="H19">
        <v>4929241</v>
      </c>
      <c r="I19">
        <v>4849106</v>
      </c>
      <c r="J19">
        <v>80135</v>
      </c>
      <c r="K19">
        <v>6062463</v>
      </c>
      <c r="L19">
        <v>5578334</v>
      </c>
      <c r="M19">
        <v>484129</v>
      </c>
      <c r="N19">
        <v>0</v>
      </c>
      <c r="O19">
        <v>0</v>
      </c>
      <c r="P19">
        <v>0</v>
      </c>
      <c r="Q19">
        <v>6338365</v>
      </c>
      <c r="R19">
        <v>6244253</v>
      </c>
      <c r="S19">
        <v>132541</v>
      </c>
      <c r="T19">
        <v>351597</v>
      </c>
      <c r="U19">
        <v>42.274500000000003</v>
      </c>
    </row>
    <row r="20" spans="1:21" x14ac:dyDescent="0.3">
      <c r="A20" t="s">
        <v>105</v>
      </c>
      <c r="B20">
        <v>21638516</v>
      </c>
      <c r="C20">
        <v>21567650</v>
      </c>
      <c r="D20">
        <v>70866</v>
      </c>
      <c r="E20">
        <v>6679434</v>
      </c>
      <c r="F20">
        <v>6652508</v>
      </c>
      <c r="G20">
        <v>26926</v>
      </c>
      <c r="H20">
        <v>8412992</v>
      </c>
      <c r="I20">
        <v>8380919</v>
      </c>
      <c r="J20">
        <v>32073</v>
      </c>
      <c r="K20">
        <v>6546090</v>
      </c>
      <c r="L20">
        <v>6534223</v>
      </c>
      <c r="M20">
        <v>11867</v>
      </c>
      <c r="N20">
        <v>0</v>
      </c>
      <c r="O20">
        <v>0</v>
      </c>
      <c r="P20">
        <v>0</v>
      </c>
      <c r="Q20">
        <v>6683907</v>
      </c>
      <c r="R20">
        <v>6573980</v>
      </c>
      <c r="S20">
        <v>3307</v>
      </c>
      <c r="T20">
        <v>8560</v>
      </c>
      <c r="U20">
        <v>227.14699999999999</v>
      </c>
    </row>
    <row r="21" spans="1:21" x14ac:dyDescent="0.3">
      <c r="A21" t="s">
        <v>106</v>
      </c>
      <c r="B21">
        <v>21844142</v>
      </c>
      <c r="C21">
        <v>21827375</v>
      </c>
      <c r="D21">
        <v>16767</v>
      </c>
      <c r="E21">
        <v>6699542</v>
      </c>
      <c r="F21">
        <v>6699013</v>
      </c>
      <c r="G21">
        <v>529</v>
      </c>
      <c r="H21">
        <v>8561456</v>
      </c>
      <c r="I21">
        <v>8561360</v>
      </c>
      <c r="J21">
        <v>96</v>
      </c>
      <c r="K21">
        <v>6583144</v>
      </c>
      <c r="L21">
        <v>6567002</v>
      </c>
      <c r="M21">
        <v>16142</v>
      </c>
      <c r="N21">
        <v>0</v>
      </c>
      <c r="O21">
        <v>0</v>
      </c>
      <c r="P21">
        <v>0</v>
      </c>
      <c r="Q21">
        <v>6699604</v>
      </c>
      <c r="R21">
        <v>6587518</v>
      </c>
      <c r="S21">
        <v>84</v>
      </c>
      <c r="T21">
        <v>16055</v>
      </c>
      <c r="U21">
        <v>16.335699999999999</v>
      </c>
    </row>
    <row r="22" spans="1:21" x14ac:dyDescent="0.3">
      <c r="A22" t="s">
        <v>107</v>
      </c>
      <c r="B22">
        <v>17917656</v>
      </c>
      <c r="C22">
        <v>16650381</v>
      </c>
      <c r="D22">
        <v>1267275</v>
      </c>
      <c r="E22">
        <v>6503537</v>
      </c>
      <c r="F22">
        <v>5929906</v>
      </c>
      <c r="G22">
        <v>573631</v>
      </c>
      <c r="H22">
        <v>5193524</v>
      </c>
      <c r="I22">
        <v>4971465</v>
      </c>
      <c r="J22">
        <v>222059</v>
      </c>
      <c r="K22">
        <v>6220595</v>
      </c>
      <c r="L22">
        <v>5749010</v>
      </c>
      <c r="M22">
        <v>471585</v>
      </c>
      <c r="N22">
        <v>0</v>
      </c>
      <c r="O22">
        <v>0</v>
      </c>
      <c r="P22">
        <v>0</v>
      </c>
      <c r="Q22">
        <v>6546770</v>
      </c>
      <c r="R22">
        <v>6441275</v>
      </c>
      <c r="S22">
        <v>112553</v>
      </c>
      <c r="T22">
        <v>359050</v>
      </c>
      <c r="U22">
        <v>24.342500000000001</v>
      </c>
    </row>
    <row r="23" spans="1:21" x14ac:dyDescent="0.3">
      <c r="A23" t="s">
        <v>108</v>
      </c>
      <c r="B23">
        <v>18371942</v>
      </c>
      <c r="C23">
        <v>16206351</v>
      </c>
      <c r="D23">
        <v>2165591</v>
      </c>
      <c r="E23">
        <v>7025900</v>
      </c>
      <c r="F23">
        <v>6284008</v>
      </c>
      <c r="G23">
        <v>741892</v>
      </c>
      <c r="H23">
        <v>5507750</v>
      </c>
      <c r="I23">
        <v>4648644</v>
      </c>
      <c r="J23">
        <v>859106</v>
      </c>
      <c r="K23">
        <v>5838292</v>
      </c>
      <c r="L23">
        <v>5273699</v>
      </c>
      <c r="M23">
        <v>564593</v>
      </c>
      <c r="N23">
        <v>0</v>
      </c>
      <c r="O23">
        <v>0</v>
      </c>
      <c r="P23">
        <v>0</v>
      </c>
      <c r="Q23">
        <v>7063032</v>
      </c>
      <c r="R23">
        <v>6873367</v>
      </c>
      <c r="S23">
        <v>202190</v>
      </c>
      <c r="T23">
        <v>362464</v>
      </c>
      <c r="U23">
        <v>175.142</v>
      </c>
    </row>
    <row r="24" spans="1:21" x14ac:dyDescent="0.3">
      <c r="A24" t="s">
        <v>109</v>
      </c>
      <c r="B24">
        <v>18618064</v>
      </c>
      <c r="C24">
        <v>16400324</v>
      </c>
      <c r="D24">
        <v>2217740</v>
      </c>
      <c r="E24">
        <v>7045519</v>
      </c>
      <c r="F24">
        <v>6323573</v>
      </c>
      <c r="G24">
        <v>721946</v>
      </c>
      <c r="H24">
        <v>5799532</v>
      </c>
      <c r="I24">
        <v>4847254</v>
      </c>
      <c r="J24">
        <v>952278</v>
      </c>
      <c r="K24">
        <v>5773013</v>
      </c>
      <c r="L24">
        <v>5229497</v>
      </c>
      <c r="M24">
        <v>543516</v>
      </c>
      <c r="N24">
        <v>0</v>
      </c>
      <c r="O24">
        <v>0</v>
      </c>
      <c r="P24">
        <v>0</v>
      </c>
      <c r="Q24">
        <v>7086174</v>
      </c>
      <c r="R24">
        <v>6883430</v>
      </c>
      <c r="S24">
        <v>203779</v>
      </c>
      <c r="T24">
        <v>339826</v>
      </c>
      <c r="U24">
        <v>175.50800000000001</v>
      </c>
    </row>
    <row r="25" spans="1:21" x14ac:dyDescent="0.3">
      <c r="A25" t="s">
        <v>110</v>
      </c>
      <c r="B25">
        <v>18306285</v>
      </c>
      <c r="C25">
        <v>16082618</v>
      </c>
      <c r="D25">
        <v>2223667</v>
      </c>
      <c r="E25">
        <v>6978867</v>
      </c>
      <c r="F25">
        <v>6227958</v>
      </c>
      <c r="G25">
        <v>750909</v>
      </c>
      <c r="H25">
        <v>5508337</v>
      </c>
      <c r="I25">
        <v>4606380</v>
      </c>
      <c r="J25">
        <v>901957</v>
      </c>
      <c r="K25">
        <v>5819081</v>
      </c>
      <c r="L25">
        <v>5248280</v>
      </c>
      <c r="M25">
        <v>570801</v>
      </c>
      <c r="N25">
        <v>0</v>
      </c>
      <c r="O25">
        <v>0</v>
      </c>
      <c r="P25">
        <v>0</v>
      </c>
      <c r="Q25">
        <v>7015922</v>
      </c>
      <c r="R25">
        <v>6829986</v>
      </c>
      <c r="S25">
        <v>201586</v>
      </c>
      <c r="T25">
        <v>369124</v>
      </c>
      <c r="U25">
        <v>186.19399999999999</v>
      </c>
    </row>
    <row r="26" spans="1:21" x14ac:dyDescent="0.3">
      <c r="A26" t="s">
        <v>111</v>
      </c>
      <c r="B26">
        <v>18635530</v>
      </c>
      <c r="C26">
        <v>16431326</v>
      </c>
      <c r="D26">
        <v>2204204</v>
      </c>
      <c r="E26">
        <v>7049206</v>
      </c>
      <c r="F26">
        <v>6331599</v>
      </c>
      <c r="G26">
        <v>717607</v>
      </c>
      <c r="H26">
        <v>5801618</v>
      </c>
      <c r="I26">
        <v>4855722</v>
      </c>
      <c r="J26">
        <v>945896</v>
      </c>
      <c r="K26">
        <v>5784706</v>
      </c>
      <c r="L26">
        <v>5244005</v>
      </c>
      <c r="M26">
        <v>540701</v>
      </c>
      <c r="N26">
        <v>0</v>
      </c>
      <c r="O26">
        <v>0</v>
      </c>
      <c r="P26">
        <v>0</v>
      </c>
      <c r="Q26">
        <v>7089780</v>
      </c>
      <c r="R26">
        <v>6889693</v>
      </c>
      <c r="S26">
        <v>201421</v>
      </c>
      <c r="T26">
        <v>339198</v>
      </c>
      <c r="U26">
        <v>175.762</v>
      </c>
    </row>
    <row r="27" spans="1:21" x14ac:dyDescent="0.3">
      <c r="A27" t="s">
        <v>112</v>
      </c>
      <c r="B27">
        <v>18706955</v>
      </c>
      <c r="C27">
        <v>16503506</v>
      </c>
      <c r="D27">
        <v>2203449</v>
      </c>
      <c r="E27">
        <v>7061350</v>
      </c>
      <c r="F27">
        <v>6358662</v>
      </c>
      <c r="G27">
        <v>702688</v>
      </c>
      <c r="H27">
        <v>5874666</v>
      </c>
      <c r="I27">
        <v>4899075</v>
      </c>
      <c r="J27">
        <v>975591</v>
      </c>
      <c r="K27">
        <v>5770939</v>
      </c>
      <c r="L27">
        <v>5245769</v>
      </c>
      <c r="M27">
        <v>525170</v>
      </c>
      <c r="N27">
        <v>0</v>
      </c>
      <c r="O27">
        <v>0</v>
      </c>
      <c r="P27">
        <v>0</v>
      </c>
      <c r="Q27">
        <v>7103317</v>
      </c>
      <c r="R27">
        <v>6897275</v>
      </c>
      <c r="S27">
        <v>203957</v>
      </c>
      <c r="T27">
        <v>321206</v>
      </c>
      <c r="U27">
        <v>179.17</v>
      </c>
    </row>
    <row r="28" spans="1:21" x14ac:dyDescent="0.3">
      <c r="A28" t="s">
        <v>113</v>
      </c>
      <c r="B28">
        <v>18692249</v>
      </c>
      <c r="C28">
        <v>16481485</v>
      </c>
      <c r="D28">
        <v>2210764</v>
      </c>
      <c r="E28">
        <v>7053703</v>
      </c>
      <c r="F28">
        <v>6350671</v>
      </c>
      <c r="G28">
        <v>703032</v>
      </c>
      <c r="H28">
        <v>5878527</v>
      </c>
      <c r="I28">
        <v>4899004</v>
      </c>
      <c r="J28">
        <v>979523</v>
      </c>
      <c r="K28">
        <v>5760019</v>
      </c>
      <c r="L28">
        <v>5231810</v>
      </c>
      <c r="M28">
        <v>528209</v>
      </c>
      <c r="N28">
        <v>0</v>
      </c>
      <c r="O28">
        <v>0</v>
      </c>
      <c r="P28">
        <v>0</v>
      </c>
      <c r="Q28">
        <v>7095431</v>
      </c>
      <c r="R28">
        <v>6887258</v>
      </c>
      <c r="S28">
        <v>207009</v>
      </c>
      <c r="T28">
        <v>321205</v>
      </c>
      <c r="U28">
        <v>180.267</v>
      </c>
    </row>
    <row r="29" spans="1:21" x14ac:dyDescent="0.3">
      <c r="A29" t="s">
        <v>114</v>
      </c>
      <c r="B29">
        <v>19351868</v>
      </c>
      <c r="C29">
        <v>17884923</v>
      </c>
      <c r="D29">
        <v>1466945</v>
      </c>
      <c r="E29">
        <v>6846871</v>
      </c>
      <c r="F29">
        <v>6185236</v>
      </c>
      <c r="G29">
        <v>661635</v>
      </c>
      <c r="H29">
        <v>5981108</v>
      </c>
      <c r="I29">
        <v>5719575</v>
      </c>
      <c r="J29">
        <v>261533</v>
      </c>
      <c r="K29">
        <v>6523889</v>
      </c>
      <c r="L29">
        <v>5980112</v>
      </c>
      <c r="M29">
        <v>543777</v>
      </c>
      <c r="N29">
        <v>0</v>
      </c>
      <c r="O29">
        <v>0</v>
      </c>
      <c r="P29">
        <v>0</v>
      </c>
      <c r="Q29">
        <v>6897618</v>
      </c>
      <c r="R29">
        <v>6776013</v>
      </c>
      <c r="S29">
        <v>129112</v>
      </c>
      <c r="T29">
        <v>414673</v>
      </c>
      <c r="U29">
        <v>24.821899999999999</v>
      </c>
    </row>
    <row r="30" spans="1:21" x14ac:dyDescent="0.3">
      <c r="A30" t="s">
        <v>115</v>
      </c>
      <c r="B30">
        <v>19665400</v>
      </c>
      <c r="C30">
        <v>18147941</v>
      </c>
      <c r="D30">
        <v>1517459</v>
      </c>
      <c r="E30">
        <v>6922928</v>
      </c>
      <c r="F30">
        <v>6242033</v>
      </c>
      <c r="G30">
        <v>680895</v>
      </c>
      <c r="H30">
        <v>6148966</v>
      </c>
      <c r="I30">
        <v>5875252</v>
      </c>
      <c r="J30">
        <v>273714</v>
      </c>
      <c r="K30">
        <v>6593506</v>
      </c>
      <c r="L30">
        <v>6030656</v>
      </c>
      <c r="M30">
        <v>562850</v>
      </c>
      <c r="N30">
        <v>0</v>
      </c>
      <c r="O30">
        <v>0</v>
      </c>
      <c r="P30">
        <v>0</v>
      </c>
      <c r="Q30">
        <v>6977814</v>
      </c>
      <c r="R30">
        <v>6855534</v>
      </c>
      <c r="S30">
        <v>135500</v>
      </c>
      <c r="T30">
        <v>427355</v>
      </c>
      <c r="U30">
        <v>26.122900000000001</v>
      </c>
    </row>
    <row r="31" spans="1:21" x14ac:dyDescent="0.3">
      <c r="A31" t="s">
        <v>116</v>
      </c>
      <c r="B31">
        <v>19975026</v>
      </c>
      <c r="C31">
        <v>18549761</v>
      </c>
      <c r="D31">
        <v>1425265</v>
      </c>
      <c r="E31">
        <v>6955656</v>
      </c>
      <c r="F31">
        <v>6336291</v>
      </c>
      <c r="G31">
        <v>619365</v>
      </c>
      <c r="H31">
        <v>6375261</v>
      </c>
      <c r="I31">
        <v>6127173</v>
      </c>
      <c r="J31">
        <v>248088</v>
      </c>
      <c r="K31">
        <v>6644109</v>
      </c>
      <c r="L31">
        <v>6086297</v>
      </c>
      <c r="M31">
        <v>557812</v>
      </c>
      <c r="N31">
        <v>0</v>
      </c>
      <c r="O31">
        <v>0</v>
      </c>
      <c r="P31">
        <v>0</v>
      </c>
      <c r="Q31">
        <v>6997252</v>
      </c>
      <c r="R31">
        <v>6823225</v>
      </c>
      <c r="S31">
        <v>130651</v>
      </c>
      <c r="T31">
        <v>427155</v>
      </c>
      <c r="U31">
        <v>23.570799999999998</v>
      </c>
    </row>
    <row r="32" spans="1:21" x14ac:dyDescent="0.3">
      <c r="A32" t="s">
        <v>117</v>
      </c>
      <c r="B32">
        <v>19774375</v>
      </c>
      <c r="C32">
        <v>18129302</v>
      </c>
      <c r="D32">
        <v>1645073</v>
      </c>
      <c r="E32">
        <v>6935557</v>
      </c>
      <c r="F32">
        <v>6205397</v>
      </c>
      <c r="G32">
        <v>730160</v>
      </c>
      <c r="H32">
        <v>6240984</v>
      </c>
      <c r="I32">
        <v>5954202</v>
      </c>
      <c r="J32">
        <v>286782</v>
      </c>
      <c r="K32">
        <v>6597834</v>
      </c>
      <c r="L32">
        <v>5969703</v>
      </c>
      <c r="M32">
        <v>628131</v>
      </c>
      <c r="N32">
        <v>0</v>
      </c>
      <c r="O32">
        <v>0</v>
      </c>
      <c r="P32">
        <v>0</v>
      </c>
      <c r="Q32">
        <v>6983516</v>
      </c>
      <c r="R32">
        <v>6840953</v>
      </c>
      <c r="S32">
        <v>150364</v>
      </c>
      <c r="T32">
        <v>477776</v>
      </c>
      <c r="U32">
        <v>24.708500000000001</v>
      </c>
    </row>
    <row r="33" spans="1:21" x14ac:dyDescent="0.3">
      <c r="A33" t="s">
        <v>118</v>
      </c>
      <c r="B33">
        <v>19891489</v>
      </c>
      <c r="C33">
        <v>18289798</v>
      </c>
      <c r="D33">
        <v>1601691</v>
      </c>
      <c r="E33">
        <v>6945248</v>
      </c>
      <c r="F33">
        <v>6253827</v>
      </c>
      <c r="G33">
        <v>691421</v>
      </c>
      <c r="H33">
        <v>6286931</v>
      </c>
      <c r="I33">
        <v>6001086</v>
      </c>
      <c r="J33">
        <v>285845</v>
      </c>
      <c r="K33">
        <v>6659310</v>
      </c>
      <c r="L33">
        <v>6034885</v>
      </c>
      <c r="M33">
        <v>624425</v>
      </c>
      <c r="N33">
        <v>0</v>
      </c>
      <c r="O33">
        <v>0</v>
      </c>
      <c r="P33">
        <v>0</v>
      </c>
      <c r="Q33">
        <v>6992703</v>
      </c>
      <c r="R33">
        <v>6865668</v>
      </c>
      <c r="S33">
        <v>150051</v>
      </c>
      <c r="T33">
        <v>474385</v>
      </c>
      <c r="U33">
        <v>24.684699999999999</v>
      </c>
    </row>
    <row r="34" spans="1:21" x14ac:dyDescent="0.3">
      <c r="A34" t="s">
        <v>119</v>
      </c>
      <c r="B34">
        <v>19043286</v>
      </c>
      <c r="C34">
        <v>16969818</v>
      </c>
      <c r="D34">
        <v>2073468</v>
      </c>
      <c r="E34">
        <v>6722696</v>
      </c>
      <c r="F34">
        <v>5673895</v>
      </c>
      <c r="G34">
        <v>1048801</v>
      </c>
      <c r="H34">
        <v>6104465</v>
      </c>
      <c r="I34">
        <v>5820500</v>
      </c>
      <c r="J34">
        <v>283965</v>
      </c>
      <c r="K34">
        <v>6216125</v>
      </c>
      <c r="L34">
        <v>5475423</v>
      </c>
      <c r="M34">
        <v>740702</v>
      </c>
      <c r="N34">
        <v>0</v>
      </c>
      <c r="O34">
        <v>0</v>
      </c>
      <c r="P34">
        <v>0</v>
      </c>
      <c r="Q34">
        <v>6782427</v>
      </c>
      <c r="R34">
        <v>6673622</v>
      </c>
      <c r="S34">
        <v>174146</v>
      </c>
      <c r="T34">
        <v>566559</v>
      </c>
      <c r="U34">
        <v>22.283000000000001</v>
      </c>
    </row>
    <row r="35" spans="1:21" x14ac:dyDescent="0.3">
      <c r="A35" t="s">
        <v>120</v>
      </c>
      <c r="B35">
        <v>19046823</v>
      </c>
      <c r="C35">
        <v>16950459</v>
      </c>
      <c r="D35">
        <v>2096364</v>
      </c>
      <c r="E35">
        <v>6727993</v>
      </c>
      <c r="F35">
        <v>5661474</v>
      </c>
      <c r="G35">
        <v>1066519</v>
      </c>
      <c r="H35">
        <v>6108867</v>
      </c>
      <c r="I35">
        <v>5823307</v>
      </c>
      <c r="J35">
        <v>285560</v>
      </c>
      <c r="K35">
        <v>6209963</v>
      </c>
      <c r="L35">
        <v>5465678</v>
      </c>
      <c r="M35">
        <v>744285</v>
      </c>
      <c r="N35">
        <v>0</v>
      </c>
      <c r="O35">
        <v>0</v>
      </c>
      <c r="P35">
        <v>0</v>
      </c>
      <c r="Q35">
        <v>6789665</v>
      </c>
      <c r="R35">
        <v>6682050</v>
      </c>
      <c r="S35">
        <v>174305</v>
      </c>
      <c r="T35">
        <v>569970</v>
      </c>
      <c r="U35">
        <v>21.7319</v>
      </c>
    </row>
    <row r="36" spans="1:21" x14ac:dyDescent="0.3">
      <c r="A36" t="s">
        <v>121</v>
      </c>
      <c r="B36">
        <v>19155549</v>
      </c>
      <c r="C36">
        <v>17079686</v>
      </c>
      <c r="D36">
        <v>2075863</v>
      </c>
      <c r="E36">
        <v>6766810</v>
      </c>
      <c r="F36">
        <v>5712897</v>
      </c>
      <c r="G36">
        <v>1053913</v>
      </c>
      <c r="H36">
        <v>6169020</v>
      </c>
      <c r="I36">
        <v>5883420</v>
      </c>
      <c r="J36">
        <v>285600</v>
      </c>
      <c r="K36">
        <v>6219719</v>
      </c>
      <c r="L36">
        <v>5483369</v>
      </c>
      <c r="M36">
        <v>736350</v>
      </c>
      <c r="N36">
        <v>0</v>
      </c>
      <c r="O36">
        <v>0</v>
      </c>
      <c r="P36">
        <v>0</v>
      </c>
      <c r="Q36">
        <v>6819331</v>
      </c>
      <c r="R36">
        <v>6684505</v>
      </c>
      <c r="S36">
        <v>180797</v>
      </c>
      <c r="T36">
        <v>555646</v>
      </c>
      <c r="U36">
        <v>19.698899999999998</v>
      </c>
    </row>
    <row r="37" spans="1:21" x14ac:dyDescent="0.3">
      <c r="A37" t="s">
        <v>122</v>
      </c>
      <c r="B37">
        <v>19507205</v>
      </c>
      <c r="C37">
        <v>17602835</v>
      </c>
      <c r="D37">
        <v>1904370</v>
      </c>
      <c r="E37">
        <v>6764415</v>
      </c>
      <c r="F37">
        <v>5889485</v>
      </c>
      <c r="G37">
        <v>874930</v>
      </c>
      <c r="H37">
        <v>6322577</v>
      </c>
      <c r="I37">
        <v>6030830</v>
      </c>
      <c r="J37">
        <v>291747</v>
      </c>
      <c r="K37">
        <v>6420213</v>
      </c>
      <c r="L37">
        <v>5682520</v>
      </c>
      <c r="M37">
        <v>737693</v>
      </c>
      <c r="N37">
        <v>0</v>
      </c>
      <c r="O37">
        <v>0</v>
      </c>
      <c r="P37">
        <v>0</v>
      </c>
      <c r="Q37">
        <v>6826126</v>
      </c>
      <c r="R37">
        <v>6712107</v>
      </c>
      <c r="S37">
        <v>171918</v>
      </c>
      <c r="T37">
        <v>565780</v>
      </c>
      <c r="U37">
        <v>23.0379</v>
      </c>
    </row>
    <row r="38" spans="1:21" x14ac:dyDescent="0.3">
      <c r="A38" t="s">
        <v>123</v>
      </c>
      <c r="B38">
        <v>19805314</v>
      </c>
      <c r="C38">
        <v>17977109</v>
      </c>
      <c r="D38">
        <v>1828205</v>
      </c>
      <c r="E38">
        <v>6769490</v>
      </c>
      <c r="F38">
        <v>5974569</v>
      </c>
      <c r="G38">
        <v>794921</v>
      </c>
      <c r="H38">
        <v>6548356</v>
      </c>
      <c r="I38">
        <v>6254491</v>
      </c>
      <c r="J38">
        <v>293865</v>
      </c>
      <c r="K38">
        <v>6487468</v>
      </c>
      <c r="L38">
        <v>5748049</v>
      </c>
      <c r="M38">
        <v>739419</v>
      </c>
      <c r="N38">
        <v>0</v>
      </c>
      <c r="O38">
        <v>0</v>
      </c>
      <c r="P38">
        <v>0</v>
      </c>
      <c r="Q38">
        <v>6820536</v>
      </c>
      <c r="R38">
        <v>6682821</v>
      </c>
      <c r="S38">
        <v>169339</v>
      </c>
      <c r="T38">
        <v>570079</v>
      </c>
      <c r="U38">
        <v>19.436499999999999</v>
      </c>
    </row>
    <row r="39" spans="1:21" x14ac:dyDescent="0.3">
      <c r="A39" t="s">
        <v>124</v>
      </c>
      <c r="B39">
        <v>18227658</v>
      </c>
      <c r="C39">
        <v>16745353</v>
      </c>
      <c r="D39">
        <v>1482305</v>
      </c>
      <c r="E39">
        <v>6138080</v>
      </c>
      <c r="F39">
        <v>5454755</v>
      </c>
      <c r="G39">
        <v>683325</v>
      </c>
      <c r="H39">
        <v>6165479</v>
      </c>
      <c r="I39">
        <v>6016129</v>
      </c>
      <c r="J39">
        <v>149350</v>
      </c>
      <c r="K39">
        <v>5924099</v>
      </c>
      <c r="L39">
        <v>5274469</v>
      </c>
      <c r="M39">
        <v>649630</v>
      </c>
      <c r="N39">
        <v>0</v>
      </c>
      <c r="O39">
        <v>0</v>
      </c>
      <c r="P39">
        <v>0</v>
      </c>
      <c r="Q39">
        <v>6181763</v>
      </c>
      <c r="R39">
        <v>6061695</v>
      </c>
      <c r="S39">
        <v>141379</v>
      </c>
      <c r="T39">
        <v>508258</v>
      </c>
      <c r="U39">
        <v>23.884899999999998</v>
      </c>
    </row>
    <row r="40" spans="1:21" x14ac:dyDescent="0.3">
      <c r="A40" t="s">
        <v>125</v>
      </c>
      <c r="B40">
        <v>18226215</v>
      </c>
      <c r="C40">
        <v>16802218</v>
      </c>
      <c r="D40">
        <v>1423997</v>
      </c>
      <c r="E40">
        <v>6123570</v>
      </c>
      <c r="F40">
        <v>5467553</v>
      </c>
      <c r="G40">
        <v>656017</v>
      </c>
      <c r="H40">
        <v>6163890</v>
      </c>
      <c r="I40">
        <v>6021335</v>
      </c>
      <c r="J40">
        <v>142555</v>
      </c>
      <c r="K40">
        <v>5938755</v>
      </c>
      <c r="L40">
        <v>5313330</v>
      </c>
      <c r="M40">
        <v>625425</v>
      </c>
      <c r="N40">
        <v>0</v>
      </c>
      <c r="O40">
        <v>0</v>
      </c>
      <c r="P40">
        <v>0</v>
      </c>
      <c r="Q40">
        <v>6158012</v>
      </c>
      <c r="R40">
        <v>6067930</v>
      </c>
      <c r="S40">
        <v>141063</v>
      </c>
      <c r="T40">
        <v>484331</v>
      </c>
      <c r="U40">
        <v>18.352900000000002</v>
      </c>
    </row>
    <row r="41" spans="1:21" x14ac:dyDescent="0.3">
      <c r="A41" t="s">
        <v>126</v>
      </c>
      <c r="B41">
        <v>18199355</v>
      </c>
      <c r="C41">
        <v>16695258</v>
      </c>
      <c r="D41">
        <v>1504097</v>
      </c>
      <c r="E41">
        <v>6128814</v>
      </c>
      <c r="F41">
        <v>5427403</v>
      </c>
      <c r="G41">
        <v>701411</v>
      </c>
      <c r="H41">
        <v>6159164</v>
      </c>
      <c r="I41">
        <v>6007093</v>
      </c>
      <c r="J41">
        <v>152071</v>
      </c>
      <c r="K41">
        <v>5911377</v>
      </c>
      <c r="L41">
        <v>5260762</v>
      </c>
      <c r="M41">
        <v>650615</v>
      </c>
      <c r="N41">
        <v>0</v>
      </c>
      <c r="O41">
        <v>0</v>
      </c>
      <c r="P41">
        <v>0</v>
      </c>
      <c r="Q41">
        <v>6174308</v>
      </c>
      <c r="R41">
        <v>6073855</v>
      </c>
      <c r="S41">
        <v>138873</v>
      </c>
      <c r="T41">
        <v>511747</v>
      </c>
      <c r="U41">
        <v>42.410699999999999</v>
      </c>
    </row>
    <row r="42" spans="1:21" x14ac:dyDescent="0.3">
      <c r="A42" t="s">
        <v>127</v>
      </c>
      <c r="B42">
        <v>20489741</v>
      </c>
      <c r="C42">
        <v>20429531</v>
      </c>
      <c r="D42">
        <v>60210</v>
      </c>
      <c r="E42">
        <v>6672887</v>
      </c>
      <c r="F42">
        <v>6638057</v>
      </c>
      <c r="G42">
        <v>34830</v>
      </c>
      <c r="H42">
        <v>7344403</v>
      </c>
      <c r="I42">
        <v>7337179</v>
      </c>
      <c r="J42">
        <v>7224</v>
      </c>
      <c r="K42">
        <v>6472451</v>
      </c>
      <c r="L42">
        <v>6454295</v>
      </c>
      <c r="M42">
        <v>18156</v>
      </c>
      <c r="N42">
        <v>0</v>
      </c>
      <c r="O42">
        <v>0</v>
      </c>
      <c r="P42">
        <v>0</v>
      </c>
      <c r="Q42">
        <v>6673842</v>
      </c>
      <c r="R42">
        <v>6505910</v>
      </c>
      <c r="S42">
        <v>5463</v>
      </c>
      <c r="T42">
        <v>12694</v>
      </c>
      <c r="U42">
        <v>17.6692</v>
      </c>
    </row>
    <row r="43" spans="1:21" x14ac:dyDescent="0.3">
      <c r="A43" t="s">
        <v>128</v>
      </c>
      <c r="B43">
        <v>18684209</v>
      </c>
      <c r="C43">
        <v>17706262</v>
      </c>
      <c r="D43">
        <v>977947</v>
      </c>
      <c r="E43">
        <v>6358364</v>
      </c>
      <c r="F43">
        <v>5867094</v>
      </c>
      <c r="G43">
        <v>491270</v>
      </c>
      <c r="H43">
        <v>6205321</v>
      </c>
      <c r="I43">
        <v>6141336</v>
      </c>
      <c r="J43">
        <v>63985</v>
      </c>
      <c r="K43">
        <v>6120524</v>
      </c>
      <c r="L43">
        <v>5697832</v>
      </c>
      <c r="M43">
        <v>422692</v>
      </c>
      <c r="N43">
        <v>0</v>
      </c>
      <c r="O43">
        <v>0</v>
      </c>
      <c r="P43">
        <v>0</v>
      </c>
      <c r="Q43">
        <v>6394891</v>
      </c>
      <c r="R43">
        <v>6241782</v>
      </c>
      <c r="S43">
        <v>117578</v>
      </c>
      <c r="T43">
        <v>305118</v>
      </c>
      <c r="U43">
        <v>28.865200000000002</v>
      </c>
    </row>
    <row r="44" spans="1:21" x14ac:dyDescent="0.3">
      <c r="A44" t="s">
        <v>129</v>
      </c>
      <c r="B44">
        <v>18691250</v>
      </c>
      <c r="C44">
        <v>17708907</v>
      </c>
      <c r="D44">
        <v>982343</v>
      </c>
      <c r="E44">
        <v>6358620</v>
      </c>
      <c r="F44">
        <v>5865273</v>
      </c>
      <c r="G44">
        <v>493347</v>
      </c>
      <c r="H44">
        <v>6211039</v>
      </c>
      <c r="I44">
        <v>6146769</v>
      </c>
      <c r="J44">
        <v>64270</v>
      </c>
      <c r="K44">
        <v>6121591</v>
      </c>
      <c r="L44">
        <v>5696865</v>
      </c>
      <c r="M44">
        <v>424726</v>
      </c>
      <c r="N44">
        <v>0</v>
      </c>
      <c r="O44">
        <v>0</v>
      </c>
      <c r="P44">
        <v>0</v>
      </c>
      <c r="Q44">
        <v>6395595</v>
      </c>
      <c r="R44">
        <v>6242768</v>
      </c>
      <c r="S44">
        <v>117998</v>
      </c>
      <c r="T44">
        <v>306731</v>
      </c>
      <c r="U44">
        <v>29.366599999999998</v>
      </c>
    </row>
    <row r="45" spans="1:21" x14ac:dyDescent="0.3">
      <c r="A45" t="s">
        <v>130</v>
      </c>
      <c r="B45">
        <v>19877479</v>
      </c>
      <c r="C45">
        <v>19382906</v>
      </c>
      <c r="D45">
        <v>494573</v>
      </c>
      <c r="E45">
        <v>6489191</v>
      </c>
      <c r="F45">
        <v>6267616</v>
      </c>
      <c r="G45">
        <v>221575</v>
      </c>
      <c r="H45">
        <v>7089045</v>
      </c>
      <c r="I45">
        <v>7022105</v>
      </c>
      <c r="J45">
        <v>66940</v>
      </c>
      <c r="K45">
        <v>6299243</v>
      </c>
      <c r="L45">
        <v>6093185</v>
      </c>
      <c r="M45">
        <v>206058</v>
      </c>
      <c r="N45">
        <v>0</v>
      </c>
      <c r="O45">
        <v>0</v>
      </c>
      <c r="P45">
        <v>0</v>
      </c>
      <c r="Q45">
        <v>6505109</v>
      </c>
      <c r="R45">
        <v>6372010</v>
      </c>
      <c r="S45">
        <v>50003</v>
      </c>
      <c r="T45">
        <v>156059</v>
      </c>
      <c r="U45">
        <v>15.088200000000001</v>
      </c>
    </row>
    <row r="46" spans="1:21" x14ac:dyDescent="0.3">
      <c r="A46" t="s">
        <v>131</v>
      </c>
      <c r="B46">
        <v>19330839</v>
      </c>
      <c r="C46">
        <v>18225681</v>
      </c>
      <c r="D46">
        <v>1105158</v>
      </c>
      <c r="E46">
        <v>7236000</v>
      </c>
      <c r="F46">
        <v>6756516</v>
      </c>
      <c r="G46">
        <v>479484</v>
      </c>
      <c r="H46">
        <v>5117350</v>
      </c>
      <c r="I46">
        <v>5037717</v>
      </c>
      <c r="J46">
        <v>79633</v>
      </c>
      <c r="K46">
        <v>6977489</v>
      </c>
      <c r="L46">
        <v>6431448</v>
      </c>
      <c r="M46">
        <v>546041</v>
      </c>
      <c r="N46">
        <v>0</v>
      </c>
      <c r="O46">
        <v>0</v>
      </c>
      <c r="P46">
        <v>0</v>
      </c>
      <c r="Q46">
        <v>7279623</v>
      </c>
      <c r="R46">
        <v>7181816</v>
      </c>
      <c r="S46">
        <v>275805</v>
      </c>
      <c r="T46">
        <v>270249</v>
      </c>
      <c r="U46">
        <v>25.524999999999999</v>
      </c>
    </row>
    <row r="47" spans="1:21" x14ac:dyDescent="0.3">
      <c r="A47" t="s">
        <v>132</v>
      </c>
      <c r="B47">
        <v>18203884</v>
      </c>
      <c r="C47">
        <v>12970324</v>
      </c>
      <c r="D47">
        <v>5233560</v>
      </c>
      <c r="E47">
        <v>6348567</v>
      </c>
      <c r="F47">
        <v>5290117</v>
      </c>
      <c r="G47">
        <v>1058450</v>
      </c>
      <c r="H47">
        <v>7022335</v>
      </c>
      <c r="I47">
        <v>3421698</v>
      </c>
      <c r="J47">
        <v>3600637</v>
      </c>
      <c r="K47">
        <v>4832982</v>
      </c>
      <c r="L47">
        <v>4258509</v>
      </c>
      <c r="M47">
        <v>574473</v>
      </c>
      <c r="N47">
        <v>0</v>
      </c>
      <c r="O47">
        <v>0</v>
      </c>
      <c r="P47">
        <v>0</v>
      </c>
      <c r="Q47">
        <v>6368690</v>
      </c>
      <c r="R47">
        <v>6298188</v>
      </c>
      <c r="S47">
        <v>414758</v>
      </c>
      <c r="T47">
        <v>159931</v>
      </c>
      <c r="U47">
        <v>335.81</v>
      </c>
    </row>
    <row r="48" spans="1:21" x14ac:dyDescent="0.3">
      <c r="A48" t="s">
        <v>133</v>
      </c>
      <c r="B48">
        <v>16843066</v>
      </c>
      <c r="C48">
        <v>11118793</v>
      </c>
      <c r="D48">
        <v>5724273</v>
      </c>
      <c r="E48">
        <v>4562879</v>
      </c>
      <c r="F48">
        <v>4180020</v>
      </c>
      <c r="G48">
        <v>382859</v>
      </c>
      <c r="H48">
        <v>8205345</v>
      </c>
      <c r="I48">
        <v>3153755</v>
      </c>
      <c r="J48">
        <v>5051590</v>
      </c>
      <c r="K48">
        <v>4074842</v>
      </c>
      <c r="L48">
        <v>3785018</v>
      </c>
      <c r="M48">
        <v>289824</v>
      </c>
      <c r="N48">
        <v>0</v>
      </c>
      <c r="O48">
        <v>0</v>
      </c>
      <c r="P48">
        <v>0</v>
      </c>
      <c r="Q48">
        <v>4580359</v>
      </c>
      <c r="R48">
        <v>4520957</v>
      </c>
      <c r="S48">
        <v>152429</v>
      </c>
      <c r="T48">
        <v>137575</v>
      </c>
      <c r="U48">
        <v>508.43099999999998</v>
      </c>
    </row>
    <row r="49" spans="1:21" x14ac:dyDescent="0.3">
      <c r="A49" t="s">
        <v>134</v>
      </c>
      <c r="B49">
        <v>18014270</v>
      </c>
      <c r="C49">
        <v>17634718</v>
      </c>
      <c r="D49">
        <v>379552</v>
      </c>
      <c r="E49">
        <v>7225130</v>
      </c>
      <c r="F49">
        <v>7090533</v>
      </c>
      <c r="G49">
        <v>134597</v>
      </c>
      <c r="H49">
        <v>3702462</v>
      </c>
      <c r="I49">
        <v>3597917</v>
      </c>
      <c r="J49">
        <v>104545</v>
      </c>
      <c r="K49">
        <v>7086678</v>
      </c>
      <c r="L49">
        <v>6946268</v>
      </c>
      <c r="M49">
        <v>140410</v>
      </c>
      <c r="N49">
        <v>0</v>
      </c>
      <c r="O49">
        <v>0</v>
      </c>
      <c r="P49">
        <v>0</v>
      </c>
      <c r="Q49">
        <v>7230489</v>
      </c>
      <c r="R49">
        <v>7147654</v>
      </c>
      <c r="S49">
        <v>45699</v>
      </c>
      <c r="T49">
        <v>94717</v>
      </c>
      <c r="U49">
        <v>34.032899999999998</v>
      </c>
    </row>
    <row r="50" spans="1:21" x14ac:dyDescent="0.3">
      <c r="A50" t="s">
        <v>135</v>
      </c>
      <c r="B50">
        <v>17654213</v>
      </c>
      <c r="C50">
        <v>17531078</v>
      </c>
      <c r="D50">
        <v>123135</v>
      </c>
      <c r="E50">
        <v>6672324</v>
      </c>
      <c r="F50">
        <v>6638083</v>
      </c>
      <c r="G50">
        <v>34241</v>
      </c>
      <c r="H50">
        <v>4388068</v>
      </c>
      <c r="I50">
        <v>4345375</v>
      </c>
      <c r="J50">
        <v>42693</v>
      </c>
      <c r="K50">
        <v>6593821</v>
      </c>
      <c r="L50">
        <v>6547620</v>
      </c>
      <c r="M50">
        <v>46201</v>
      </c>
      <c r="N50">
        <v>0</v>
      </c>
      <c r="O50">
        <v>0</v>
      </c>
      <c r="P50">
        <v>0</v>
      </c>
      <c r="Q50">
        <v>6674793</v>
      </c>
      <c r="R50">
        <v>6607338</v>
      </c>
      <c r="S50">
        <v>17134</v>
      </c>
      <c r="T50">
        <v>29249</v>
      </c>
      <c r="U50">
        <v>49.929600000000001</v>
      </c>
    </row>
    <row r="51" spans="1:21" x14ac:dyDescent="0.3">
      <c r="A51" t="s">
        <v>136</v>
      </c>
      <c r="B51">
        <v>20695079</v>
      </c>
      <c r="C51">
        <v>20279973</v>
      </c>
      <c r="D51">
        <v>415106</v>
      </c>
      <c r="E51">
        <v>7176953</v>
      </c>
      <c r="F51">
        <v>6963198</v>
      </c>
      <c r="G51">
        <v>213755</v>
      </c>
      <c r="H51">
        <v>6542370</v>
      </c>
      <c r="I51">
        <v>6523863</v>
      </c>
      <c r="J51">
        <v>18507</v>
      </c>
      <c r="K51">
        <v>6975756</v>
      </c>
      <c r="L51">
        <v>6792912</v>
      </c>
      <c r="M51">
        <v>182844</v>
      </c>
      <c r="N51">
        <v>0</v>
      </c>
      <c r="O51">
        <v>0</v>
      </c>
      <c r="P51">
        <v>0</v>
      </c>
      <c r="Q51">
        <v>7192728</v>
      </c>
      <c r="R51">
        <v>7076270</v>
      </c>
      <c r="S51">
        <v>55155</v>
      </c>
      <c r="T51">
        <v>127684</v>
      </c>
      <c r="U51">
        <v>57.759500000000003</v>
      </c>
    </row>
    <row r="52" spans="1:21" x14ac:dyDescent="0.3">
      <c r="A52" t="s">
        <v>137</v>
      </c>
      <c r="B52">
        <v>12959175</v>
      </c>
      <c r="C52">
        <v>12798097</v>
      </c>
      <c r="D52">
        <v>161078</v>
      </c>
      <c r="E52">
        <v>5092079</v>
      </c>
      <c r="F52">
        <v>5036912</v>
      </c>
      <c r="G52">
        <v>55167</v>
      </c>
      <c r="H52">
        <v>2880417</v>
      </c>
      <c r="I52">
        <v>2846172</v>
      </c>
      <c r="J52">
        <v>34245</v>
      </c>
      <c r="K52">
        <v>4986679</v>
      </c>
      <c r="L52">
        <v>4915013</v>
      </c>
      <c r="M52">
        <v>71666</v>
      </c>
      <c r="N52">
        <v>0</v>
      </c>
      <c r="O52">
        <v>0</v>
      </c>
      <c r="P52">
        <v>0</v>
      </c>
      <c r="Q52">
        <v>5108554</v>
      </c>
      <c r="R52">
        <v>5041794</v>
      </c>
      <c r="S52">
        <v>25785</v>
      </c>
      <c r="T52">
        <v>45690</v>
      </c>
      <c r="U52">
        <v>40.022599999999997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24" workbookViewId="0">
      <selection activeCell="G3" sqref="G3:G52"/>
    </sheetView>
  </sheetViews>
  <sheetFormatPr defaultRowHeight="14.4" x14ac:dyDescent="0.3"/>
  <sheetData>
    <row r="1" spans="1:21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s="9" customFormat="1" ht="57.6" x14ac:dyDescent="0.3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</row>
    <row r="3" spans="1:21" x14ac:dyDescent="0.3">
      <c r="A3" t="s">
        <v>1</v>
      </c>
      <c r="B3">
        <v>10274368</v>
      </c>
      <c r="C3">
        <v>9802580</v>
      </c>
      <c r="D3">
        <v>471788</v>
      </c>
      <c r="E3">
        <v>8929061</v>
      </c>
      <c r="F3">
        <v>8916404</v>
      </c>
      <c r="G3">
        <v>12657</v>
      </c>
      <c r="H3">
        <v>0</v>
      </c>
      <c r="I3">
        <v>0</v>
      </c>
      <c r="J3">
        <v>0</v>
      </c>
      <c r="K3">
        <v>1345307</v>
      </c>
      <c r="L3">
        <v>886176</v>
      </c>
      <c r="M3">
        <v>459131</v>
      </c>
      <c r="N3">
        <v>0</v>
      </c>
      <c r="O3">
        <v>0</v>
      </c>
      <c r="P3">
        <v>0</v>
      </c>
      <c r="Q3">
        <v>1371901</v>
      </c>
      <c r="R3">
        <v>1371880</v>
      </c>
      <c r="S3">
        <v>322478</v>
      </c>
      <c r="T3">
        <v>136592</v>
      </c>
      <c r="U3">
        <v>20.3447</v>
      </c>
    </row>
    <row r="4" spans="1:21" x14ac:dyDescent="0.3">
      <c r="A4" t="s">
        <v>89</v>
      </c>
      <c r="B4">
        <v>12741176</v>
      </c>
      <c r="C4">
        <v>11516666</v>
      </c>
      <c r="D4">
        <v>1224510</v>
      </c>
      <c r="E4">
        <v>9541401</v>
      </c>
      <c r="F4">
        <v>9479116</v>
      </c>
      <c r="G4">
        <v>62285</v>
      </c>
      <c r="H4">
        <v>0</v>
      </c>
      <c r="I4">
        <v>0</v>
      </c>
      <c r="J4">
        <v>0</v>
      </c>
      <c r="K4">
        <v>3199775</v>
      </c>
      <c r="L4">
        <v>2037550</v>
      </c>
      <c r="M4">
        <v>1162225</v>
      </c>
      <c r="N4">
        <v>0</v>
      </c>
      <c r="O4">
        <v>0</v>
      </c>
      <c r="P4">
        <v>0</v>
      </c>
      <c r="Q4">
        <v>3288444</v>
      </c>
      <c r="R4">
        <v>3288375</v>
      </c>
      <c r="S4">
        <v>726354</v>
      </c>
      <c r="T4">
        <v>435894</v>
      </c>
      <c r="U4">
        <v>17.405899999999999</v>
      </c>
    </row>
    <row r="5" spans="1:21" x14ac:dyDescent="0.3">
      <c r="A5" t="s">
        <v>90</v>
      </c>
      <c r="B5">
        <v>11426391</v>
      </c>
      <c r="C5">
        <v>10656953</v>
      </c>
      <c r="D5">
        <v>769438</v>
      </c>
      <c r="E5">
        <v>9446967</v>
      </c>
      <c r="F5">
        <v>9326179</v>
      </c>
      <c r="G5">
        <v>120788</v>
      </c>
      <c r="H5">
        <v>0</v>
      </c>
      <c r="I5">
        <v>0</v>
      </c>
      <c r="J5">
        <v>0</v>
      </c>
      <c r="K5">
        <v>1979424</v>
      </c>
      <c r="L5">
        <v>1330774</v>
      </c>
      <c r="M5">
        <v>648650</v>
      </c>
      <c r="N5">
        <v>0</v>
      </c>
      <c r="O5">
        <v>0</v>
      </c>
      <c r="P5">
        <v>0</v>
      </c>
      <c r="Q5">
        <v>2054241</v>
      </c>
      <c r="R5">
        <v>2054237</v>
      </c>
      <c r="S5">
        <v>420354</v>
      </c>
      <c r="T5">
        <v>228319</v>
      </c>
      <c r="U5">
        <v>20.773700000000002</v>
      </c>
    </row>
    <row r="6" spans="1:21" x14ac:dyDescent="0.3">
      <c r="A6" t="s">
        <v>91</v>
      </c>
      <c r="B6">
        <v>10795945</v>
      </c>
      <c r="C6">
        <v>9964486</v>
      </c>
      <c r="D6">
        <v>831459</v>
      </c>
      <c r="E6">
        <v>9388216</v>
      </c>
      <c r="F6">
        <v>9247224</v>
      </c>
      <c r="G6">
        <v>140992</v>
      </c>
      <c r="H6">
        <v>0</v>
      </c>
      <c r="I6">
        <v>0</v>
      </c>
      <c r="J6">
        <v>0</v>
      </c>
      <c r="K6">
        <v>1407729</v>
      </c>
      <c r="L6">
        <v>717262</v>
      </c>
      <c r="M6">
        <v>690467</v>
      </c>
      <c r="N6">
        <v>0</v>
      </c>
      <c r="O6">
        <v>0</v>
      </c>
      <c r="P6">
        <v>0</v>
      </c>
      <c r="Q6">
        <v>1477472</v>
      </c>
      <c r="R6">
        <v>1477462</v>
      </c>
      <c r="S6">
        <v>460099</v>
      </c>
      <c r="T6">
        <v>230362</v>
      </c>
      <c r="U6">
        <v>27.293099999999999</v>
      </c>
    </row>
    <row r="7" spans="1:21" x14ac:dyDescent="0.3">
      <c r="A7" t="s">
        <v>92</v>
      </c>
      <c r="B7">
        <v>12106227</v>
      </c>
      <c r="C7">
        <v>11001240</v>
      </c>
      <c r="D7">
        <v>1104987</v>
      </c>
      <c r="E7">
        <v>9312782</v>
      </c>
      <c r="F7">
        <v>9115958</v>
      </c>
      <c r="G7">
        <v>196824</v>
      </c>
      <c r="H7">
        <v>0</v>
      </c>
      <c r="I7">
        <v>0</v>
      </c>
      <c r="J7">
        <v>0</v>
      </c>
      <c r="K7">
        <v>2793445</v>
      </c>
      <c r="L7">
        <v>1885282</v>
      </c>
      <c r="M7">
        <v>908163</v>
      </c>
      <c r="N7">
        <v>0</v>
      </c>
      <c r="O7">
        <v>0</v>
      </c>
      <c r="P7">
        <v>0</v>
      </c>
      <c r="Q7">
        <v>2910507</v>
      </c>
      <c r="R7">
        <v>2910492</v>
      </c>
      <c r="S7">
        <v>593018</v>
      </c>
      <c r="T7">
        <v>315071</v>
      </c>
      <c r="U7">
        <v>20.4968</v>
      </c>
    </row>
    <row r="8" spans="1:21" x14ac:dyDescent="0.3">
      <c r="A8" t="s">
        <v>93</v>
      </c>
      <c r="B8">
        <v>10564157</v>
      </c>
      <c r="C8">
        <v>9493112</v>
      </c>
      <c r="D8">
        <v>1071045</v>
      </c>
      <c r="E8">
        <v>8471640</v>
      </c>
      <c r="F8">
        <v>8456456</v>
      </c>
      <c r="G8">
        <v>15184</v>
      </c>
      <c r="H8">
        <v>0</v>
      </c>
      <c r="I8">
        <v>0</v>
      </c>
      <c r="J8">
        <v>0</v>
      </c>
      <c r="K8">
        <v>2092517</v>
      </c>
      <c r="L8">
        <v>1036656</v>
      </c>
      <c r="M8">
        <v>1055861</v>
      </c>
      <c r="N8">
        <v>0</v>
      </c>
      <c r="O8">
        <v>0</v>
      </c>
      <c r="P8">
        <v>0</v>
      </c>
      <c r="Q8">
        <v>2125342</v>
      </c>
      <c r="R8">
        <v>2125255</v>
      </c>
      <c r="S8">
        <v>781876</v>
      </c>
      <c r="T8">
        <v>273921</v>
      </c>
      <c r="U8">
        <v>22.264299999999999</v>
      </c>
    </row>
    <row r="9" spans="1:21" x14ac:dyDescent="0.3">
      <c r="A9" t="s">
        <v>94</v>
      </c>
      <c r="B9">
        <v>10637887</v>
      </c>
      <c r="C9">
        <v>9490189</v>
      </c>
      <c r="D9">
        <v>1147698</v>
      </c>
      <c r="E9">
        <v>9125985</v>
      </c>
      <c r="F9">
        <v>9094769</v>
      </c>
      <c r="G9">
        <v>31216</v>
      </c>
      <c r="H9">
        <v>0</v>
      </c>
      <c r="I9">
        <v>0</v>
      </c>
      <c r="J9">
        <v>0</v>
      </c>
      <c r="K9">
        <v>1511902</v>
      </c>
      <c r="L9">
        <v>395420</v>
      </c>
      <c r="M9">
        <v>1116482</v>
      </c>
      <c r="N9">
        <v>0</v>
      </c>
      <c r="O9">
        <v>0</v>
      </c>
      <c r="P9">
        <v>0</v>
      </c>
      <c r="Q9">
        <v>1538513</v>
      </c>
      <c r="R9">
        <v>1538509</v>
      </c>
      <c r="S9">
        <v>852113</v>
      </c>
      <c r="T9">
        <v>264438</v>
      </c>
      <c r="U9">
        <v>16.365600000000001</v>
      </c>
    </row>
    <row r="10" spans="1:21" x14ac:dyDescent="0.3">
      <c r="A10" t="s">
        <v>95</v>
      </c>
      <c r="B10">
        <v>11525159</v>
      </c>
      <c r="C10">
        <v>10419671</v>
      </c>
      <c r="D10">
        <v>1105488</v>
      </c>
      <c r="E10">
        <v>9765652</v>
      </c>
      <c r="F10">
        <v>9710942</v>
      </c>
      <c r="G10">
        <v>54710</v>
      </c>
      <c r="H10">
        <v>0</v>
      </c>
      <c r="I10">
        <v>0</v>
      </c>
      <c r="J10">
        <v>0</v>
      </c>
      <c r="K10">
        <v>1759507</v>
      </c>
      <c r="L10">
        <v>708729</v>
      </c>
      <c r="M10">
        <v>1050778</v>
      </c>
      <c r="N10">
        <v>0</v>
      </c>
      <c r="O10">
        <v>0</v>
      </c>
      <c r="P10">
        <v>0</v>
      </c>
      <c r="Q10">
        <v>1791971</v>
      </c>
      <c r="R10">
        <v>1791951</v>
      </c>
      <c r="S10">
        <v>745412</v>
      </c>
      <c r="T10">
        <v>305465</v>
      </c>
      <c r="U10">
        <v>17.8291</v>
      </c>
    </row>
    <row r="11" spans="1:21" x14ac:dyDescent="0.3">
      <c r="A11" t="s">
        <v>96</v>
      </c>
      <c r="B11">
        <v>10055748</v>
      </c>
      <c r="C11">
        <v>9128407</v>
      </c>
      <c r="D11">
        <v>927341</v>
      </c>
      <c r="E11">
        <v>8242957</v>
      </c>
      <c r="F11">
        <v>8201347</v>
      </c>
      <c r="G11">
        <v>41610</v>
      </c>
      <c r="H11">
        <v>0</v>
      </c>
      <c r="I11">
        <v>0</v>
      </c>
      <c r="J11">
        <v>0</v>
      </c>
      <c r="K11">
        <v>1812791</v>
      </c>
      <c r="L11">
        <v>927060</v>
      </c>
      <c r="M11">
        <v>885731</v>
      </c>
      <c r="N11">
        <v>0</v>
      </c>
      <c r="O11">
        <v>0</v>
      </c>
      <c r="P11">
        <v>0</v>
      </c>
      <c r="Q11">
        <v>1865711</v>
      </c>
      <c r="R11">
        <v>1865558</v>
      </c>
      <c r="S11">
        <v>657582</v>
      </c>
      <c r="T11">
        <v>228135</v>
      </c>
      <c r="U11">
        <v>29.819900000000001</v>
      </c>
    </row>
    <row r="12" spans="1:21" x14ac:dyDescent="0.3">
      <c r="A12" t="s">
        <v>97</v>
      </c>
      <c r="B12">
        <v>14940413</v>
      </c>
      <c r="C12">
        <v>13823937</v>
      </c>
      <c r="D12">
        <v>1116476</v>
      </c>
      <c r="E12">
        <v>9875758</v>
      </c>
      <c r="F12">
        <v>9846201</v>
      </c>
      <c r="G12">
        <v>29557</v>
      </c>
      <c r="H12">
        <v>0</v>
      </c>
      <c r="I12">
        <v>0</v>
      </c>
      <c r="J12">
        <v>0</v>
      </c>
      <c r="K12">
        <v>5064655</v>
      </c>
      <c r="L12">
        <v>3977736</v>
      </c>
      <c r="M12">
        <v>1086919</v>
      </c>
      <c r="N12">
        <v>0</v>
      </c>
      <c r="O12">
        <v>0</v>
      </c>
      <c r="P12">
        <v>0</v>
      </c>
      <c r="Q12">
        <v>5142162</v>
      </c>
      <c r="R12">
        <v>5142162</v>
      </c>
      <c r="S12">
        <v>930294</v>
      </c>
      <c r="T12">
        <v>156618</v>
      </c>
      <c r="U12">
        <v>13.970499999999999</v>
      </c>
    </row>
    <row r="13" spans="1:21" x14ac:dyDescent="0.3">
      <c r="A13" t="s">
        <v>98</v>
      </c>
      <c r="B13">
        <v>11417990</v>
      </c>
      <c r="C13">
        <v>10088159</v>
      </c>
      <c r="D13">
        <v>1329831</v>
      </c>
      <c r="E13">
        <v>9292301</v>
      </c>
      <c r="F13">
        <v>9153848</v>
      </c>
      <c r="G13">
        <v>138453</v>
      </c>
      <c r="H13">
        <v>0</v>
      </c>
      <c r="I13">
        <v>0</v>
      </c>
      <c r="J13">
        <v>0</v>
      </c>
      <c r="K13">
        <v>2125689</v>
      </c>
      <c r="L13">
        <v>934311</v>
      </c>
      <c r="M13">
        <v>1191378</v>
      </c>
      <c r="N13">
        <v>0</v>
      </c>
      <c r="O13">
        <v>0</v>
      </c>
      <c r="P13">
        <v>0</v>
      </c>
      <c r="Q13">
        <v>2245652</v>
      </c>
      <c r="R13">
        <v>2245574</v>
      </c>
      <c r="S13">
        <v>820650</v>
      </c>
      <c r="T13">
        <v>370710</v>
      </c>
      <c r="U13">
        <v>37.803699999999999</v>
      </c>
    </row>
    <row r="14" spans="1:21" x14ac:dyDescent="0.3">
      <c r="A14" t="s">
        <v>99</v>
      </c>
      <c r="B14">
        <v>13164071</v>
      </c>
      <c r="C14">
        <v>11616706</v>
      </c>
      <c r="D14">
        <v>1547365</v>
      </c>
      <c r="E14">
        <v>10708024</v>
      </c>
      <c r="F14">
        <v>10576643</v>
      </c>
      <c r="G14">
        <v>131381</v>
      </c>
      <c r="H14">
        <v>0</v>
      </c>
      <c r="I14">
        <v>0</v>
      </c>
      <c r="J14">
        <v>0</v>
      </c>
      <c r="K14">
        <v>2456047</v>
      </c>
      <c r="L14">
        <v>1040063</v>
      </c>
      <c r="M14">
        <v>1415984</v>
      </c>
      <c r="N14">
        <v>0</v>
      </c>
      <c r="O14">
        <v>0</v>
      </c>
      <c r="P14">
        <v>0</v>
      </c>
      <c r="Q14">
        <v>2591238</v>
      </c>
      <c r="R14">
        <v>2590906</v>
      </c>
      <c r="S14">
        <v>993516</v>
      </c>
      <c r="T14">
        <v>422437</v>
      </c>
      <c r="U14">
        <v>34.183700000000002</v>
      </c>
    </row>
    <row r="15" spans="1:21" x14ac:dyDescent="0.3">
      <c r="A15" t="s">
        <v>100</v>
      </c>
      <c r="B15">
        <v>13131715</v>
      </c>
      <c r="C15">
        <v>11576470</v>
      </c>
      <c r="D15">
        <v>1555245</v>
      </c>
      <c r="E15">
        <v>10757363</v>
      </c>
      <c r="F15">
        <v>10645664</v>
      </c>
      <c r="G15">
        <v>111699</v>
      </c>
      <c r="H15">
        <v>0</v>
      </c>
      <c r="I15">
        <v>0</v>
      </c>
      <c r="J15">
        <v>0</v>
      </c>
      <c r="K15">
        <v>2374352</v>
      </c>
      <c r="L15">
        <v>930806</v>
      </c>
      <c r="M15">
        <v>1443546</v>
      </c>
      <c r="N15">
        <v>0</v>
      </c>
      <c r="O15">
        <v>0</v>
      </c>
      <c r="P15">
        <v>0</v>
      </c>
      <c r="Q15">
        <v>2514178</v>
      </c>
      <c r="R15">
        <v>2513978</v>
      </c>
      <c r="S15">
        <v>1008532</v>
      </c>
      <c r="T15">
        <v>435005</v>
      </c>
      <c r="U15">
        <v>29.797599999999999</v>
      </c>
    </row>
    <row r="16" spans="1:21" x14ac:dyDescent="0.3">
      <c r="A16" t="s">
        <v>101</v>
      </c>
      <c r="B16">
        <v>12616726</v>
      </c>
      <c r="C16">
        <v>10870282</v>
      </c>
      <c r="D16">
        <v>1746444</v>
      </c>
      <c r="E16">
        <v>9950889</v>
      </c>
      <c r="F16">
        <v>9834128</v>
      </c>
      <c r="G16">
        <v>116761</v>
      </c>
      <c r="H16">
        <v>0</v>
      </c>
      <c r="I16">
        <v>0</v>
      </c>
      <c r="J16">
        <v>0</v>
      </c>
      <c r="K16">
        <v>2665837</v>
      </c>
      <c r="L16">
        <v>1036154</v>
      </c>
      <c r="M16">
        <v>1629683</v>
      </c>
      <c r="N16">
        <v>0</v>
      </c>
      <c r="O16">
        <v>0</v>
      </c>
      <c r="P16">
        <v>0</v>
      </c>
      <c r="Q16">
        <v>2821545</v>
      </c>
      <c r="R16">
        <v>2821161</v>
      </c>
      <c r="S16">
        <v>1137305</v>
      </c>
      <c r="T16">
        <v>492405</v>
      </c>
      <c r="U16">
        <v>29.2</v>
      </c>
    </row>
    <row r="17" spans="1:21" x14ac:dyDescent="0.3">
      <c r="A17" t="s">
        <v>102</v>
      </c>
      <c r="B17">
        <v>11964828</v>
      </c>
      <c r="C17">
        <v>10127433</v>
      </c>
      <c r="D17">
        <v>1837395</v>
      </c>
      <c r="E17">
        <v>8865858</v>
      </c>
      <c r="F17">
        <v>8724860</v>
      </c>
      <c r="G17">
        <v>140998</v>
      </c>
      <c r="H17">
        <v>0</v>
      </c>
      <c r="I17">
        <v>0</v>
      </c>
      <c r="J17">
        <v>0</v>
      </c>
      <c r="K17">
        <v>3098970</v>
      </c>
      <c r="L17">
        <v>1402573</v>
      </c>
      <c r="M17">
        <v>1696397</v>
      </c>
      <c r="N17">
        <v>0</v>
      </c>
      <c r="O17">
        <v>0</v>
      </c>
      <c r="P17">
        <v>0</v>
      </c>
      <c r="Q17">
        <v>3254820</v>
      </c>
      <c r="R17">
        <v>3254691</v>
      </c>
      <c r="S17">
        <v>1166936</v>
      </c>
      <c r="T17">
        <v>529434</v>
      </c>
      <c r="U17">
        <v>30.569099999999999</v>
      </c>
    </row>
    <row r="18" spans="1:21" x14ac:dyDescent="0.3">
      <c r="A18" t="s">
        <v>103</v>
      </c>
      <c r="B18">
        <v>11734752</v>
      </c>
      <c r="C18">
        <v>9743489</v>
      </c>
      <c r="D18">
        <v>1991263</v>
      </c>
      <c r="E18">
        <v>8717475</v>
      </c>
      <c r="F18">
        <v>8583338</v>
      </c>
      <c r="G18">
        <v>134137</v>
      </c>
      <c r="H18">
        <v>0</v>
      </c>
      <c r="I18">
        <v>0</v>
      </c>
      <c r="J18">
        <v>0</v>
      </c>
      <c r="K18">
        <v>3017277</v>
      </c>
      <c r="L18">
        <v>1160151</v>
      </c>
      <c r="M18">
        <v>1857126</v>
      </c>
      <c r="N18">
        <v>0</v>
      </c>
      <c r="O18">
        <v>0</v>
      </c>
      <c r="P18">
        <v>0</v>
      </c>
      <c r="Q18">
        <v>3196021</v>
      </c>
      <c r="R18">
        <v>3195685</v>
      </c>
      <c r="S18">
        <v>1301508</v>
      </c>
      <c r="T18">
        <v>555632</v>
      </c>
      <c r="U18">
        <v>28.7118</v>
      </c>
    </row>
    <row r="19" spans="1:21" x14ac:dyDescent="0.3">
      <c r="A19" t="s">
        <v>104</v>
      </c>
      <c r="B19">
        <v>11950116</v>
      </c>
      <c r="C19">
        <v>9870858</v>
      </c>
      <c r="D19">
        <v>2079258</v>
      </c>
      <c r="E19">
        <v>8689516</v>
      </c>
      <c r="F19">
        <v>8543998</v>
      </c>
      <c r="G19">
        <v>145518</v>
      </c>
      <c r="H19">
        <v>0</v>
      </c>
      <c r="I19">
        <v>0</v>
      </c>
      <c r="J19">
        <v>0</v>
      </c>
      <c r="K19">
        <v>3260600</v>
      </c>
      <c r="L19">
        <v>1326860</v>
      </c>
      <c r="M19">
        <v>1933740</v>
      </c>
      <c r="N19">
        <v>0</v>
      </c>
      <c r="O19">
        <v>0</v>
      </c>
      <c r="P19">
        <v>0</v>
      </c>
      <c r="Q19">
        <v>3441942</v>
      </c>
      <c r="R19">
        <v>3441643</v>
      </c>
      <c r="S19">
        <v>1337436</v>
      </c>
      <c r="T19">
        <v>596295</v>
      </c>
      <c r="U19">
        <v>29.803599999999999</v>
      </c>
    </row>
    <row r="20" spans="1:21" x14ac:dyDescent="0.3">
      <c r="A20" t="s">
        <v>105</v>
      </c>
      <c r="B20">
        <v>15639128</v>
      </c>
      <c r="C20">
        <v>13169479</v>
      </c>
      <c r="D20">
        <v>2469649</v>
      </c>
      <c r="E20">
        <v>9727195</v>
      </c>
      <c r="F20">
        <v>9666726</v>
      </c>
      <c r="G20">
        <v>60469</v>
      </c>
      <c r="H20">
        <v>0</v>
      </c>
      <c r="I20">
        <v>0</v>
      </c>
      <c r="J20">
        <v>0</v>
      </c>
      <c r="K20">
        <v>5911933</v>
      </c>
      <c r="L20">
        <v>3502753</v>
      </c>
      <c r="M20">
        <v>2409180</v>
      </c>
      <c r="N20">
        <v>0</v>
      </c>
      <c r="O20">
        <v>0</v>
      </c>
      <c r="P20">
        <v>0</v>
      </c>
      <c r="Q20">
        <v>6108949</v>
      </c>
      <c r="R20">
        <v>6108949</v>
      </c>
      <c r="S20">
        <v>1980871</v>
      </c>
      <c r="T20">
        <v>428301</v>
      </c>
      <c r="U20">
        <v>15.040699999999999</v>
      </c>
    </row>
    <row r="21" spans="1:21" x14ac:dyDescent="0.3">
      <c r="A21" t="s">
        <v>106</v>
      </c>
      <c r="B21">
        <v>15620802</v>
      </c>
      <c r="C21">
        <v>13129097</v>
      </c>
      <c r="D21">
        <v>2491705</v>
      </c>
      <c r="E21">
        <v>9725881</v>
      </c>
      <c r="F21">
        <v>9663845</v>
      </c>
      <c r="G21">
        <v>62036</v>
      </c>
      <c r="H21">
        <v>0</v>
      </c>
      <c r="I21">
        <v>0</v>
      </c>
      <c r="J21">
        <v>0</v>
      </c>
      <c r="K21">
        <v>5894921</v>
      </c>
      <c r="L21">
        <v>3465252</v>
      </c>
      <c r="M21">
        <v>2429669</v>
      </c>
      <c r="N21">
        <v>0</v>
      </c>
      <c r="O21">
        <v>0</v>
      </c>
      <c r="P21">
        <v>0</v>
      </c>
      <c r="Q21">
        <v>6097723</v>
      </c>
      <c r="R21">
        <v>6097723</v>
      </c>
      <c r="S21">
        <v>2058822</v>
      </c>
      <c r="T21">
        <v>370840</v>
      </c>
      <c r="U21">
        <v>14.2247</v>
      </c>
    </row>
    <row r="22" spans="1:21" x14ac:dyDescent="0.3">
      <c r="A22" t="s">
        <v>107</v>
      </c>
      <c r="B22">
        <v>13730682</v>
      </c>
      <c r="C22">
        <v>10847270</v>
      </c>
      <c r="D22">
        <v>2883412</v>
      </c>
      <c r="E22">
        <v>9864738</v>
      </c>
      <c r="F22">
        <v>9788759</v>
      </c>
      <c r="G22">
        <v>75979</v>
      </c>
      <c r="H22">
        <v>0</v>
      </c>
      <c r="I22">
        <v>0</v>
      </c>
      <c r="J22">
        <v>0</v>
      </c>
      <c r="K22">
        <v>3865944</v>
      </c>
      <c r="L22">
        <v>1058511</v>
      </c>
      <c r="M22">
        <v>2807433</v>
      </c>
      <c r="N22">
        <v>0</v>
      </c>
      <c r="O22">
        <v>0</v>
      </c>
      <c r="P22">
        <v>0</v>
      </c>
      <c r="Q22">
        <v>4027427</v>
      </c>
      <c r="R22">
        <v>4026643</v>
      </c>
      <c r="S22">
        <v>2085649</v>
      </c>
      <c r="T22">
        <v>721723</v>
      </c>
      <c r="U22">
        <v>18.994</v>
      </c>
    </row>
    <row r="23" spans="1:21" x14ac:dyDescent="0.3">
      <c r="A23" t="s">
        <v>108</v>
      </c>
      <c r="B23">
        <v>14048161</v>
      </c>
      <c r="C23">
        <v>11381664</v>
      </c>
      <c r="D23">
        <v>2666497</v>
      </c>
      <c r="E23">
        <v>9883317</v>
      </c>
      <c r="F23">
        <v>9854400</v>
      </c>
      <c r="G23">
        <v>28917</v>
      </c>
      <c r="H23">
        <v>0</v>
      </c>
      <c r="I23">
        <v>0</v>
      </c>
      <c r="J23">
        <v>0</v>
      </c>
      <c r="K23">
        <v>4164844</v>
      </c>
      <c r="L23">
        <v>1527264</v>
      </c>
      <c r="M23">
        <v>2637580</v>
      </c>
      <c r="N23">
        <v>0</v>
      </c>
      <c r="O23">
        <v>0</v>
      </c>
      <c r="P23">
        <v>0</v>
      </c>
      <c r="Q23">
        <v>4306599</v>
      </c>
      <c r="R23">
        <v>4306595</v>
      </c>
      <c r="S23">
        <v>2301204</v>
      </c>
      <c r="T23">
        <v>336373</v>
      </c>
      <c r="U23">
        <v>17.8658</v>
      </c>
    </row>
    <row r="24" spans="1:21" x14ac:dyDescent="0.3">
      <c r="A24" t="s">
        <v>109</v>
      </c>
      <c r="B24">
        <v>14687186</v>
      </c>
      <c r="C24">
        <v>11781283</v>
      </c>
      <c r="D24">
        <v>2905903</v>
      </c>
      <c r="E24">
        <v>10098260</v>
      </c>
      <c r="F24">
        <v>10067171</v>
      </c>
      <c r="G24">
        <v>31089</v>
      </c>
      <c r="H24">
        <v>0</v>
      </c>
      <c r="I24">
        <v>0</v>
      </c>
      <c r="J24">
        <v>0</v>
      </c>
      <c r="K24">
        <v>4588926</v>
      </c>
      <c r="L24">
        <v>1714112</v>
      </c>
      <c r="M24">
        <v>2874814</v>
      </c>
      <c r="N24">
        <v>0</v>
      </c>
      <c r="O24">
        <v>0</v>
      </c>
      <c r="P24">
        <v>0</v>
      </c>
      <c r="Q24">
        <v>4749070</v>
      </c>
      <c r="R24">
        <v>4749056</v>
      </c>
      <c r="S24">
        <v>2529230</v>
      </c>
      <c r="T24">
        <v>345521</v>
      </c>
      <c r="U24">
        <v>17.533300000000001</v>
      </c>
    </row>
    <row r="25" spans="1:21" x14ac:dyDescent="0.3">
      <c r="A25" t="s">
        <v>110</v>
      </c>
      <c r="B25">
        <v>13961891</v>
      </c>
      <c r="C25">
        <v>11385125</v>
      </c>
      <c r="D25">
        <v>2576766</v>
      </c>
      <c r="E25">
        <v>9847722</v>
      </c>
      <c r="F25">
        <v>9816738</v>
      </c>
      <c r="G25">
        <v>30984</v>
      </c>
      <c r="H25">
        <v>0</v>
      </c>
      <c r="I25">
        <v>0</v>
      </c>
      <c r="J25">
        <v>0</v>
      </c>
      <c r="K25">
        <v>4114169</v>
      </c>
      <c r="L25">
        <v>1568387</v>
      </c>
      <c r="M25">
        <v>2545782</v>
      </c>
      <c r="N25">
        <v>0</v>
      </c>
      <c r="O25">
        <v>0</v>
      </c>
      <c r="P25">
        <v>0</v>
      </c>
      <c r="Q25">
        <v>4264067</v>
      </c>
      <c r="R25">
        <v>4264058</v>
      </c>
      <c r="S25">
        <v>2249627</v>
      </c>
      <c r="T25">
        <v>296144</v>
      </c>
      <c r="U25">
        <v>18.4512</v>
      </c>
    </row>
    <row r="26" spans="1:21" x14ac:dyDescent="0.3">
      <c r="A26" t="s">
        <v>111</v>
      </c>
      <c r="B26">
        <v>14797656</v>
      </c>
      <c r="C26">
        <v>11880749</v>
      </c>
      <c r="D26">
        <v>2916907</v>
      </c>
      <c r="E26">
        <v>10084559</v>
      </c>
      <c r="F26">
        <v>10052697</v>
      </c>
      <c r="G26">
        <v>31862</v>
      </c>
      <c r="H26">
        <v>0</v>
      </c>
      <c r="I26">
        <v>0</v>
      </c>
      <c r="J26">
        <v>0</v>
      </c>
      <c r="K26">
        <v>4713097</v>
      </c>
      <c r="L26">
        <v>1828052</v>
      </c>
      <c r="M26">
        <v>2885045</v>
      </c>
      <c r="N26">
        <v>0</v>
      </c>
      <c r="O26">
        <v>0</v>
      </c>
      <c r="P26">
        <v>0</v>
      </c>
      <c r="Q26">
        <v>4896818</v>
      </c>
      <c r="R26">
        <v>4896818</v>
      </c>
      <c r="S26">
        <v>2523432</v>
      </c>
      <c r="T26">
        <v>361641</v>
      </c>
      <c r="U26">
        <v>17.8184</v>
      </c>
    </row>
    <row r="27" spans="1:21" x14ac:dyDescent="0.3">
      <c r="A27" t="s">
        <v>112</v>
      </c>
      <c r="B27">
        <v>14903844</v>
      </c>
      <c r="C27">
        <v>11884766</v>
      </c>
      <c r="D27">
        <v>3019078</v>
      </c>
      <c r="E27">
        <v>10119955</v>
      </c>
      <c r="F27">
        <v>10087044</v>
      </c>
      <c r="G27">
        <v>32911</v>
      </c>
      <c r="H27">
        <v>0</v>
      </c>
      <c r="I27">
        <v>0</v>
      </c>
      <c r="J27">
        <v>0</v>
      </c>
      <c r="K27">
        <v>4783889</v>
      </c>
      <c r="L27">
        <v>1797722</v>
      </c>
      <c r="M27">
        <v>2986167</v>
      </c>
      <c r="N27">
        <v>0</v>
      </c>
      <c r="O27">
        <v>0</v>
      </c>
      <c r="P27">
        <v>0</v>
      </c>
      <c r="Q27">
        <v>4971504</v>
      </c>
      <c r="R27">
        <v>4971504</v>
      </c>
      <c r="S27">
        <v>2594137</v>
      </c>
      <c r="T27">
        <v>392019</v>
      </c>
      <c r="U27">
        <v>17.164999999999999</v>
      </c>
    </row>
    <row r="28" spans="1:21" x14ac:dyDescent="0.3">
      <c r="A28" t="s">
        <v>113</v>
      </c>
      <c r="B28">
        <v>14910171</v>
      </c>
      <c r="C28">
        <v>11928385</v>
      </c>
      <c r="D28">
        <v>2981786</v>
      </c>
      <c r="E28">
        <v>10125130</v>
      </c>
      <c r="F28">
        <v>10092669</v>
      </c>
      <c r="G28">
        <v>32461</v>
      </c>
      <c r="H28">
        <v>0</v>
      </c>
      <c r="I28">
        <v>0</v>
      </c>
      <c r="J28">
        <v>0</v>
      </c>
      <c r="K28">
        <v>4785041</v>
      </c>
      <c r="L28">
        <v>1835716</v>
      </c>
      <c r="M28">
        <v>2949325</v>
      </c>
      <c r="N28">
        <v>0</v>
      </c>
      <c r="O28">
        <v>0</v>
      </c>
      <c r="P28">
        <v>0</v>
      </c>
      <c r="Q28">
        <v>4956054</v>
      </c>
      <c r="R28">
        <v>4956044</v>
      </c>
      <c r="S28">
        <v>2573876</v>
      </c>
      <c r="T28">
        <v>375444</v>
      </c>
      <c r="U28">
        <v>17.257400000000001</v>
      </c>
    </row>
    <row r="29" spans="1:21" x14ac:dyDescent="0.3">
      <c r="A29" t="s">
        <v>114</v>
      </c>
      <c r="B29">
        <v>13865823</v>
      </c>
      <c r="C29">
        <v>10603592</v>
      </c>
      <c r="D29">
        <v>3262231</v>
      </c>
      <c r="E29">
        <v>9430212</v>
      </c>
      <c r="F29">
        <v>9340391</v>
      </c>
      <c r="G29">
        <v>89821</v>
      </c>
      <c r="H29">
        <v>0</v>
      </c>
      <c r="I29">
        <v>0</v>
      </c>
      <c r="J29">
        <v>0</v>
      </c>
      <c r="K29">
        <v>4435611</v>
      </c>
      <c r="L29">
        <v>1263201</v>
      </c>
      <c r="M29">
        <v>3172410</v>
      </c>
      <c r="N29">
        <v>0</v>
      </c>
      <c r="O29">
        <v>0</v>
      </c>
      <c r="P29">
        <v>0</v>
      </c>
      <c r="Q29">
        <v>4605483</v>
      </c>
      <c r="R29">
        <v>4604811</v>
      </c>
      <c r="S29">
        <v>2395951</v>
      </c>
      <c r="T29">
        <v>776481</v>
      </c>
      <c r="U29">
        <v>18.636800000000001</v>
      </c>
    </row>
    <row r="30" spans="1:21" x14ac:dyDescent="0.3">
      <c r="A30" t="s">
        <v>115</v>
      </c>
      <c r="B30">
        <v>14040918</v>
      </c>
      <c r="C30">
        <v>10539210</v>
      </c>
      <c r="D30">
        <v>3501708</v>
      </c>
      <c r="E30">
        <v>9336519</v>
      </c>
      <c r="F30">
        <v>9250183</v>
      </c>
      <c r="G30">
        <v>86336</v>
      </c>
      <c r="H30">
        <v>0</v>
      </c>
      <c r="I30">
        <v>0</v>
      </c>
      <c r="J30">
        <v>0</v>
      </c>
      <c r="K30">
        <v>4704399</v>
      </c>
      <c r="L30">
        <v>1289027</v>
      </c>
      <c r="M30">
        <v>3415372</v>
      </c>
      <c r="N30">
        <v>0</v>
      </c>
      <c r="O30">
        <v>0</v>
      </c>
      <c r="P30">
        <v>0</v>
      </c>
      <c r="Q30">
        <v>4886855</v>
      </c>
      <c r="R30">
        <v>4885980</v>
      </c>
      <c r="S30">
        <v>2516581</v>
      </c>
      <c r="T30">
        <v>898790</v>
      </c>
      <c r="U30">
        <v>18.859400000000001</v>
      </c>
    </row>
    <row r="31" spans="1:21" x14ac:dyDescent="0.3">
      <c r="A31" t="s">
        <v>116</v>
      </c>
      <c r="B31">
        <v>14161462</v>
      </c>
      <c r="C31">
        <v>10746837</v>
      </c>
      <c r="D31">
        <v>3414625</v>
      </c>
      <c r="E31">
        <v>9501064</v>
      </c>
      <c r="F31">
        <v>9415042</v>
      </c>
      <c r="G31">
        <v>86022</v>
      </c>
      <c r="H31">
        <v>0</v>
      </c>
      <c r="I31">
        <v>0</v>
      </c>
      <c r="J31">
        <v>0</v>
      </c>
      <c r="K31">
        <v>4660398</v>
      </c>
      <c r="L31">
        <v>1331795</v>
      </c>
      <c r="M31">
        <v>3328603</v>
      </c>
      <c r="N31">
        <v>0</v>
      </c>
      <c r="O31">
        <v>0</v>
      </c>
      <c r="P31">
        <v>0</v>
      </c>
      <c r="Q31">
        <v>4843577</v>
      </c>
      <c r="R31">
        <v>4843407</v>
      </c>
      <c r="S31">
        <v>2442871</v>
      </c>
      <c r="T31">
        <v>885721</v>
      </c>
      <c r="U31">
        <v>18.806799999999999</v>
      </c>
    </row>
    <row r="32" spans="1:21" x14ac:dyDescent="0.3">
      <c r="A32" t="s">
        <v>117</v>
      </c>
      <c r="B32">
        <v>14732161</v>
      </c>
      <c r="C32">
        <v>10835537</v>
      </c>
      <c r="D32">
        <v>3896624</v>
      </c>
      <c r="E32">
        <v>9508930</v>
      </c>
      <c r="F32">
        <v>9407964</v>
      </c>
      <c r="G32">
        <v>100966</v>
      </c>
      <c r="H32">
        <v>0</v>
      </c>
      <c r="I32">
        <v>0</v>
      </c>
      <c r="J32">
        <v>0</v>
      </c>
      <c r="K32">
        <v>5223231</v>
      </c>
      <c r="L32">
        <v>1427573</v>
      </c>
      <c r="M32">
        <v>3795658</v>
      </c>
      <c r="N32">
        <v>0</v>
      </c>
      <c r="O32">
        <v>0</v>
      </c>
      <c r="P32">
        <v>0</v>
      </c>
      <c r="Q32">
        <v>5440354</v>
      </c>
      <c r="R32">
        <v>5439154</v>
      </c>
      <c r="S32">
        <v>2755818</v>
      </c>
      <c r="T32">
        <v>1039854</v>
      </c>
      <c r="U32">
        <v>18.963200000000001</v>
      </c>
    </row>
    <row r="33" spans="1:21" x14ac:dyDescent="0.3">
      <c r="A33" t="s">
        <v>118</v>
      </c>
      <c r="B33">
        <v>14807694</v>
      </c>
      <c r="C33">
        <v>10883944</v>
      </c>
      <c r="D33">
        <v>3923750</v>
      </c>
      <c r="E33">
        <v>9482184</v>
      </c>
      <c r="F33">
        <v>9375823</v>
      </c>
      <c r="G33">
        <v>106361</v>
      </c>
      <c r="H33">
        <v>0</v>
      </c>
      <c r="I33">
        <v>0</v>
      </c>
      <c r="J33">
        <v>0</v>
      </c>
      <c r="K33">
        <v>5325510</v>
      </c>
      <c r="L33">
        <v>1508121</v>
      </c>
      <c r="M33">
        <v>3817389</v>
      </c>
      <c r="N33">
        <v>0</v>
      </c>
      <c r="O33">
        <v>0</v>
      </c>
      <c r="P33">
        <v>0</v>
      </c>
      <c r="Q33">
        <v>5579665</v>
      </c>
      <c r="R33">
        <v>5577181</v>
      </c>
      <c r="S33">
        <v>2764737</v>
      </c>
      <c r="T33">
        <v>1052601</v>
      </c>
      <c r="U33">
        <v>19.234000000000002</v>
      </c>
    </row>
    <row r="34" spans="1:21" x14ac:dyDescent="0.3">
      <c r="A34" t="s">
        <v>119</v>
      </c>
      <c r="B34">
        <v>15155789</v>
      </c>
      <c r="C34">
        <v>11245294</v>
      </c>
      <c r="D34">
        <v>3910495</v>
      </c>
      <c r="E34">
        <v>9767372</v>
      </c>
      <c r="F34">
        <v>9689129</v>
      </c>
      <c r="G34">
        <v>78243</v>
      </c>
      <c r="H34">
        <v>0</v>
      </c>
      <c r="I34">
        <v>0</v>
      </c>
      <c r="J34">
        <v>0</v>
      </c>
      <c r="K34">
        <v>5388417</v>
      </c>
      <c r="L34">
        <v>1556165</v>
      </c>
      <c r="M34">
        <v>3832252</v>
      </c>
      <c r="N34">
        <v>0</v>
      </c>
      <c r="O34">
        <v>0</v>
      </c>
      <c r="P34">
        <v>0</v>
      </c>
      <c r="Q34">
        <v>5605851</v>
      </c>
      <c r="R34">
        <v>5605851</v>
      </c>
      <c r="S34">
        <v>2910011</v>
      </c>
      <c r="T34">
        <v>922242</v>
      </c>
      <c r="U34">
        <v>18.317900000000002</v>
      </c>
    </row>
    <row r="35" spans="1:21" x14ac:dyDescent="0.3">
      <c r="A35" t="s">
        <v>120</v>
      </c>
      <c r="B35">
        <v>15186168</v>
      </c>
      <c r="C35">
        <v>11267688</v>
      </c>
      <c r="D35">
        <v>3918480</v>
      </c>
      <c r="E35">
        <v>9802728</v>
      </c>
      <c r="F35">
        <v>9712849</v>
      </c>
      <c r="G35">
        <v>89879</v>
      </c>
      <c r="H35">
        <v>0</v>
      </c>
      <c r="I35">
        <v>0</v>
      </c>
      <c r="J35">
        <v>0</v>
      </c>
      <c r="K35">
        <v>5383440</v>
      </c>
      <c r="L35">
        <v>1554839</v>
      </c>
      <c r="M35">
        <v>3828601</v>
      </c>
      <c r="N35">
        <v>0</v>
      </c>
      <c r="O35">
        <v>0</v>
      </c>
      <c r="P35">
        <v>0</v>
      </c>
      <c r="Q35">
        <v>5625239</v>
      </c>
      <c r="R35">
        <v>5625222</v>
      </c>
      <c r="S35">
        <v>2927956</v>
      </c>
      <c r="T35">
        <v>900705</v>
      </c>
      <c r="U35">
        <v>18.066800000000001</v>
      </c>
    </row>
    <row r="36" spans="1:21" x14ac:dyDescent="0.3">
      <c r="A36" t="s">
        <v>121</v>
      </c>
      <c r="B36">
        <v>15385295</v>
      </c>
      <c r="C36">
        <v>11311545</v>
      </c>
      <c r="D36">
        <v>4073750</v>
      </c>
      <c r="E36">
        <v>9801424</v>
      </c>
      <c r="F36">
        <v>9710693</v>
      </c>
      <c r="G36">
        <v>90731</v>
      </c>
      <c r="H36">
        <v>0</v>
      </c>
      <c r="I36">
        <v>0</v>
      </c>
      <c r="J36">
        <v>0</v>
      </c>
      <c r="K36">
        <v>5583871</v>
      </c>
      <c r="L36">
        <v>1600852</v>
      </c>
      <c r="M36">
        <v>3983019</v>
      </c>
      <c r="N36">
        <v>0</v>
      </c>
      <c r="O36">
        <v>0</v>
      </c>
      <c r="P36">
        <v>0</v>
      </c>
      <c r="Q36">
        <v>5824374</v>
      </c>
      <c r="R36">
        <v>5823456</v>
      </c>
      <c r="S36">
        <v>2955604</v>
      </c>
      <c r="T36">
        <v>1027390</v>
      </c>
      <c r="U36">
        <v>18.218699999999998</v>
      </c>
    </row>
    <row r="37" spans="1:21" x14ac:dyDescent="0.3">
      <c r="A37" t="s">
        <v>122</v>
      </c>
      <c r="B37">
        <v>15358621</v>
      </c>
      <c r="C37">
        <v>11258528</v>
      </c>
      <c r="D37">
        <v>4100093</v>
      </c>
      <c r="E37">
        <v>9703912</v>
      </c>
      <c r="F37">
        <v>9601624</v>
      </c>
      <c r="G37">
        <v>102288</v>
      </c>
      <c r="H37">
        <v>0</v>
      </c>
      <c r="I37">
        <v>0</v>
      </c>
      <c r="J37">
        <v>0</v>
      </c>
      <c r="K37">
        <v>5654709</v>
      </c>
      <c r="L37">
        <v>1656904</v>
      </c>
      <c r="M37">
        <v>3997805</v>
      </c>
      <c r="N37">
        <v>0</v>
      </c>
      <c r="O37">
        <v>0</v>
      </c>
      <c r="P37">
        <v>0</v>
      </c>
      <c r="Q37">
        <v>5885467</v>
      </c>
      <c r="R37">
        <v>5885317</v>
      </c>
      <c r="S37">
        <v>3014379</v>
      </c>
      <c r="T37">
        <v>983446</v>
      </c>
      <c r="U37">
        <v>18.297799999999999</v>
      </c>
    </row>
    <row r="38" spans="1:21" x14ac:dyDescent="0.3">
      <c r="A38" t="s">
        <v>123</v>
      </c>
      <c r="B38">
        <v>15134505</v>
      </c>
      <c r="C38">
        <v>11150417</v>
      </c>
      <c r="D38">
        <v>3984088</v>
      </c>
      <c r="E38">
        <v>9689058</v>
      </c>
      <c r="F38">
        <v>9597750</v>
      </c>
      <c r="G38">
        <v>91308</v>
      </c>
      <c r="H38">
        <v>0</v>
      </c>
      <c r="I38">
        <v>0</v>
      </c>
      <c r="J38">
        <v>0</v>
      </c>
      <c r="K38">
        <v>5445447</v>
      </c>
      <c r="L38">
        <v>1552667</v>
      </c>
      <c r="M38">
        <v>3892780</v>
      </c>
      <c r="N38">
        <v>0</v>
      </c>
      <c r="O38">
        <v>0</v>
      </c>
      <c r="P38">
        <v>0</v>
      </c>
      <c r="Q38">
        <v>5714269</v>
      </c>
      <c r="R38">
        <v>5714269</v>
      </c>
      <c r="S38">
        <v>3155817</v>
      </c>
      <c r="T38">
        <v>736973</v>
      </c>
      <c r="U38">
        <v>17.464200000000002</v>
      </c>
    </row>
    <row r="39" spans="1:21" x14ac:dyDescent="0.3">
      <c r="A39" t="s">
        <v>124</v>
      </c>
      <c r="B39">
        <v>15442458</v>
      </c>
      <c r="C39">
        <v>11154658</v>
      </c>
      <c r="D39">
        <v>4287800</v>
      </c>
      <c r="E39">
        <v>9687558</v>
      </c>
      <c r="F39">
        <v>9626563</v>
      </c>
      <c r="G39">
        <v>60995</v>
      </c>
      <c r="H39">
        <v>0</v>
      </c>
      <c r="I39">
        <v>0</v>
      </c>
      <c r="J39">
        <v>0</v>
      </c>
      <c r="K39">
        <v>5754900</v>
      </c>
      <c r="L39">
        <v>1528095</v>
      </c>
      <c r="M39">
        <v>4226805</v>
      </c>
      <c r="N39">
        <v>0</v>
      </c>
      <c r="O39">
        <v>0</v>
      </c>
      <c r="P39">
        <v>0</v>
      </c>
      <c r="Q39">
        <v>5964441</v>
      </c>
      <c r="R39">
        <v>5964399</v>
      </c>
      <c r="S39">
        <v>3360048</v>
      </c>
      <c r="T39">
        <v>866706</v>
      </c>
      <c r="U39">
        <v>15.325200000000001</v>
      </c>
    </row>
    <row r="40" spans="1:21" x14ac:dyDescent="0.3">
      <c r="A40" t="s">
        <v>125</v>
      </c>
      <c r="B40">
        <v>15170592</v>
      </c>
      <c r="C40">
        <v>11070102</v>
      </c>
      <c r="D40">
        <v>4100490</v>
      </c>
      <c r="E40">
        <v>9679481</v>
      </c>
      <c r="F40">
        <v>9619191</v>
      </c>
      <c r="G40">
        <v>60290</v>
      </c>
      <c r="H40">
        <v>0</v>
      </c>
      <c r="I40">
        <v>0</v>
      </c>
      <c r="J40">
        <v>0</v>
      </c>
      <c r="K40">
        <v>5491111</v>
      </c>
      <c r="L40">
        <v>1450911</v>
      </c>
      <c r="M40">
        <v>4040200</v>
      </c>
      <c r="N40">
        <v>0</v>
      </c>
      <c r="O40">
        <v>0</v>
      </c>
      <c r="P40">
        <v>0</v>
      </c>
      <c r="Q40">
        <v>5696271</v>
      </c>
      <c r="R40">
        <v>5694938</v>
      </c>
      <c r="S40">
        <v>3333572</v>
      </c>
      <c r="T40">
        <v>706598</v>
      </c>
      <c r="U40">
        <v>15.411199999999999</v>
      </c>
    </row>
    <row r="41" spans="1:21" x14ac:dyDescent="0.3">
      <c r="A41" t="s">
        <v>126</v>
      </c>
      <c r="B41">
        <v>15397384</v>
      </c>
      <c r="C41">
        <v>11258564</v>
      </c>
      <c r="D41">
        <v>4138820</v>
      </c>
      <c r="E41">
        <v>9699222</v>
      </c>
      <c r="F41">
        <v>9647429</v>
      </c>
      <c r="G41">
        <v>51793</v>
      </c>
      <c r="H41">
        <v>0</v>
      </c>
      <c r="I41">
        <v>0</v>
      </c>
      <c r="J41">
        <v>0</v>
      </c>
      <c r="K41">
        <v>5698162</v>
      </c>
      <c r="L41">
        <v>1611135</v>
      </c>
      <c r="M41">
        <v>4087027</v>
      </c>
      <c r="N41">
        <v>0</v>
      </c>
      <c r="O41">
        <v>0</v>
      </c>
      <c r="P41">
        <v>0</v>
      </c>
      <c r="Q41">
        <v>5922401</v>
      </c>
      <c r="R41">
        <v>5922283</v>
      </c>
      <c r="S41">
        <v>3383156</v>
      </c>
      <c r="T41">
        <v>703820</v>
      </c>
      <c r="U41">
        <v>16.101099999999999</v>
      </c>
    </row>
    <row r="42" spans="1:21" x14ac:dyDescent="0.3">
      <c r="A42" t="s">
        <v>127</v>
      </c>
      <c r="B42">
        <v>15286862</v>
      </c>
      <c r="C42">
        <v>11023992</v>
      </c>
      <c r="D42">
        <v>4262870</v>
      </c>
      <c r="E42">
        <v>8990910</v>
      </c>
      <c r="F42">
        <v>8950410</v>
      </c>
      <c r="G42">
        <v>40500</v>
      </c>
      <c r="H42">
        <v>0</v>
      </c>
      <c r="I42">
        <v>0</v>
      </c>
      <c r="J42">
        <v>0</v>
      </c>
      <c r="K42">
        <v>6295952</v>
      </c>
      <c r="L42">
        <v>2073582</v>
      </c>
      <c r="M42">
        <v>4222370</v>
      </c>
      <c r="N42">
        <v>0</v>
      </c>
      <c r="O42">
        <v>0</v>
      </c>
      <c r="P42">
        <v>0</v>
      </c>
      <c r="Q42">
        <v>6431273</v>
      </c>
      <c r="R42">
        <v>6431273</v>
      </c>
      <c r="S42">
        <v>3800081</v>
      </c>
      <c r="T42">
        <v>422266</v>
      </c>
      <c r="U42">
        <v>14.613</v>
      </c>
    </row>
    <row r="43" spans="1:21" x14ac:dyDescent="0.3">
      <c r="A43" t="s">
        <v>128</v>
      </c>
      <c r="B43">
        <v>15806949</v>
      </c>
      <c r="C43">
        <v>11193556</v>
      </c>
      <c r="D43">
        <v>4613393</v>
      </c>
      <c r="E43">
        <v>9425061</v>
      </c>
      <c r="F43">
        <v>9405524</v>
      </c>
      <c r="G43">
        <v>19537</v>
      </c>
      <c r="H43">
        <v>0</v>
      </c>
      <c r="I43">
        <v>0</v>
      </c>
      <c r="J43">
        <v>0</v>
      </c>
      <c r="K43">
        <v>6381888</v>
      </c>
      <c r="L43">
        <v>1788032</v>
      </c>
      <c r="M43">
        <v>4593856</v>
      </c>
      <c r="N43">
        <v>0</v>
      </c>
      <c r="O43">
        <v>0</v>
      </c>
      <c r="P43">
        <v>0</v>
      </c>
      <c r="Q43">
        <v>6562877</v>
      </c>
      <c r="R43">
        <v>6562875</v>
      </c>
      <c r="S43">
        <v>4075332</v>
      </c>
      <c r="T43">
        <v>518556</v>
      </c>
      <c r="U43">
        <v>14.9719</v>
      </c>
    </row>
    <row r="44" spans="1:21" x14ac:dyDescent="0.3">
      <c r="A44" t="s">
        <v>129</v>
      </c>
      <c r="B44">
        <v>15801173</v>
      </c>
      <c r="C44">
        <v>11205310</v>
      </c>
      <c r="D44">
        <v>4595863</v>
      </c>
      <c r="E44">
        <v>9430556</v>
      </c>
      <c r="F44">
        <v>9419315</v>
      </c>
      <c r="G44">
        <v>11241</v>
      </c>
      <c r="H44">
        <v>0</v>
      </c>
      <c r="I44">
        <v>0</v>
      </c>
      <c r="J44">
        <v>0</v>
      </c>
      <c r="K44">
        <v>6370617</v>
      </c>
      <c r="L44">
        <v>1785995</v>
      </c>
      <c r="M44">
        <v>4584622</v>
      </c>
      <c r="N44">
        <v>0</v>
      </c>
      <c r="O44">
        <v>0</v>
      </c>
      <c r="P44">
        <v>0</v>
      </c>
      <c r="Q44">
        <v>6599862</v>
      </c>
      <c r="R44">
        <v>6599862</v>
      </c>
      <c r="S44">
        <v>4084932</v>
      </c>
      <c r="T44">
        <v>499690</v>
      </c>
      <c r="U44">
        <v>14.925000000000001</v>
      </c>
    </row>
    <row r="45" spans="1:21" x14ac:dyDescent="0.3">
      <c r="A45" t="s">
        <v>130</v>
      </c>
      <c r="B45">
        <v>16331846</v>
      </c>
      <c r="C45">
        <v>11511825</v>
      </c>
      <c r="D45">
        <v>4820021</v>
      </c>
      <c r="E45">
        <v>9370296</v>
      </c>
      <c r="F45">
        <v>9344732</v>
      </c>
      <c r="G45">
        <v>25564</v>
      </c>
      <c r="H45">
        <v>0</v>
      </c>
      <c r="I45">
        <v>0</v>
      </c>
      <c r="J45">
        <v>0</v>
      </c>
      <c r="K45">
        <v>6961550</v>
      </c>
      <c r="L45">
        <v>2167093</v>
      </c>
      <c r="M45">
        <v>4794457</v>
      </c>
      <c r="N45">
        <v>0</v>
      </c>
      <c r="O45">
        <v>0</v>
      </c>
      <c r="P45">
        <v>0</v>
      </c>
      <c r="Q45">
        <v>7162130</v>
      </c>
      <c r="R45">
        <v>7162130</v>
      </c>
      <c r="S45">
        <v>4156595</v>
      </c>
      <c r="T45">
        <v>637910</v>
      </c>
      <c r="U45">
        <v>14.764099999999999</v>
      </c>
    </row>
    <row r="46" spans="1:21" x14ac:dyDescent="0.3">
      <c r="A46" t="s">
        <v>131</v>
      </c>
      <c r="B46">
        <v>11034691</v>
      </c>
      <c r="C46">
        <v>10520150</v>
      </c>
      <c r="D46">
        <v>514541</v>
      </c>
      <c r="E46">
        <v>9281165</v>
      </c>
      <c r="F46">
        <v>9198473</v>
      </c>
      <c r="G46">
        <v>82692</v>
      </c>
      <c r="H46">
        <v>0</v>
      </c>
      <c r="I46">
        <v>0</v>
      </c>
      <c r="J46">
        <v>0</v>
      </c>
      <c r="K46">
        <v>1753526</v>
      </c>
      <c r="L46">
        <v>1321677</v>
      </c>
      <c r="M46">
        <v>431849</v>
      </c>
      <c r="N46">
        <v>0</v>
      </c>
      <c r="O46">
        <v>0</v>
      </c>
      <c r="P46">
        <v>0</v>
      </c>
      <c r="Q46">
        <v>1813700</v>
      </c>
      <c r="R46">
        <v>1813683</v>
      </c>
      <c r="S46">
        <v>271191</v>
      </c>
      <c r="T46">
        <v>160667</v>
      </c>
      <c r="U46">
        <v>22.360800000000001</v>
      </c>
    </row>
    <row r="47" spans="1:21" x14ac:dyDescent="0.3">
      <c r="A47" t="s">
        <v>132</v>
      </c>
      <c r="B47">
        <v>14096527</v>
      </c>
      <c r="C47">
        <v>13009633</v>
      </c>
      <c r="D47">
        <v>1086894</v>
      </c>
      <c r="E47">
        <v>12101007</v>
      </c>
      <c r="F47">
        <v>12009663</v>
      </c>
      <c r="G47">
        <v>91344</v>
      </c>
      <c r="H47">
        <v>0</v>
      </c>
      <c r="I47">
        <v>0</v>
      </c>
      <c r="J47">
        <v>0</v>
      </c>
      <c r="K47">
        <v>1995520</v>
      </c>
      <c r="L47">
        <v>999970</v>
      </c>
      <c r="M47">
        <v>995550</v>
      </c>
      <c r="N47">
        <v>0</v>
      </c>
      <c r="O47">
        <v>0</v>
      </c>
      <c r="P47">
        <v>0</v>
      </c>
      <c r="Q47">
        <v>2119143</v>
      </c>
      <c r="R47">
        <v>2114447</v>
      </c>
      <c r="S47">
        <v>618299</v>
      </c>
      <c r="T47">
        <v>377236</v>
      </c>
      <c r="U47">
        <v>62.267200000000003</v>
      </c>
    </row>
    <row r="48" spans="1:21" x14ac:dyDescent="0.3">
      <c r="A48" t="s">
        <v>133</v>
      </c>
      <c r="B48">
        <v>13670147</v>
      </c>
      <c r="C48">
        <v>12322523</v>
      </c>
      <c r="D48">
        <v>1347624</v>
      </c>
      <c r="E48">
        <v>11292882</v>
      </c>
      <c r="F48">
        <v>11186998</v>
      </c>
      <c r="G48">
        <v>105884</v>
      </c>
      <c r="H48">
        <v>0</v>
      </c>
      <c r="I48">
        <v>0</v>
      </c>
      <c r="J48">
        <v>0</v>
      </c>
      <c r="K48">
        <v>2377265</v>
      </c>
      <c r="L48">
        <v>1135525</v>
      </c>
      <c r="M48">
        <v>1241740</v>
      </c>
      <c r="N48">
        <v>0</v>
      </c>
      <c r="O48">
        <v>0</v>
      </c>
      <c r="P48">
        <v>0</v>
      </c>
      <c r="Q48">
        <v>2541289</v>
      </c>
      <c r="R48">
        <v>2532535</v>
      </c>
      <c r="S48">
        <v>760940</v>
      </c>
      <c r="T48">
        <v>480698</v>
      </c>
      <c r="U48">
        <v>53.203899999999997</v>
      </c>
    </row>
    <row r="49" spans="1:21" x14ac:dyDescent="0.3">
      <c r="A49" t="s">
        <v>134</v>
      </c>
      <c r="B49">
        <v>12258936</v>
      </c>
      <c r="C49">
        <v>11065847</v>
      </c>
      <c r="D49">
        <v>1193089</v>
      </c>
      <c r="E49">
        <v>8957767</v>
      </c>
      <c r="F49">
        <v>8829437</v>
      </c>
      <c r="G49">
        <v>128330</v>
      </c>
      <c r="H49">
        <v>0</v>
      </c>
      <c r="I49">
        <v>0</v>
      </c>
      <c r="J49">
        <v>0</v>
      </c>
      <c r="K49">
        <v>3301169</v>
      </c>
      <c r="L49">
        <v>2236410</v>
      </c>
      <c r="M49">
        <v>1064759</v>
      </c>
      <c r="N49">
        <v>0</v>
      </c>
      <c r="O49">
        <v>0</v>
      </c>
      <c r="P49">
        <v>0</v>
      </c>
      <c r="Q49">
        <v>3419222</v>
      </c>
      <c r="R49">
        <v>3419210</v>
      </c>
      <c r="S49">
        <v>578086</v>
      </c>
      <c r="T49">
        <v>486663</v>
      </c>
      <c r="U49">
        <v>15.059200000000001</v>
      </c>
    </row>
    <row r="50" spans="1:21" x14ac:dyDescent="0.3">
      <c r="A50" t="s">
        <v>135</v>
      </c>
      <c r="B50">
        <v>13521644</v>
      </c>
      <c r="C50">
        <v>11899332</v>
      </c>
      <c r="D50">
        <v>1622312</v>
      </c>
      <c r="E50">
        <v>8859941</v>
      </c>
      <c r="F50">
        <v>8700655</v>
      </c>
      <c r="G50">
        <v>159286</v>
      </c>
      <c r="H50">
        <v>0</v>
      </c>
      <c r="I50">
        <v>0</v>
      </c>
      <c r="J50">
        <v>0</v>
      </c>
      <c r="K50">
        <v>4661703</v>
      </c>
      <c r="L50">
        <v>3198677</v>
      </c>
      <c r="M50">
        <v>1463026</v>
      </c>
      <c r="N50">
        <v>0</v>
      </c>
      <c r="O50">
        <v>0</v>
      </c>
      <c r="P50">
        <v>0</v>
      </c>
      <c r="Q50">
        <v>4818683</v>
      </c>
      <c r="R50">
        <v>4818661</v>
      </c>
      <c r="S50">
        <v>814024</v>
      </c>
      <c r="T50">
        <v>649015</v>
      </c>
      <c r="U50">
        <v>14.436299999999999</v>
      </c>
    </row>
    <row r="51" spans="1:21" x14ac:dyDescent="0.3">
      <c r="A51" t="s">
        <v>136</v>
      </c>
      <c r="B51">
        <v>10906137</v>
      </c>
      <c r="C51">
        <v>10219278</v>
      </c>
      <c r="D51">
        <v>686859</v>
      </c>
      <c r="E51">
        <v>9151499</v>
      </c>
      <c r="F51">
        <v>9072589</v>
      </c>
      <c r="G51">
        <v>78910</v>
      </c>
      <c r="H51">
        <v>0</v>
      </c>
      <c r="I51">
        <v>0</v>
      </c>
      <c r="J51">
        <v>0</v>
      </c>
      <c r="K51">
        <v>1754638</v>
      </c>
      <c r="L51">
        <v>1146689</v>
      </c>
      <c r="M51">
        <v>607949</v>
      </c>
      <c r="N51">
        <v>0</v>
      </c>
      <c r="O51">
        <v>0</v>
      </c>
      <c r="P51">
        <v>0</v>
      </c>
      <c r="Q51">
        <v>1809834</v>
      </c>
      <c r="R51">
        <v>1809827</v>
      </c>
      <c r="S51">
        <v>376313</v>
      </c>
      <c r="T51">
        <v>231637</v>
      </c>
      <c r="U51">
        <v>17.279</v>
      </c>
    </row>
    <row r="52" spans="1:21" x14ac:dyDescent="0.3">
      <c r="A52" t="s">
        <v>137</v>
      </c>
      <c r="B52">
        <v>8572445</v>
      </c>
      <c r="C52">
        <v>8209314</v>
      </c>
      <c r="D52">
        <v>363131</v>
      </c>
      <c r="E52">
        <v>8039641</v>
      </c>
      <c r="F52">
        <v>8036444</v>
      </c>
      <c r="G52">
        <v>3197</v>
      </c>
      <c r="H52">
        <v>0</v>
      </c>
      <c r="I52">
        <v>0</v>
      </c>
      <c r="J52">
        <v>0</v>
      </c>
      <c r="K52">
        <v>532804</v>
      </c>
      <c r="L52">
        <v>172870</v>
      </c>
      <c r="M52">
        <v>359934</v>
      </c>
      <c r="N52">
        <v>0</v>
      </c>
      <c r="O52">
        <v>0</v>
      </c>
      <c r="P52">
        <v>0</v>
      </c>
      <c r="Q52">
        <v>542377</v>
      </c>
      <c r="R52">
        <v>542377</v>
      </c>
      <c r="S52">
        <v>293121</v>
      </c>
      <c r="T52">
        <v>66843</v>
      </c>
      <c r="U52">
        <v>14.8132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M2" sqref="M2"/>
    </sheetView>
  </sheetViews>
  <sheetFormatPr defaultRowHeight="14.4" x14ac:dyDescent="0.3"/>
  <cols>
    <col min="22" max="22" width="8.88671875" style="6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6" t="s">
        <v>179</v>
      </c>
    </row>
    <row r="3" spans="1:22" x14ac:dyDescent="0.3">
      <c r="A3" t="s">
        <v>1</v>
      </c>
      <c r="B3">
        <v>1987588</v>
      </c>
      <c r="C3">
        <v>1683617</v>
      </c>
      <c r="D3">
        <v>303971</v>
      </c>
      <c r="E3">
        <v>382922</v>
      </c>
      <c r="F3">
        <v>269852</v>
      </c>
      <c r="G3">
        <v>113070</v>
      </c>
      <c r="H3">
        <v>58267</v>
      </c>
      <c r="I3">
        <v>21652</v>
      </c>
      <c r="J3">
        <v>36615</v>
      </c>
      <c r="K3">
        <v>1356816</v>
      </c>
      <c r="L3">
        <v>1202793</v>
      </c>
      <c r="M3">
        <v>154023</v>
      </c>
      <c r="N3">
        <v>189583</v>
      </c>
      <c r="O3">
        <v>189320</v>
      </c>
      <c r="P3">
        <v>263</v>
      </c>
      <c r="Q3">
        <v>1716716</v>
      </c>
      <c r="R3">
        <v>1713600</v>
      </c>
      <c r="S3">
        <v>13690</v>
      </c>
      <c r="T3">
        <v>139213</v>
      </c>
      <c r="U3">
        <v>105.675</v>
      </c>
      <c r="V3" s="6">
        <v>497610</v>
      </c>
    </row>
    <row r="4" spans="1:22" x14ac:dyDescent="0.3">
      <c r="A4" t="s">
        <v>89</v>
      </c>
      <c r="B4">
        <v>2177415</v>
      </c>
      <c r="C4">
        <v>1934063</v>
      </c>
      <c r="D4">
        <v>243352</v>
      </c>
      <c r="E4">
        <v>156532</v>
      </c>
      <c r="F4">
        <v>114131</v>
      </c>
      <c r="G4">
        <v>42401</v>
      </c>
      <c r="H4">
        <v>88800</v>
      </c>
      <c r="I4">
        <v>22765</v>
      </c>
      <c r="J4">
        <v>66035</v>
      </c>
      <c r="K4">
        <v>1806575</v>
      </c>
      <c r="L4">
        <v>1672157</v>
      </c>
      <c r="M4">
        <v>134418</v>
      </c>
      <c r="N4">
        <v>125508</v>
      </c>
      <c r="O4">
        <v>125010</v>
      </c>
      <c r="P4">
        <v>498</v>
      </c>
      <c r="Q4">
        <v>1744813</v>
      </c>
      <c r="R4">
        <v>1743812</v>
      </c>
      <c r="S4">
        <v>14610</v>
      </c>
      <c r="T4">
        <v>119129</v>
      </c>
      <c r="U4">
        <v>64.510900000000007</v>
      </c>
      <c r="V4" s="6">
        <v>498544</v>
      </c>
    </row>
    <row r="5" spans="1:22" x14ac:dyDescent="0.3">
      <c r="A5" t="s">
        <v>90</v>
      </c>
      <c r="B5">
        <v>1869270</v>
      </c>
      <c r="C5">
        <v>1472097</v>
      </c>
      <c r="D5">
        <v>397173</v>
      </c>
      <c r="E5">
        <v>196520</v>
      </c>
      <c r="F5">
        <v>151155</v>
      </c>
      <c r="G5">
        <v>45365</v>
      </c>
      <c r="H5">
        <v>232296</v>
      </c>
      <c r="I5">
        <v>25946</v>
      </c>
      <c r="J5">
        <v>206350</v>
      </c>
      <c r="K5">
        <v>1171145</v>
      </c>
      <c r="L5">
        <v>1026771</v>
      </c>
      <c r="M5">
        <v>144374</v>
      </c>
      <c r="N5">
        <v>269309</v>
      </c>
      <c r="O5">
        <v>268225</v>
      </c>
      <c r="P5">
        <v>1084</v>
      </c>
      <c r="Q5">
        <v>1364770</v>
      </c>
      <c r="R5">
        <v>1364139</v>
      </c>
      <c r="S5">
        <v>12552</v>
      </c>
      <c r="T5">
        <v>132361</v>
      </c>
      <c r="U5">
        <v>168.29</v>
      </c>
      <c r="V5" s="6">
        <v>329531</v>
      </c>
    </row>
    <row r="6" spans="1:22" x14ac:dyDescent="0.3">
      <c r="A6" t="s">
        <v>91</v>
      </c>
      <c r="B6">
        <v>2547902</v>
      </c>
      <c r="C6">
        <v>2247754</v>
      </c>
      <c r="D6">
        <v>300148</v>
      </c>
      <c r="E6">
        <v>499462</v>
      </c>
      <c r="F6">
        <v>433799</v>
      </c>
      <c r="G6">
        <v>65663</v>
      </c>
      <c r="H6">
        <v>117414</v>
      </c>
      <c r="I6">
        <v>45303</v>
      </c>
      <c r="J6">
        <v>72111</v>
      </c>
      <c r="K6">
        <v>1709012</v>
      </c>
      <c r="L6">
        <v>1547309</v>
      </c>
      <c r="M6">
        <v>161703</v>
      </c>
      <c r="N6">
        <v>222014</v>
      </c>
      <c r="O6">
        <v>221343</v>
      </c>
      <c r="P6">
        <v>671</v>
      </c>
      <c r="Q6">
        <v>1837070</v>
      </c>
      <c r="R6">
        <v>1836399</v>
      </c>
      <c r="S6">
        <v>25778</v>
      </c>
      <c r="T6">
        <v>134695</v>
      </c>
      <c r="U6">
        <v>87.586200000000005</v>
      </c>
      <c r="V6" s="6">
        <v>629217</v>
      </c>
    </row>
    <row r="7" spans="1:22" x14ac:dyDescent="0.3">
      <c r="A7" t="s">
        <v>92</v>
      </c>
      <c r="B7">
        <v>2404762</v>
      </c>
      <c r="C7">
        <v>2014296</v>
      </c>
      <c r="D7">
        <v>390466</v>
      </c>
      <c r="E7">
        <v>329625</v>
      </c>
      <c r="F7">
        <v>241273</v>
      </c>
      <c r="G7">
        <v>88352</v>
      </c>
      <c r="H7">
        <v>180791</v>
      </c>
      <c r="I7">
        <v>32159</v>
      </c>
      <c r="J7">
        <v>148632</v>
      </c>
      <c r="K7">
        <v>1641303</v>
      </c>
      <c r="L7">
        <v>1489154</v>
      </c>
      <c r="M7">
        <v>152149</v>
      </c>
      <c r="N7">
        <v>253043</v>
      </c>
      <c r="O7">
        <v>251710</v>
      </c>
      <c r="P7">
        <v>1333</v>
      </c>
      <c r="Q7">
        <v>1853301</v>
      </c>
      <c r="R7">
        <v>1852337</v>
      </c>
      <c r="S7">
        <v>15925</v>
      </c>
      <c r="T7">
        <v>134416</v>
      </c>
      <c r="U7">
        <v>127.054</v>
      </c>
      <c r="V7" s="6">
        <v>527600</v>
      </c>
    </row>
    <row r="8" spans="1:22" x14ac:dyDescent="0.3">
      <c r="A8" t="s">
        <v>93</v>
      </c>
      <c r="B8">
        <v>2463559</v>
      </c>
      <c r="C8">
        <v>1911932</v>
      </c>
      <c r="D8">
        <v>551627</v>
      </c>
      <c r="E8">
        <v>347495</v>
      </c>
      <c r="F8">
        <v>110604</v>
      </c>
      <c r="G8">
        <v>236891</v>
      </c>
      <c r="H8">
        <v>42360</v>
      </c>
      <c r="I8">
        <v>12403</v>
      </c>
      <c r="J8">
        <v>29957</v>
      </c>
      <c r="K8">
        <v>1897721</v>
      </c>
      <c r="L8">
        <v>1613730</v>
      </c>
      <c r="M8">
        <v>283991</v>
      </c>
      <c r="N8">
        <v>175983</v>
      </c>
      <c r="O8">
        <v>175195</v>
      </c>
      <c r="P8">
        <v>788</v>
      </c>
      <c r="Q8">
        <v>3032634</v>
      </c>
      <c r="R8">
        <v>3008683</v>
      </c>
      <c r="S8">
        <v>10915</v>
      </c>
      <c r="T8">
        <v>273929</v>
      </c>
      <c r="U8">
        <v>117.4</v>
      </c>
      <c r="V8" s="6">
        <v>509499</v>
      </c>
    </row>
    <row r="9" spans="1:22" x14ac:dyDescent="0.3">
      <c r="A9" t="s">
        <v>94</v>
      </c>
      <c r="B9">
        <v>3300535</v>
      </c>
      <c r="C9">
        <v>3090601</v>
      </c>
      <c r="D9">
        <v>209934</v>
      </c>
      <c r="E9">
        <v>537147</v>
      </c>
      <c r="F9">
        <v>466949</v>
      </c>
      <c r="G9">
        <v>70198</v>
      </c>
      <c r="H9">
        <v>89529</v>
      </c>
      <c r="I9">
        <v>47974</v>
      </c>
      <c r="J9">
        <v>41555</v>
      </c>
      <c r="K9">
        <v>2346228</v>
      </c>
      <c r="L9">
        <v>2248371</v>
      </c>
      <c r="M9">
        <v>97857</v>
      </c>
      <c r="N9">
        <v>327631</v>
      </c>
      <c r="O9">
        <v>327307</v>
      </c>
      <c r="P9">
        <v>324</v>
      </c>
      <c r="Q9">
        <v>2656926</v>
      </c>
      <c r="R9">
        <v>2652761</v>
      </c>
      <c r="S9">
        <v>9252</v>
      </c>
      <c r="T9">
        <v>88827</v>
      </c>
      <c r="U9">
        <v>123.646</v>
      </c>
      <c r="V9" s="6">
        <v>684075</v>
      </c>
    </row>
    <row r="10" spans="1:22" x14ac:dyDescent="0.3">
      <c r="A10" t="s">
        <v>95</v>
      </c>
      <c r="B10">
        <v>3836676</v>
      </c>
      <c r="C10">
        <v>3382439</v>
      </c>
      <c r="D10">
        <v>454237</v>
      </c>
      <c r="E10">
        <v>799844</v>
      </c>
      <c r="F10">
        <v>634069</v>
      </c>
      <c r="G10">
        <v>165775</v>
      </c>
      <c r="H10">
        <v>104297</v>
      </c>
      <c r="I10">
        <v>18246</v>
      </c>
      <c r="J10">
        <v>86051</v>
      </c>
      <c r="K10">
        <v>2750540</v>
      </c>
      <c r="L10">
        <v>2548568</v>
      </c>
      <c r="M10">
        <v>201972</v>
      </c>
      <c r="N10">
        <v>181995</v>
      </c>
      <c r="O10">
        <v>181556</v>
      </c>
      <c r="P10">
        <v>439</v>
      </c>
      <c r="Q10">
        <v>3174518</v>
      </c>
      <c r="R10">
        <v>3167594</v>
      </c>
      <c r="S10">
        <v>18732</v>
      </c>
      <c r="T10">
        <v>185592</v>
      </c>
      <c r="U10">
        <v>76.473100000000002</v>
      </c>
      <c r="V10" s="6">
        <v>944152</v>
      </c>
    </row>
    <row r="11" spans="1:22" x14ac:dyDescent="0.3">
      <c r="A11" t="s">
        <v>96</v>
      </c>
      <c r="B11">
        <v>2133157</v>
      </c>
      <c r="C11">
        <v>1652894</v>
      </c>
      <c r="D11">
        <v>480263</v>
      </c>
      <c r="E11">
        <v>182824</v>
      </c>
      <c r="F11">
        <v>89240</v>
      </c>
      <c r="G11">
        <v>93584</v>
      </c>
      <c r="H11">
        <v>80922</v>
      </c>
      <c r="I11">
        <v>10160</v>
      </c>
      <c r="J11">
        <v>70762</v>
      </c>
      <c r="K11">
        <v>1661548</v>
      </c>
      <c r="L11">
        <v>1346055</v>
      </c>
      <c r="M11">
        <v>315493</v>
      </c>
      <c r="N11">
        <v>207863</v>
      </c>
      <c r="O11">
        <v>207439</v>
      </c>
      <c r="P11">
        <v>424</v>
      </c>
      <c r="Q11">
        <v>2197036</v>
      </c>
      <c r="R11">
        <v>2194381</v>
      </c>
      <c r="S11">
        <v>20659</v>
      </c>
      <c r="T11">
        <v>295021</v>
      </c>
      <c r="U11">
        <v>126.765</v>
      </c>
      <c r="V11" s="6">
        <v>512523</v>
      </c>
    </row>
    <row r="12" spans="1:22" x14ac:dyDescent="0.3">
      <c r="A12" t="s">
        <v>97</v>
      </c>
      <c r="B12">
        <v>1343233</v>
      </c>
      <c r="C12">
        <v>1342868</v>
      </c>
      <c r="D12">
        <v>365</v>
      </c>
      <c r="E12">
        <v>8976</v>
      </c>
      <c r="F12">
        <v>8896</v>
      </c>
      <c r="G12">
        <v>80</v>
      </c>
      <c r="H12">
        <v>113</v>
      </c>
      <c r="I12">
        <v>111</v>
      </c>
      <c r="J12">
        <v>2</v>
      </c>
      <c r="K12">
        <v>1333809</v>
      </c>
      <c r="L12">
        <v>1333528</v>
      </c>
      <c r="M12">
        <v>281</v>
      </c>
      <c r="N12">
        <v>335</v>
      </c>
      <c r="O12">
        <v>333</v>
      </c>
      <c r="P12">
        <v>2</v>
      </c>
      <c r="Q12">
        <v>678946</v>
      </c>
      <c r="R12">
        <v>678877</v>
      </c>
      <c r="S12">
        <v>114</v>
      </c>
      <c r="T12">
        <v>145</v>
      </c>
      <c r="U12">
        <v>300.197</v>
      </c>
      <c r="V12" s="6">
        <v>231439</v>
      </c>
    </row>
    <row r="13" spans="1:22" x14ac:dyDescent="0.3">
      <c r="A13" t="s">
        <v>98</v>
      </c>
      <c r="B13">
        <v>3266610</v>
      </c>
      <c r="C13">
        <v>2271960</v>
      </c>
      <c r="D13">
        <v>994650</v>
      </c>
      <c r="E13">
        <v>586903</v>
      </c>
      <c r="F13">
        <v>341930</v>
      </c>
      <c r="G13">
        <v>244973</v>
      </c>
      <c r="H13">
        <v>114659</v>
      </c>
      <c r="I13">
        <v>40300</v>
      </c>
      <c r="J13">
        <v>74359</v>
      </c>
      <c r="K13">
        <v>2280792</v>
      </c>
      <c r="L13">
        <v>1606588</v>
      </c>
      <c r="M13">
        <v>674204</v>
      </c>
      <c r="N13">
        <v>284256</v>
      </c>
      <c r="O13">
        <v>283142</v>
      </c>
      <c r="P13">
        <v>1114</v>
      </c>
      <c r="Q13">
        <v>2498755</v>
      </c>
      <c r="R13">
        <v>2497112</v>
      </c>
      <c r="S13">
        <v>28997</v>
      </c>
      <c r="T13">
        <v>642850</v>
      </c>
      <c r="U13">
        <v>83.084000000000003</v>
      </c>
      <c r="V13" s="6">
        <v>530947</v>
      </c>
    </row>
    <row r="14" spans="1:22" x14ac:dyDescent="0.3">
      <c r="A14" t="s">
        <v>99</v>
      </c>
      <c r="B14">
        <v>7056998</v>
      </c>
      <c r="C14">
        <v>5974401</v>
      </c>
      <c r="D14">
        <v>1082597</v>
      </c>
      <c r="E14">
        <v>2055715</v>
      </c>
      <c r="F14">
        <v>1825105</v>
      </c>
      <c r="G14">
        <v>230610</v>
      </c>
      <c r="H14">
        <v>105618</v>
      </c>
      <c r="I14">
        <v>57631</v>
      </c>
      <c r="J14">
        <v>47987</v>
      </c>
      <c r="K14">
        <v>4650632</v>
      </c>
      <c r="L14">
        <v>3848098</v>
      </c>
      <c r="M14">
        <v>802534</v>
      </c>
      <c r="N14">
        <v>245033</v>
      </c>
      <c r="O14">
        <v>243567</v>
      </c>
      <c r="P14">
        <v>1466</v>
      </c>
      <c r="Q14">
        <v>6577438</v>
      </c>
      <c r="R14">
        <v>6576449</v>
      </c>
      <c r="S14">
        <v>25360</v>
      </c>
      <c r="T14">
        <v>777101</v>
      </c>
      <c r="U14">
        <v>60.188099999999999</v>
      </c>
      <c r="V14" s="6">
        <v>1212762</v>
      </c>
    </row>
    <row r="15" spans="1:22" x14ac:dyDescent="0.3">
      <c r="A15" t="s">
        <v>100</v>
      </c>
      <c r="B15">
        <v>7680433</v>
      </c>
      <c r="C15">
        <v>6613507</v>
      </c>
      <c r="D15">
        <v>1066926</v>
      </c>
      <c r="E15">
        <v>2290938</v>
      </c>
      <c r="F15">
        <v>2079298</v>
      </c>
      <c r="G15">
        <v>211640</v>
      </c>
      <c r="H15">
        <v>103501</v>
      </c>
      <c r="I15">
        <v>63583</v>
      </c>
      <c r="J15">
        <v>39918</v>
      </c>
      <c r="K15">
        <v>5029132</v>
      </c>
      <c r="L15">
        <v>4214867</v>
      </c>
      <c r="M15">
        <v>814265</v>
      </c>
      <c r="N15">
        <v>256862</v>
      </c>
      <c r="O15">
        <v>255759</v>
      </c>
      <c r="P15">
        <v>1103</v>
      </c>
      <c r="Q15">
        <v>6916396</v>
      </c>
      <c r="R15">
        <v>6914920</v>
      </c>
      <c r="S15">
        <v>21424</v>
      </c>
      <c r="T15">
        <v>791929</v>
      </c>
      <c r="U15">
        <v>47.558100000000003</v>
      </c>
      <c r="V15" s="6">
        <v>1310289</v>
      </c>
    </row>
    <row r="16" spans="1:22" x14ac:dyDescent="0.3">
      <c r="A16" t="s">
        <v>101</v>
      </c>
      <c r="B16">
        <v>6223053</v>
      </c>
      <c r="C16">
        <v>5056619</v>
      </c>
      <c r="D16">
        <v>1166434</v>
      </c>
      <c r="E16">
        <v>1598562</v>
      </c>
      <c r="F16">
        <v>1370737</v>
      </c>
      <c r="G16">
        <v>227825</v>
      </c>
      <c r="H16">
        <v>93313</v>
      </c>
      <c r="I16">
        <v>49108</v>
      </c>
      <c r="J16">
        <v>44205</v>
      </c>
      <c r="K16">
        <v>4265817</v>
      </c>
      <c r="L16">
        <v>3372704</v>
      </c>
      <c r="M16">
        <v>893113</v>
      </c>
      <c r="N16">
        <v>265361</v>
      </c>
      <c r="O16">
        <v>264070</v>
      </c>
      <c r="P16">
        <v>1291</v>
      </c>
      <c r="Q16">
        <v>5522484</v>
      </c>
      <c r="R16">
        <v>5520681</v>
      </c>
      <c r="S16">
        <v>22370</v>
      </c>
      <c r="T16">
        <v>871942</v>
      </c>
      <c r="U16">
        <v>45.806899999999999</v>
      </c>
      <c r="V16" s="6">
        <v>1010547</v>
      </c>
    </row>
    <row r="17" spans="1:22" x14ac:dyDescent="0.3">
      <c r="A17" t="s">
        <v>102</v>
      </c>
      <c r="B17">
        <v>3633841</v>
      </c>
      <c r="C17">
        <v>2469282</v>
      </c>
      <c r="D17">
        <v>1164559</v>
      </c>
      <c r="E17">
        <v>514144</v>
      </c>
      <c r="F17">
        <v>281645</v>
      </c>
      <c r="G17">
        <v>232499</v>
      </c>
      <c r="H17">
        <v>80148</v>
      </c>
      <c r="I17">
        <v>34463</v>
      </c>
      <c r="J17">
        <v>45685</v>
      </c>
      <c r="K17">
        <v>2771437</v>
      </c>
      <c r="L17">
        <v>1886465</v>
      </c>
      <c r="M17">
        <v>884972</v>
      </c>
      <c r="N17">
        <v>268112</v>
      </c>
      <c r="O17">
        <v>266709</v>
      </c>
      <c r="P17">
        <v>1403</v>
      </c>
      <c r="Q17">
        <v>3076266</v>
      </c>
      <c r="R17">
        <v>3073611</v>
      </c>
      <c r="S17">
        <v>27053</v>
      </c>
      <c r="T17">
        <v>858089</v>
      </c>
      <c r="U17">
        <v>51.350200000000001</v>
      </c>
      <c r="V17" s="6">
        <v>525090</v>
      </c>
    </row>
    <row r="18" spans="1:22" x14ac:dyDescent="0.3">
      <c r="A18" t="s">
        <v>103</v>
      </c>
      <c r="B18">
        <v>3783945</v>
      </c>
      <c r="C18">
        <v>2479324</v>
      </c>
      <c r="D18">
        <v>1304621</v>
      </c>
      <c r="E18">
        <v>494998</v>
      </c>
      <c r="F18">
        <v>241934</v>
      </c>
      <c r="G18">
        <v>253064</v>
      </c>
      <c r="H18">
        <v>80633</v>
      </c>
      <c r="I18">
        <v>30575</v>
      </c>
      <c r="J18">
        <v>50058</v>
      </c>
      <c r="K18">
        <v>2932804</v>
      </c>
      <c r="L18">
        <v>1932620</v>
      </c>
      <c r="M18">
        <v>1000184</v>
      </c>
      <c r="N18">
        <v>275510</v>
      </c>
      <c r="O18">
        <v>274195</v>
      </c>
      <c r="P18">
        <v>1315</v>
      </c>
      <c r="Q18">
        <v>3179054</v>
      </c>
      <c r="R18">
        <v>3176961</v>
      </c>
      <c r="S18">
        <v>25717</v>
      </c>
      <c r="T18">
        <v>974501</v>
      </c>
      <c r="U18">
        <v>45.673499999999997</v>
      </c>
      <c r="V18" s="6">
        <v>501935</v>
      </c>
    </row>
    <row r="19" spans="1:22" x14ac:dyDescent="0.3">
      <c r="A19" t="s">
        <v>104</v>
      </c>
      <c r="B19">
        <v>3894706</v>
      </c>
      <c r="C19">
        <v>2480681</v>
      </c>
      <c r="D19">
        <v>1414025</v>
      </c>
      <c r="E19">
        <v>513121</v>
      </c>
      <c r="F19">
        <v>237885</v>
      </c>
      <c r="G19">
        <v>275236</v>
      </c>
      <c r="H19">
        <v>78858</v>
      </c>
      <c r="I19">
        <v>30374</v>
      </c>
      <c r="J19">
        <v>48484</v>
      </c>
      <c r="K19">
        <v>3026932</v>
      </c>
      <c r="L19">
        <v>1938355</v>
      </c>
      <c r="M19">
        <v>1088577</v>
      </c>
      <c r="N19">
        <v>275795</v>
      </c>
      <c r="O19">
        <v>274067</v>
      </c>
      <c r="P19">
        <v>1728</v>
      </c>
      <c r="Q19">
        <v>3268474</v>
      </c>
      <c r="R19">
        <v>3266222</v>
      </c>
      <c r="S19">
        <v>26116</v>
      </c>
      <c r="T19">
        <v>1062617</v>
      </c>
      <c r="U19">
        <v>46.367100000000001</v>
      </c>
      <c r="V19" s="6">
        <v>501881</v>
      </c>
    </row>
    <row r="20" spans="1:22" x14ac:dyDescent="0.3">
      <c r="A20" t="s">
        <v>105</v>
      </c>
      <c r="B20">
        <v>3427618</v>
      </c>
      <c r="C20">
        <v>3356080</v>
      </c>
      <c r="D20">
        <v>71538</v>
      </c>
      <c r="E20">
        <v>66248</v>
      </c>
      <c r="F20">
        <v>45743</v>
      </c>
      <c r="G20">
        <v>20505</v>
      </c>
      <c r="H20">
        <v>32019</v>
      </c>
      <c r="I20">
        <v>1095</v>
      </c>
      <c r="J20">
        <v>30924</v>
      </c>
      <c r="K20">
        <v>3290985</v>
      </c>
      <c r="L20">
        <v>3270900</v>
      </c>
      <c r="M20">
        <v>20085</v>
      </c>
      <c r="N20">
        <v>38366</v>
      </c>
      <c r="O20">
        <v>38342</v>
      </c>
      <c r="P20">
        <v>24</v>
      </c>
      <c r="Q20">
        <v>2308961</v>
      </c>
      <c r="R20">
        <v>2308887</v>
      </c>
      <c r="S20">
        <v>1544</v>
      </c>
      <c r="T20">
        <v>18526</v>
      </c>
      <c r="U20">
        <v>257.64999999999998</v>
      </c>
      <c r="V20" s="6">
        <v>882157</v>
      </c>
    </row>
    <row r="21" spans="1:22" x14ac:dyDescent="0.3">
      <c r="A21" t="s">
        <v>106</v>
      </c>
      <c r="B21">
        <v>3224765</v>
      </c>
      <c r="C21">
        <v>3224463</v>
      </c>
      <c r="D21">
        <v>302</v>
      </c>
      <c r="E21">
        <v>34386</v>
      </c>
      <c r="F21">
        <v>34318</v>
      </c>
      <c r="G21">
        <v>68</v>
      </c>
      <c r="H21">
        <v>95</v>
      </c>
      <c r="I21">
        <v>93</v>
      </c>
      <c r="J21">
        <v>2</v>
      </c>
      <c r="K21">
        <v>3189935</v>
      </c>
      <c r="L21">
        <v>3189703</v>
      </c>
      <c r="M21">
        <v>232</v>
      </c>
      <c r="N21">
        <v>349</v>
      </c>
      <c r="O21">
        <v>349</v>
      </c>
      <c r="P21">
        <v>0</v>
      </c>
      <c r="Q21">
        <v>2258868</v>
      </c>
      <c r="R21">
        <v>2258852</v>
      </c>
      <c r="S21">
        <v>121</v>
      </c>
      <c r="T21">
        <v>127</v>
      </c>
      <c r="U21">
        <v>139.57599999999999</v>
      </c>
      <c r="V21" s="6">
        <v>745346</v>
      </c>
    </row>
    <row r="22" spans="1:22" x14ac:dyDescent="0.3">
      <c r="A22" t="s">
        <v>107</v>
      </c>
      <c r="B22">
        <v>5639316</v>
      </c>
      <c r="C22">
        <v>4953517</v>
      </c>
      <c r="D22">
        <v>685799</v>
      </c>
      <c r="E22">
        <v>550499</v>
      </c>
      <c r="F22">
        <v>434902</v>
      </c>
      <c r="G22">
        <v>115597</v>
      </c>
      <c r="H22">
        <v>220474</v>
      </c>
      <c r="I22">
        <v>152457</v>
      </c>
      <c r="J22">
        <v>68017</v>
      </c>
      <c r="K22">
        <v>4440161</v>
      </c>
      <c r="L22">
        <v>3941676</v>
      </c>
      <c r="M22">
        <v>498485</v>
      </c>
      <c r="N22">
        <v>428182</v>
      </c>
      <c r="O22">
        <v>424482</v>
      </c>
      <c r="P22">
        <v>3700</v>
      </c>
      <c r="Q22">
        <v>5657090</v>
      </c>
      <c r="R22">
        <v>5646136</v>
      </c>
      <c r="S22">
        <v>13221</v>
      </c>
      <c r="T22">
        <v>484193</v>
      </c>
      <c r="U22">
        <v>40.407400000000003</v>
      </c>
      <c r="V22" s="6">
        <v>1104880</v>
      </c>
    </row>
    <row r="23" spans="1:22" x14ac:dyDescent="0.3">
      <c r="A23" t="s">
        <v>108</v>
      </c>
      <c r="B23">
        <v>6984259</v>
      </c>
      <c r="C23">
        <v>5143017</v>
      </c>
      <c r="D23">
        <v>1841242</v>
      </c>
      <c r="E23">
        <v>553196</v>
      </c>
      <c r="F23">
        <v>226276</v>
      </c>
      <c r="G23">
        <v>326920</v>
      </c>
      <c r="H23">
        <v>858684</v>
      </c>
      <c r="I23">
        <v>17493</v>
      </c>
      <c r="J23">
        <v>841191</v>
      </c>
      <c r="K23">
        <v>4449523</v>
      </c>
      <c r="L23">
        <v>3778534</v>
      </c>
      <c r="M23">
        <v>670989</v>
      </c>
      <c r="N23">
        <v>1122856</v>
      </c>
      <c r="O23">
        <v>1120714</v>
      </c>
      <c r="P23">
        <v>2142</v>
      </c>
      <c r="Q23">
        <v>4829776</v>
      </c>
      <c r="R23">
        <v>4823733</v>
      </c>
      <c r="S23">
        <v>22502</v>
      </c>
      <c r="T23">
        <v>649206</v>
      </c>
      <c r="U23">
        <v>208.541</v>
      </c>
      <c r="V23" s="6">
        <v>1061731</v>
      </c>
    </row>
    <row r="24" spans="1:22" x14ac:dyDescent="0.3">
      <c r="A24" t="s">
        <v>109</v>
      </c>
      <c r="B24">
        <v>7401527</v>
      </c>
      <c r="C24">
        <v>5541951</v>
      </c>
      <c r="D24">
        <v>1859576</v>
      </c>
      <c r="E24">
        <v>512026</v>
      </c>
      <c r="F24">
        <v>249527</v>
      </c>
      <c r="G24">
        <v>262499</v>
      </c>
      <c r="H24">
        <v>951741</v>
      </c>
      <c r="I24">
        <v>19990</v>
      </c>
      <c r="J24">
        <v>931751</v>
      </c>
      <c r="K24">
        <v>4767734</v>
      </c>
      <c r="L24">
        <v>4105259</v>
      </c>
      <c r="M24">
        <v>662475</v>
      </c>
      <c r="N24">
        <v>1170026</v>
      </c>
      <c r="O24">
        <v>1167175</v>
      </c>
      <c r="P24">
        <v>2851</v>
      </c>
      <c r="Q24">
        <v>4932570</v>
      </c>
      <c r="R24">
        <v>4924686</v>
      </c>
      <c r="S24">
        <v>23515</v>
      </c>
      <c r="T24">
        <v>640016</v>
      </c>
      <c r="U24">
        <v>212.86</v>
      </c>
      <c r="V24" s="6">
        <v>1153652</v>
      </c>
    </row>
    <row r="25" spans="1:22" x14ac:dyDescent="0.3">
      <c r="A25" t="s">
        <v>110</v>
      </c>
      <c r="B25">
        <v>6945464</v>
      </c>
      <c r="C25">
        <v>5056954</v>
      </c>
      <c r="D25">
        <v>1888510</v>
      </c>
      <c r="E25">
        <v>567258</v>
      </c>
      <c r="F25">
        <v>234892</v>
      </c>
      <c r="G25">
        <v>332366</v>
      </c>
      <c r="H25">
        <v>901524</v>
      </c>
      <c r="I25">
        <v>18271</v>
      </c>
      <c r="J25">
        <v>883253</v>
      </c>
      <c r="K25">
        <v>4302021</v>
      </c>
      <c r="L25">
        <v>3631547</v>
      </c>
      <c r="M25">
        <v>670474</v>
      </c>
      <c r="N25">
        <v>1174661</v>
      </c>
      <c r="O25">
        <v>1172244</v>
      </c>
      <c r="P25">
        <v>2417</v>
      </c>
      <c r="Q25">
        <v>4619136</v>
      </c>
      <c r="R25">
        <v>4612472</v>
      </c>
      <c r="S25">
        <v>22842</v>
      </c>
      <c r="T25">
        <v>646249</v>
      </c>
      <c r="U25">
        <v>222.11500000000001</v>
      </c>
      <c r="V25" s="6">
        <v>996661</v>
      </c>
    </row>
    <row r="26" spans="1:22" x14ac:dyDescent="0.3">
      <c r="A26" t="s">
        <v>111</v>
      </c>
      <c r="B26">
        <v>7367471</v>
      </c>
      <c r="C26">
        <v>5511902</v>
      </c>
      <c r="D26">
        <v>1855569</v>
      </c>
      <c r="E26">
        <v>508626</v>
      </c>
      <c r="F26">
        <v>244965</v>
      </c>
      <c r="G26">
        <v>263661</v>
      </c>
      <c r="H26">
        <v>945508</v>
      </c>
      <c r="I26">
        <v>20093</v>
      </c>
      <c r="J26">
        <v>925415</v>
      </c>
      <c r="K26">
        <v>4749748</v>
      </c>
      <c r="L26">
        <v>4086079</v>
      </c>
      <c r="M26">
        <v>663669</v>
      </c>
      <c r="N26">
        <v>1163589</v>
      </c>
      <c r="O26">
        <v>1160765</v>
      </c>
      <c r="P26">
        <v>2824</v>
      </c>
      <c r="Q26">
        <v>4942810</v>
      </c>
      <c r="R26">
        <v>4935394</v>
      </c>
      <c r="S26">
        <v>23291</v>
      </c>
      <c r="T26">
        <v>639215</v>
      </c>
      <c r="U26">
        <v>213.33</v>
      </c>
      <c r="V26" s="6">
        <v>1127494</v>
      </c>
    </row>
    <row r="27" spans="1:22" x14ac:dyDescent="0.3">
      <c r="A27" t="s">
        <v>112</v>
      </c>
      <c r="B27">
        <v>7519821</v>
      </c>
      <c r="C27">
        <v>5661089</v>
      </c>
      <c r="D27">
        <v>1858732</v>
      </c>
      <c r="E27">
        <v>486587</v>
      </c>
      <c r="F27">
        <v>240659</v>
      </c>
      <c r="G27">
        <v>245928</v>
      </c>
      <c r="H27">
        <v>975041</v>
      </c>
      <c r="I27">
        <v>21594</v>
      </c>
      <c r="J27">
        <v>953447</v>
      </c>
      <c r="K27">
        <v>4878272</v>
      </c>
      <c r="L27">
        <v>4221772</v>
      </c>
      <c r="M27">
        <v>656500</v>
      </c>
      <c r="N27">
        <v>1179921</v>
      </c>
      <c r="O27">
        <v>1177064</v>
      </c>
      <c r="P27">
        <v>2857</v>
      </c>
      <c r="Q27">
        <v>5020520</v>
      </c>
      <c r="R27">
        <v>5012681</v>
      </c>
      <c r="S27">
        <v>21550</v>
      </c>
      <c r="T27">
        <v>634895</v>
      </c>
      <c r="U27">
        <v>217.26300000000001</v>
      </c>
      <c r="V27" s="6">
        <v>1160373</v>
      </c>
    </row>
    <row r="28" spans="1:22" x14ac:dyDescent="0.3">
      <c r="A28" t="s">
        <v>113</v>
      </c>
      <c r="B28">
        <v>7475403</v>
      </c>
      <c r="C28">
        <v>5615493</v>
      </c>
      <c r="D28">
        <v>1859910</v>
      </c>
      <c r="E28">
        <v>487811</v>
      </c>
      <c r="F28">
        <v>244588</v>
      </c>
      <c r="G28">
        <v>243223</v>
      </c>
      <c r="H28">
        <v>979009</v>
      </c>
      <c r="I28">
        <v>20153</v>
      </c>
      <c r="J28">
        <v>958856</v>
      </c>
      <c r="K28">
        <v>4823394</v>
      </c>
      <c r="L28">
        <v>4167943</v>
      </c>
      <c r="M28">
        <v>655451</v>
      </c>
      <c r="N28">
        <v>1185189</v>
      </c>
      <c r="O28">
        <v>1182809</v>
      </c>
      <c r="P28">
        <v>2380</v>
      </c>
      <c r="Q28">
        <v>4956914</v>
      </c>
      <c r="R28">
        <v>4948956</v>
      </c>
      <c r="S28">
        <v>21039</v>
      </c>
      <c r="T28">
        <v>634417</v>
      </c>
      <c r="U28">
        <v>218.89400000000001</v>
      </c>
      <c r="V28" s="6">
        <v>1145245</v>
      </c>
    </row>
    <row r="29" spans="1:22" x14ac:dyDescent="0.3">
      <c r="A29" t="s">
        <v>114</v>
      </c>
      <c r="B29">
        <v>6378638</v>
      </c>
      <c r="C29">
        <v>5635802</v>
      </c>
      <c r="D29">
        <v>742836</v>
      </c>
      <c r="E29">
        <v>638409</v>
      </c>
      <c r="F29">
        <v>508931</v>
      </c>
      <c r="G29">
        <v>129478</v>
      </c>
      <c r="H29">
        <v>259384</v>
      </c>
      <c r="I29">
        <v>165973</v>
      </c>
      <c r="J29">
        <v>93411</v>
      </c>
      <c r="K29">
        <v>4981558</v>
      </c>
      <c r="L29">
        <v>4463844</v>
      </c>
      <c r="M29">
        <v>517714</v>
      </c>
      <c r="N29">
        <v>499287</v>
      </c>
      <c r="O29">
        <v>497054</v>
      </c>
      <c r="P29">
        <v>2233</v>
      </c>
      <c r="Q29">
        <v>6230293</v>
      </c>
      <c r="R29">
        <v>6218071</v>
      </c>
      <c r="S29">
        <v>16194</v>
      </c>
      <c r="T29">
        <v>501594</v>
      </c>
      <c r="U29">
        <v>41.986800000000002</v>
      </c>
      <c r="V29" s="6">
        <v>1199888</v>
      </c>
    </row>
    <row r="30" spans="1:22" x14ac:dyDescent="0.3">
      <c r="A30" t="s">
        <v>115</v>
      </c>
      <c r="B30">
        <v>6774024</v>
      </c>
      <c r="C30">
        <v>5936552</v>
      </c>
      <c r="D30">
        <v>837472</v>
      </c>
      <c r="E30">
        <v>653838</v>
      </c>
      <c r="F30">
        <v>502760</v>
      </c>
      <c r="G30">
        <v>151078</v>
      </c>
      <c r="H30">
        <v>272104</v>
      </c>
      <c r="I30">
        <v>184501</v>
      </c>
      <c r="J30">
        <v>87603</v>
      </c>
      <c r="K30">
        <v>5327920</v>
      </c>
      <c r="L30">
        <v>4733870</v>
      </c>
      <c r="M30">
        <v>594050</v>
      </c>
      <c r="N30">
        <v>520162</v>
      </c>
      <c r="O30">
        <v>515421</v>
      </c>
      <c r="P30">
        <v>4741</v>
      </c>
      <c r="Q30">
        <v>6619578</v>
      </c>
      <c r="R30">
        <v>6606144</v>
      </c>
      <c r="S30">
        <v>14557</v>
      </c>
      <c r="T30">
        <v>578937</v>
      </c>
      <c r="U30">
        <v>42.731000000000002</v>
      </c>
      <c r="V30" s="6">
        <v>1281075</v>
      </c>
    </row>
    <row r="31" spans="1:22" x14ac:dyDescent="0.3">
      <c r="A31" t="s">
        <v>116</v>
      </c>
      <c r="B31">
        <v>6451620</v>
      </c>
      <c r="C31">
        <v>5690287</v>
      </c>
      <c r="D31">
        <v>761333</v>
      </c>
      <c r="E31">
        <v>621321</v>
      </c>
      <c r="F31">
        <v>502340</v>
      </c>
      <c r="G31">
        <v>118981</v>
      </c>
      <c r="H31">
        <v>246637</v>
      </c>
      <c r="I31">
        <v>166311</v>
      </c>
      <c r="J31">
        <v>80326</v>
      </c>
      <c r="K31">
        <v>5086914</v>
      </c>
      <c r="L31">
        <v>4529412</v>
      </c>
      <c r="M31">
        <v>557502</v>
      </c>
      <c r="N31">
        <v>496748</v>
      </c>
      <c r="O31">
        <v>492224</v>
      </c>
      <c r="P31">
        <v>4524</v>
      </c>
      <c r="Q31">
        <v>5992871</v>
      </c>
      <c r="R31">
        <v>5975114</v>
      </c>
      <c r="S31">
        <v>13315</v>
      </c>
      <c r="T31">
        <v>543956</v>
      </c>
      <c r="U31">
        <v>38.463000000000001</v>
      </c>
      <c r="V31" s="6">
        <v>1156729</v>
      </c>
    </row>
    <row r="32" spans="1:22" x14ac:dyDescent="0.3">
      <c r="A32" t="s">
        <v>117</v>
      </c>
      <c r="B32">
        <v>7480995</v>
      </c>
      <c r="C32">
        <v>6529140</v>
      </c>
      <c r="D32">
        <v>951855</v>
      </c>
      <c r="E32">
        <v>717787</v>
      </c>
      <c r="F32">
        <v>552494</v>
      </c>
      <c r="G32">
        <v>165293</v>
      </c>
      <c r="H32">
        <v>284596</v>
      </c>
      <c r="I32">
        <v>187810</v>
      </c>
      <c r="J32">
        <v>96786</v>
      </c>
      <c r="K32">
        <v>5917463</v>
      </c>
      <c r="L32">
        <v>5232735</v>
      </c>
      <c r="M32">
        <v>684728</v>
      </c>
      <c r="N32">
        <v>561149</v>
      </c>
      <c r="O32">
        <v>556101</v>
      </c>
      <c r="P32">
        <v>5048</v>
      </c>
      <c r="Q32">
        <v>7604837</v>
      </c>
      <c r="R32">
        <v>7586069</v>
      </c>
      <c r="S32">
        <v>14872</v>
      </c>
      <c r="T32">
        <v>669527</v>
      </c>
      <c r="U32">
        <v>38.563299999999998</v>
      </c>
      <c r="V32" s="6">
        <v>1432855</v>
      </c>
    </row>
    <row r="33" spans="1:22" x14ac:dyDescent="0.3">
      <c r="A33" t="s">
        <v>118</v>
      </c>
      <c r="B33">
        <v>7389669</v>
      </c>
      <c r="C33">
        <v>6420066</v>
      </c>
      <c r="D33">
        <v>969603</v>
      </c>
      <c r="E33">
        <v>694447</v>
      </c>
      <c r="F33">
        <v>539449</v>
      </c>
      <c r="G33">
        <v>154998</v>
      </c>
      <c r="H33">
        <v>283647</v>
      </c>
      <c r="I33">
        <v>188273</v>
      </c>
      <c r="J33">
        <v>95374</v>
      </c>
      <c r="K33">
        <v>5852268</v>
      </c>
      <c r="L33">
        <v>5138954</v>
      </c>
      <c r="M33">
        <v>713314</v>
      </c>
      <c r="N33">
        <v>559307</v>
      </c>
      <c r="O33">
        <v>553390</v>
      </c>
      <c r="P33">
        <v>5917</v>
      </c>
      <c r="Q33">
        <v>7012241</v>
      </c>
      <c r="R33">
        <v>6993895</v>
      </c>
      <c r="S33">
        <v>15750</v>
      </c>
      <c r="T33">
        <v>697262</v>
      </c>
      <c r="U33">
        <v>38.2502</v>
      </c>
      <c r="V33" s="6">
        <v>1356011</v>
      </c>
    </row>
    <row r="34" spans="1:22" x14ac:dyDescent="0.3">
      <c r="A34" t="s">
        <v>119</v>
      </c>
      <c r="B34">
        <v>8288227</v>
      </c>
      <c r="C34">
        <v>7430498</v>
      </c>
      <c r="D34">
        <v>857729</v>
      </c>
      <c r="E34">
        <v>920028</v>
      </c>
      <c r="F34">
        <v>745054</v>
      </c>
      <c r="G34">
        <v>174974</v>
      </c>
      <c r="H34">
        <v>281705</v>
      </c>
      <c r="I34">
        <v>218821</v>
      </c>
      <c r="J34">
        <v>62884</v>
      </c>
      <c r="K34">
        <v>6481418</v>
      </c>
      <c r="L34">
        <v>5865259</v>
      </c>
      <c r="M34">
        <v>616159</v>
      </c>
      <c r="N34">
        <v>605076</v>
      </c>
      <c r="O34">
        <v>601364</v>
      </c>
      <c r="P34">
        <v>3712</v>
      </c>
      <c r="Q34">
        <v>8140127</v>
      </c>
      <c r="R34">
        <v>8116835</v>
      </c>
      <c r="S34">
        <v>12828</v>
      </c>
      <c r="T34">
        <v>603011</v>
      </c>
      <c r="U34">
        <v>40.015799999999999</v>
      </c>
      <c r="V34" s="6">
        <v>1786056</v>
      </c>
    </row>
    <row r="35" spans="1:22" x14ac:dyDescent="0.3">
      <c r="A35" t="s">
        <v>120</v>
      </c>
      <c r="B35">
        <v>8260065</v>
      </c>
      <c r="C35">
        <v>7479110</v>
      </c>
      <c r="D35">
        <v>780955</v>
      </c>
      <c r="E35">
        <v>935730</v>
      </c>
      <c r="F35">
        <v>786311</v>
      </c>
      <c r="G35">
        <v>149419</v>
      </c>
      <c r="H35">
        <v>283538</v>
      </c>
      <c r="I35">
        <v>229223</v>
      </c>
      <c r="J35">
        <v>54315</v>
      </c>
      <c r="K35">
        <v>6430262</v>
      </c>
      <c r="L35">
        <v>5854944</v>
      </c>
      <c r="M35">
        <v>575318</v>
      </c>
      <c r="N35">
        <v>610535</v>
      </c>
      <c r="O35">
        <v>608632</v>
      </c>
      <c r="P35">
        <v>1903</v>
      </c>
      <c r="Q35">
        <v>8155416</v>
      </c>
      <c r="R35">
        <v>8130032</v>
      </c>
      <c r="S35">
        <v>12732</v>
      </c>
      <c r="T35">
        <v>561983</v>
      </c>
      <c r="U35">
        <v>41.911299999999997</v>
      </c>
      <c r="V35" s="6">
        <v>1715768</v>
      </c>
    </row>
    <row r="36" spans="1:22" x14ac:dyDescent="0.3">
      <c r="A36" t="s">
        <v>121</v>
      </c>
      <c r="B36">
        <v>8435945</v>
      </c>
      <c r="C36">
        <v>7582232</v>
      </c>
      <c r="D36">
        <v>853713</v>
      </c>
      <c r="E36">
        <v>919180</v>
      </c>
      <c r="F36">
        <v>764674</v>
      </c>
      <c r="G36">
        <v>154506</v>
      </c>
      <c r="H36">
        <v>283430</v>
      </c>
      <c r="I36">
        <v>215293</v>
      </c>
      <c r="J36">
        <v>68137</v>
      </c>
      <c r="K36">
        <v>6617830</v>
      </c>
      <c r="L36">
        <v>5991642</v>
      </c>
      <c r="M36">
        <v>626188</v>
      </c>
      <c r="N36">
        <v>615505</v>
      </c>
      <c r="O36">
        <v>610623</v>
      </c>
      <c r="P36">
        <v>4882</v>
      </c>
      <c r="Q36">
        <v>8338264</v>
      </c>
      <c r="R36">
        <v>8314976</v>
      </c>
      <c r="S36">
        <v>11490</v>
      </c>
      <c r="T36">
        <v>614305</v>
      </c>
      <c r="U36">
        <v>34.881599999999999</v>
      </c>
      <c r="V36" s="6">
        <v>1758431</v>
      </c>
    </row>
    <row r="37" spans="1:22" x14ac:dyDescent="0.3">
      <c r="A37" t="s">
        <v>122</v>
      </c>
      <c r="B37">
        <v>8272550</v>
      </c>
      <c r="C37">
        <v>7480583</v>
      </c>
      <c r="D37">
        <v>791967</v>
      </c>
      <c r="E37">
        <v>850523</v>
      </c>
      <c r="F37">
        <v>717110</v>
      </c>
      <c r="G37">
        <v>133413</v>
      </c>
      <c r="H37">
        <v>289499</v>
      </c>
      <c r="I37">
        <v>238934</v>
      </c>
      <c r="J37">
        <v>50565</v>
      </c>
      <c r="K37">
        <v>6515604</v>
      </c>
      <c r="L37">
        <v>5909116</v>
      </c>
      <c r="M37">
        <v>606488</v>
      </c>
      <c r="N37">
        <v>616924</v>
      </c>
      <c r="O37">
        <v>615423</v>
      </c>
      <c r="P37">
        <v>1501</v>
      </c>
      <c r="Q37">
        <v>8238757</v>
      </c>
      <c r="R37">
        <v>8216123</v>
      </c>
      <c r="S37">
        <v>6470</v>
      </c>
      <c r="T37">
        <v>599256</v>
      </c>
      <c r="U37">
        <v>42.984099999999998</v>
      </c>
      <c r="V37" s="6">
        <v>1706958</v>
      </c>
    </row>
    <row r="38" spans="1:22" x14ac:dyDescent="0.3">
      <c r="A38" t="s">
        <v>123</v>
      </c>
      <c r="B38">
        <v>8018819</v>
      </c>
      <c r="C38">
        <v>7353934</v>
      </c>
      <c r="D38">
        <v>664885</v>
      </c>
      <c r="E38">
        <v>786039</v>
      </c>
      <c r="F38">
        <v>689611</v>
      </c>
      <c r="G38">
        <v>96428</v>
      </c>
      <c r="H38">
        <v>292353</v>
      </c>
      <c r="I38">
        <v>236652</v>
      </c>
      <c r="J38">
        <v>55701</v>
      </c>
      <c r="K38">
        <v>6304015</v>
      </c>
      <c r="L38">
        <v>5803769</v>
      </c>
      <c r="M38">
        <v>500246</v>
      </c>
      <c r="N38">
        <v>636412</v>
      </c>
      <c r="O38">
        <v>623902</v>
      </c>
      <c r="P38">
        <v>12510</v>
      </c>
      <c r="Q38">
        <v>7629031</v>
      </c>
      <c r="R38">
        <v>7608219</v>
      </c>
      <c r="S38">
        <v>7109</v>
      </c>
      <c r="T38">
        <v>492957</v>
      </c>
      <c r="U38">
        <v>33.420200000000001</v>
      </c>
      <c r="V38" s="6">
        <v>1616700</v>
      </c>
    </row>
    <row r="39" spans="1:22" x14ac:dyDescent="0.3">
      <c r="A39" t="s">
        <v>124</v>
      </c>
      <c r="B39">
        <v>7670182</v>
      </c>
      <c r="C39">
        <v>7361126</v>
      </c>
      <c r="D39">
        <v>309056</v>
      </c>
      <c r="E39">
        <v>691621</v>
      </c>
      <c r="F39">
        <v>570106</v>
      </c>
      <c r="G39">
        <v>121515</v>
      </c>
      <c r="H39">
        <v>148017</v>
      </c>
      <c r="I39">
        <v>127155</v>
      </c>
      <c r="J39">
        <v>20862</v>
      </c>
      <c r="K39">
        <v>6464038</v>
      </c>
      <c r="L39">
        <v>6300626</v>
      </c>
      <c r="M39">
        <v>163412</v>
      </c>
      <c r="N39">
        <v>366506</v>
      </c>
      <c r="O39">
        <v>363239</v>
      </c>
      <c r="P39">
        <v>3267</v>
      </c>
      <c r="Q39">
        <v>7814358</v>
      </c>
      <c r="R39">
        <v>7792583</v>
      </c>
      <c r="S39">
        <v>9743</v>
      </c>
      <c r="T39">
        <v>153410</v>
      </c>
      <c r="U39">
        <v>50.587899999999998</v>
      </c>
      <c r="V39" s="6">
        <v>1574315</v>
      </c>
    </row>
    <row r="40" spans="1:22" x14ac:dyDescent="0.3">
      <c r="A40" t="s">
        <v>125</v>
      </c>
      <c r="B40">
        <v>7287608</v>
      </c>
      <c r="C40">
        <v>7085243</v>
      </c>
      <c r="D40">
        <v>202365</v>
      </c>
      <c r="E40">
        <v>662560</v>
      </c>
      <c r="F40">
        <v>607024</v>
      </c>
      <c r="G40">
        <v>55536</v>
      </c>
      <c r="H40">
        <v>140749</v>
      </c>
      <c r="I40">
        <v>131849</v>
      </c>
      <c r="J40">
        <v>8900</v>
      </c>
      <c r="K40">
        <v>6133541</v>
      </c>
      <c r="L40">
        <v>5996754</v>
      </c>
      <c r="M40">
        <v>136787</v>
      </c>
      <c r="N40">
        <v>350758</v>
      </c>
      <c r="O40">
        <v>349616</v>
      </c>
      <c r="P40">
        <v>1142</v>
      </c>
      <c r="Q40">
        <v>7300088</v>
      </c>
      <c r="R40">
        <v>7283356</v>
      </c>
      <c r="S40">
        <v>3204</v>
      </c>
      <c r="T40">
        <v>132892</v>
      </c>
      <c r="U40">
        <v>38.988599999999998</v>
      </c>
      <c r="V40" s="6">
        <v>1452621</v>
      </c>
    </row>
    <row r="41" spans="1:22" x14ac:dyDescent="0.3">
      <c r="A41" t="s">
        <v>126</v>
      </c>
      <c r="B41">
        <v>7353050</v>
      </c>
      <c r="C41">
        <v>7038256</v>
      </c>
      <c r="D41">
        <v>314794</v>
      </c>
      <c r="E41">
        <v>700663</v>
      </c>
      <c r="F41">
        <v>573285</v>
      </c>
      <c r="G41">
        <v>127378</v>
      </c>
      <c r="H41">
        <v>150308</v>
      </c>
      <c r="I41">
        <v>129659</v>
      </c>
      <c r="J41">
        <v>20649</v>
      </c>
      <c r="K41">
        <v>6137036</v>
      </c>
      <c r="L41">
        <v>5971168</v>
      </c>
      <c r="M41">
        <v>165868</v>
      </c>
      <c r="N41">
        <v>365043</v>
      </c>
      <c r="O41">
        <v>364144</v>
      </c>
      <c r="P41">
        <v>899</v>
      </c>
      <c r="Q41">
        <v>8120221</v>
      </c>
      <c r="R41">
        <v>8080259</v>
      </c>
      <c r="S41">
        <v>14647</v>
      </c>
      <c r="T41">
        <v>150963</v>
      </c>
      <c r="U41">
        <v>148.626</v>
      </c>
      <c r="V41" s="6">
        <v>1383787</v>
      </c>
    </row>
    <row r="42" spans="1:22" x14ac:dyDescent="0.3">
      <c r="A42" t="s">
        <v>127</v>
      </c>
      <c r="B42">
        <v>6037816</v>
      </c>
      <c r="C42">
        <v>6035433</v>
      </c>
      <c r="D42">
        <v>2383</v>
      </c>
      <c r="E42">
        <v>61371</v>
      </c>
      <c r="F42">
        <v>60927</v>
      </c>
      <c r="G42">
        <v>444</v>
      </c>
      <c r="H42">
        <v>7216</v>
      </c>
      <c r="I42">
        <v>7163</v>
      </c>
      <c r="J42">
        <v>53</v>
      </c>
      <c r="K42">
        <v>5953599</v>
      </c>
      <c r="L42">
        <v>5951737</v>
      </c>
      <c r="M42">
        <v>1862</v>
      </c>
      <c r="N42">
        <v>15630</v>
      </c>
      <c r="O42">
        <v>15606</v>
      </c>
      <c r="P42">
        <v>24</v>
      </c>
      <c r="Q42">
        <v>5966678</v>
      </c>
      <c r="R42">
        <v>5966627</v>
      </c>
      <c r="S42">
        <v>211</v>
      </c>
      <c r="T42">
        <v>1020</v>
      </c>
      <c r="U42">
        <v>165.09299999999999</v>
      </c>
      <c r="V42" s="6">
        <v>1766576</v>
      </c>
    </row>
    <row r="43" spans="1:22" x14ac:dyDescent="0.3">
      <c r="A43" t="s">
        <v>128</v>
      </c>
      <c r="B43">
        <v>8004606</v>
      </c>
      <c r="C43">
        <v>7696415</v>
      </c>
      <c r="D43">
        <v>308191</v>
      </c>
      <c r="E43">
        <v>498236</v>
      </c>
      <c r="F43">
        <v>360020</v>
      </c>
      <c r="G43">
        <v>138216</v>
      </c>
      <c r="H43">
        <v>63700</v>
      </c>
      <c r="I43">
        <v>36713</v>
      </c>
      <c r="J43">
        <v>26987</v>
      </c>
      <c r="K43">
        <v>7153190</v>
      </c>
      <c r="L43">
        <v>7011164</v>
      </c>
      <c r="M43">
        <v>142026</v>
      </c>
      <c r="N43">
        <v>289480</v>
      </c>
      <c r="O43">
        <v>288518</v>
      </c>
      <c r="P43">
        <v>962</v>
      </c>
      <c r="Q43">
        <v>7692864</v>
      </c>
      <c r="R43">
        <v>7676460</v>
      </c>
      <c r="S43">
        <v>6592</v>
      </c>
      <c r="T43">
        <v>135293</v>
      </c>
      <c r="U43">
        <v>45.612900000000003</v>
      </c>
      <c r="V43" s="6">
        <v>2186003</v>
      </c>
    </row>
    <row r="44" spans="1:22" x14ac:dyDescent="0.3">
      <c r="A44" t="s">
        <v>129</v>
      </c>
      <c r="B44">
        <v>7992189</v>
      </c>
      <c r="C44">
        <v>7671025</v>
      </c>
      <c r="D44">
        <v>321164</v>
      </c>
      <c r="E44">
        <v>494795</v>
      </c>
      <c r="F44">
        <v>349859</v>
      </c>
      <c r="G44">
        <v>144936</v>
      </c>
      <c r="H44">
        <v>63997</v>
      </c>
      <c r="I44">
        <v>35726</v>
      </c>
      <c r="J44">
        <v>28271</v>
      </c>
      <c r="K44">
        <v>7141695</v>
      </c>
      <c r="L44">
        <v>6994715</v>
      </c>
      <c r="M44">
        <v>146980</v>
      </c>
      <c r="N44">
        <v>291702</v>
      </c>
      <c r="O44">
        <v>290725</v>
      </c>
      <c r="P44">
        <v>977</v>
      </c>
      <c r="Q44">
        <v>7664836</v>
      </c>
      <c r="R44">
        <v>7653088</v>
      </c>
      <c r="S44">
        <v>6061</v>
      </c>
      <c r="T44">
        <v>140785</v>
      </c>
      <c r="U44">
        <v>45.195500000000003</v>
      </c>
      <c r="V44" s="6">
        <v>2187784</v>
      </c>
    </row>
    <row r="45" spans="1:22" x14ac:dyDescent="0.3">
      <c r="A45" t="s">
        <v>130</v>
      </c>
      <c r="B45">
        <v>7331890</v>
      </c>
      <c r="C45">
        <v>7331835</v>
      </c>
      <c r="D45">
        <v>55</v>
      </c>
      <c r="E45">
        <v>229904</v>
      </c>
      <c r="F45">
        <v>229901</v>
      </c>
      <c r="G45">
        <v>3</v>
      </c>
      <c r="H45">
        <v>66751</v>
      </c>
      <c r="I45">
        <v>66751</v>
      </c>
      <c r="J45">
        <v>0</v>
      </c>
      <c r="K45">
        <v>6855241</v>
      </c>
      <c r="L45">
        <v>6855189</v>
      </c>
      <c r="M45">
        <v>52</v>
      </c>
      <c r="N45">
        <v>179994</v>
      </c>
      <c r="O45">
        <v>179994</v>
      </c>
      <c r="P45">
        <v>0</v>
      </c>
      <c r="Q45">
        <v>6180156</v>
      </c>
      <c r="R45">
        <v>6179207</v>
      </c>
      <c r="S45">
        <v>1</v>
      </c>
      <c r="T45">
        <v>0</v>
      </c>
      <c r="U45">
        <v>41.109099999999998</v>
      </c>
      <c r="V45" s="6">
        <v>1861538</v>
      </c>
    </row>
    <row r="46" spans="1:22" x14ac:dyDescent="0.3">
      <c r="A46" t="s">
        <v>131</v>
      </c>
      <c r="B46">
        <v>2729276</v>
      </c>
      <c r="C46">
        <v>2477312</v>
      </c>
      <c r="D46">
        <v>251964</v>
      </c>
      <c r="E46">
        <v>522521</v>
      </c>
      <c r="F46">
        <v>443871</v>
      </c>
      <c r="G46">
        <v>78650</v>
      </c>
      <c r="H46">
        <v>74986</v>
      </c>
      <c r="I46">
        <v>36404</v>
      </c>
      <c r="J46">
        <v>38582</v>
      </c>
      <c r="K46">
        <v>1878013</v>
      </c>
      <c r="L46">
        <v>1743718</v>
      </c>
      <c r="M46">
        <v>134295</v>
      </c>
      <c r="N46">
        <v>253756</v>
      </c>
      <c r="O46">
        <v>253319</v>
      </c>
      <c r="P46">
        <v>437</v>
      </c>
      <c r="Q46">
        <v>1953451</v>
      </c>
      <c r="R46">
        <v>1953228</v>
      </c>
      <c r="S46">
        <v>32223</v>
      </c>
      <c r="T46">
        <v>101771</v>
      </c>
      <c r="U46">
        <v>67.679299999999998</v>
      </c>
      <c r="V46" s="6">
        <v>866951</v>
      </c>
    </row>
    <row r="47" spans="1:22" x14ac:dyDescent="0.3">
      <c r="A47" t="s">
        <v>132</v>
      </c>
      <c r="B47">
        <v>10418612</v>
      </c>
      <c r="C47">
        <v>5092645</v>
      </c>
      <c r="D47">
        <v>5325967</v>
      </c>
      <c r="E47">
        <v>307588</v>
      </c>
      <c r="F47">
        <v>140088</v>
      </c>
      <c r="G47">
        <v>167500</v>
      </c>
      <c r="H47">
        <v>3599052</v>
      </c>
      <c r="I47">
        <v>12357</v>
      </c>
      <c r="J47">
        <v>3586695</v>
      </c>
      <c r="K47">
        <v>2786478</v>
      </c>
      <c r="L47">
        <v>1214929</v>
      </c>
      <c r="M47">
        <v>1571549</v>
      </c>
      <c r="N47">
        <v>3725494</v>
      </c>
      <c r="O47">
        <v>3725271</v>
      </c>
      <c r="P47">
        <v>223</v>
      </c>
      <c r="Q47">
        <v>3361015</v>
      </c>
      <c r="R47">
        <v>3360596</v>
      </c>
      <c r="S47">
        <v>34990</v>
      </c>
      <c r="T47">
        <v>1536748</v>
      </c>
      <c r="U47">
        <v>347.12200000000001</v>
      </c>
      <c r="V47" s="6">
        <v>286191</v>
      </c>
    </row>
    <row r="48" spans="1:22" x14ac:dyDescent="0.3">
      <c r="A48" t="s">
        <v>133</v>
      </c>
      <c r="B48">
        <v>12544650</v>
      </c>
      <c r="C48">
        <v>6462174</v>
      </c>
      <c r="D48">
        <v>6082476</v>
      </c>
      <c r="E48">
        <v>261014</v>
      </c>
      <c r="F48">
        <v>84491</v>
      </c>
      <c r="G48">
        <v>176523</v>
      </c>
      <c r="H48">
        <v>5049818</v>
      </c>
      <c r="I48">
        <v>6472</v>
      </c>
      <c r="J48">
        <v>5043346</v>
      </c>
      <c r="K48">
        <v>2075945</v>
      </c>
      <c r="L48">
        <v>1213669</v>
      </c>
      <c r="M48">
        <v>862276</v>
      </c>
      <c r="N48">
        <v>5157873</v>
      </c>
      <c r="O48">
        <v>5157542</v>
      </c>
      <c r="P48">
        <v>331</v>
      </c>
      <c r="Q48">
        <v>2476562</v>
      </c>
      <c r="R48">
        <v>2476125</v>
      </c>
      <c r="S48">
        <v>34360</v>
      </c>
      <c r="T48">
        <v>824971</v>
      </c>
      <c r="U48">
        <v>477.048</v>
      </c>
      <c r="V48" s="6">
        <v>283846</v>
      </c>
    </row>
    <row r="49" spans="1:22" x14ac:dyDescent="0.3">
      <c r="A49" t="s">
        <v>134</v>
      </c>
      <c r="B49">
        <v>2383679</v>
      </c>
      <c r="C49">
        <v>2259727</v>
      </c>
      <c r="D49">
        <v>123952</v>
      </c>
      <c r="E49">
        <v>220536</v>
      </c>
      <c r="F49">
        <v>185367</v>
      </c>
      <c r="G49">
        <v>35169</v>
      </c>
      <c r="H49">
        <v>104203</v>
      </c>
      <c r="I49">
        <v>70257</v>
      </c>
      <c r="J49">
        <v>33946</v>
      </c>
      <c r="K49">
        <v>1919642</v>
      </c>
      <c r="L49">
        <v>1864877</v>
      </c>
      <c r="M49">
        <v>54765</v>
      </c>
      <c r="N49">
        <v>139298</v>
      </c>
      <c r="O49">
        <v>139226</v>
      </c>
      <c r="P49">
        <v>72</v>
      </c>
      <c r="Q49">
        <v>1834078</v>
      </c>
      <c r="R49">
        <v>1833885</v>
      </c>
      <c r="S49">
        <v>4721</v>
      </c>
      <c r="T49">
        <v>50425</v>
      </c>
      <c r="U49">
        <v>66.937399999999997</v>
      </c>
      <c r="V49" s="6">
        <v>702721</v>
      </c>
    </row>
    <row r="50" spans="1:22" x14ac:dyDescent="0.3">
      <c r="A50" t="s">
        <v>135</v>
      </c>
      <c r="B50">
        <v>2631064</v>
      </c>
      <c r="C50">
        <v>2593636</v>
      </c>
      <c r="D50">
        <v>37428</v>
      </c>
      <c r="E50">
        <v>167841</v>
      </c>
      <c r="F50">
        <v>153877</v>
      </c>
      <c r="G50">
        <v>13964</v>
      </c>
      <c r="H50">
        <v>42567</v>
      </c>
      <c r="I50">
        <v>39692</v>
      </c>
      <c r="J50">
        <v>2875</v>
      </c>
      <c r="K50">
        <v>2346447</v>
      </c>
      <c r="L50">
        <v>2325992</v>
      </c>
      <c r="M50">
        <v>20455</v>
      </c>
      <c r="N50">
        <v>74209</v>
      </c>
      <c r="O50">
        <v>74075</v>
      </c>
      <c r="P50">
        <v>134</v>
      </c>
      <c r="Q50">
        <v>2083915</v>
      </c>
      <c r="R50">
        <v>2083875</v>
      </c>
      <c r="S50">
        <v>2261</v>
      </c>
      <c r="T50">
        <v>18631</v>
      </c>
      <c r="U50">
        <v>123.182</v>
      </c>
      <c r="V50" s="6">
        <v>847081</v>
      </c>
    </row>
    <row r="51" spans="1:22" x14ac:dyDescent="0.3">
      <c r="A51" t="s">
        <v>136</v>
      </c>
      <c r="B51">
        <v>1521306</v>
      </c>
      <c r="C51">
        <v>1351597</v>
      </c>
      <c r="D51">
        <v>169709</v>
      </c>
      <c r="E51">
        <v>275158</v>
      </c>
      <c r="F51">
        <v>193878</v>
      </c>
      <c r="G51">
        <v>81280</v>
      </c>
      <c r="H51">
        <v>18270</v>
      </c>
      <c r="I51">
        <v>12783</v>
      </c>
      <c r="J51">
        <v>5487</v>
      </c>
      <c r="K51">
        <v>1148918</v>
      </c>
      <c r="L51">
        <v>1066358</v>
      </c>
      <c r="M51">
        <v>82560</v>
      </c>
      <c r="N51">
        <v>78960</v>
      </c>
      <c r="O51">
        <v>78578</v>
      </c>
      <c r="P51">
        <v>382</v>
      </c>
      <c r="Q51">
        <v>1178335</v>
      </c>
      <c r="R51">
        <v>1178312</v>
      </c>
      <c r="S51">
        <v>6557</v>
      </c>
      <c r="T51">
        <v>76119</v>
      </c>
      <c r="U51">
        <v>117.91200000000001</v>
      </c>
      <c r="V51" s="6">
        <v>348322</v>
      </c>
    </row>
    <row r="52" spans="1:22" x14ac:dyDescent="0.3">
      <c r="A52" t="s">
        <v>137</v>
      </c>
      <c r="B52">
        <v>747841</v>
      </c>
      <c r="C52">
        <v>709173</v>
      </c>
      <c r="D52">
        <v>38668</v>
      </c>
      <c r="E52">
        <v>56985</v>
      </c>
      <c r="F52">
        <v>51674</v>
      </c>
      <c r="G52">
        <v>5311</v>
      </c>
      <c r="H52">
        <v>34002</v>
      </c>
      <c r="I52">
        <v>21934</v>
      </c>
      <c r="J52">
        <v>12068</v>
      </c>
      <c r="K52">
        <v>613798</v>
      </c>
      <c r="L52">
        <v>592590</v>
      </c>
      <c r="M52">
        <v>21208</v>
      </c>
      <c r="N52">
        <v>43056</v>
      </c>
      <c r="O52">
        <v>42975</v>
      </c>
      <c r="P52">
        <v>81</v>
      </c>
      <c r="Q52">
        <v>575386</v>
      </c>
      <c r="R52">
        <v>573750</v>
      </c>
      <c r="S52">
        <v>8904</v>
      </c>
      <c r="T52">
        <v>12492</v>
      </c>
      <c r="U52">
        <v>105.212</v>
      </c>
      <c r="V52" s="6">
        <v>201296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6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6" t="s">
        <v>180</v>
      </c>
    </row>
    <row r="3" spans="1:22" x14ac:dyDescent="0.3">
      <c r="A3" t="s">
        <v>1</v>
      </c>
      <c r="B3">
        <v>809882</v>
      </c>
      <c r="C3">
        <v>611751</v>
      </c>
      <c r="D3">
        <v>198131</v>
      </c>
      <c r="E3">
        <v>112717</v>
      </c>
      <c r="F3">
        <v>70317</v>
      </c>
      <c r="G3">
        <v>42400</v>
      </c>
      <c r="H3">
        <v>36615</v>
      </c>
      <c r="I3">
        <v>8528</v>
      </c>
      <c r="J3">
        <v>28087</v>
      </c>
      <c r="K3">
        <v>554624</v>
      </c>
      <c r="L3">
        <v>427711</v>
      </c>
      <c r="M3">
        <v>126913</v>
      </c>
      <c r="N3">
        <v>105926</v>
      </c>
      <c r="O3">
        <v>105195</v>
      </c>
      <c r="P3">
        <v>731</v>
      </c>
      <c r="Q3">
        <v>0</v>
      </c>
      <c r="R3">
        <v>0</v>
      </c>
      <c r="S3">
        <v>27993</v>
      </c>
      <c r="T3">
        <v>100907</v>
      </c>
      <c r="U3">
        <v>188.38800000000001</v>
      </c>
      <c r="V3" s="6">
        <v>334710</v>
      </c>
    </row>
    <row r="4" spans="1:22" x14ac:dyDescent="0.3">
      <c r="A4" t="s">
        <v>89</v>
      </c>
      <c r="B4">
        <v>699749</v>
      </c>
      <c r="C4">
        <v>635190</v>
      </c>
      <c r="D4">
        <v>64559</v>
      </c>
      <c r="E4">
        <v>42397</v>
      </c>
      <c r="F4">
        <v>36389</v>
      </c>
      <c r="G4">
        <v>6008</v>
      </c>
      <c r="H4">
        <v>66034</v>
      </c>
      <c r="I4">
        <v>36696</v>
      </c>
      <c r="J4">
        <v>29338</v>
      </c>
      <c r="K4">
        <v>506755</v>
      </c>
      <c r="L4">
        <v>477791</v>
      </c>
      <c r="M4">
        <v>28964</v>
      </c>
      <c r="N4">
        <v>84563</v>
      </c>
      <c r="O4">
        <v>84314</v>
      </c>
      <c r="P4">
        <v>249</v>
      </c>
      <c r="Q4">
        <v>0</v>
      </c>
      <c r="R4">
        <v>0</v>
      </c>
      <c r="S4">
        <v>6341</v>
      </c>
      <c r="T4">
        <v>21427</v>
      </c>
      <c r="U4">
        <v>178.06100000000001</v>
      </c>
      <c r="V4" s="6">
        <v>358558</v>
      </c>
    </row>
    <row r="5" spans="1:22" x14ac:dyDescent="0.3">
      <c r="A5" t="s">
        <v>90</v>
      </c>
      <c r="B5">
        <v>1006962</v>
      </c>
      <c r="C5">
        <v>720570</v>
      </c>
      <c r="D5">
        <v>286392</v>
      </c>
      <c r="E5">
        <v>45265</v>
      </c>
      <c r="F5">
        <v>31712</v>
      </c>
      <c r="G5">
        <v>13553</v>
      </c>
      <c r="H5">
        <v>206343</v>
      </c>
      <c r="I5">
        <v>34819</v>
      </c>
      <c r="J5">
        <v>171524</v>
      </c>
      <c r="K5">
        <v>531557</v>
      </c>
      <c r="L5">
        <v>430658</v>
      </c>
      <c r="M5">
        <v>100899</v>
      </c>
      <c r="N5">
        <v>223797</v>
      </c>
      <c r="O5">
        <v>223381</v>
      </c>
      <c r="P5">
        <v>416</v>
      </c>
      <c r="Q5">
        <v>0</v>
      </c>
      <c r="R5">
        <v>0</v>
      </c>
      <c r="S5">
        <v>10825</v>
      </c>
      <c r="T5">
        <v>90759</v>
      </c>
      <c r="U5">
        <v>231.34399999999999</v>
      </c>
      <c r="V5" s="6">
        <v>358739</v>
      </c>
    </row>
    <row r="6" spans="1:22" x14ac:dyDescent="0.3">
      <c r="A6" t="s">
        <v>91</v>
      </c>
      <c r="B6">
        <v>730006</v>
      </c>
      <c r="C6">
        <v>592282</v>
      </c>
      <c r="D6">
        <v>137724</v>
      </c>
      <c r="E6">
        <v>65656</v>
      </c>
      <c r="F6">
        <v>47119</v>
      </c>
      <c r="G6">
        <v>18537</v>
      </c>
      <c r="H6">
        <v>72111</v>
      </c>
      <c r="I6">
        <v>41052</v>
      </c>
      <c r="J6">
        <v>31059</v>
      </c>
      <c r="K6">
        <v>491265</v>
      </c>
      <c r="L6">
        <v>403467</v>
      </c>
      <c r="M6">
        <v>87798</v>
      </c>
      <c r="N6">
        <v>100974</v>
      </c>
      <c r="O6">
        <v>100644</v>
      </c>
      <c r="P6">
        <v>330</v>
      </c>
      <c r="Q6">
        <v>0</v>
      </c>
      <c r="R6">
        <v>0</v>
      </c>
      <c r="S6">
        <v>18963</v>
      </c>
      <c r="T6">
        <v>68872</v>
      </c>
      <c r="U6">
        <v>184.79400000000001</v>
      </c>
      <c r="V6" s="6">
        <v>292766</v>
      </c>
    </row>
    <row r="7" spans="1:22" x14ac:dyDescent="0.3">
      <c r="A7" t="s">
        <v>92</v>
      </c>
      <c r="B7">
        <v>992104</v>
      </c>
      <c r="C7">
        <v>689382</v>
      </c>
      <c r="D7">
        <v>302722</v>
      </c>
      <c r="E7">
        <v>88329</v>
      </c>
      <c r="F7">
        <v>46301</v>
      </c>
      <c r="G7">
        <v>42028</v>
      </c>
      <c r="H7">
        <v>148630</v>
      </c>
      <c r="I7">
        <v>19011</v>
      </c>
      <c r="J7">
        <v>129619</v>
      </c>
      <c r="K7">
        <v>556328</v>
      </c>
      <c r="L7">
        <v>426217</v>
      </c>
      <c r="M7">
        <v>130111</v>
      </c>
      <c r="N7">
        <v>198817</v>
      </c>
      <c r="O7">
        <v>197853</v>
      </c>
      <c r="P7">
        <v>964</v>
      </c>
      <c r="Q7">
        <v>0</v>
      </c>
      <c r="R7">
        <v>0</v>
      </c>
      <c r="S7">
        <v>28265</v>
      </c>
      <c r="T7">
        <v>97308</v>
      </c>
      <c r="U7">
        <v>169.72499999999999</v>
      </c>
      <c r="V7" s="6">
        <v>335159</v>
      </c>
    </row>
    <row r="8" spans="1:22" x14ac:dyDescent="0.3">
      <c r="A8" t="s">
        <v>93</v>
      </c>
      <c r="B8">
        <v>1355336</v>
      </c>
      <c r="C8">
        <v>966195</v>
      </c>
      <c r="D8">
        <v>389141</v>
      </c>
      <c r="E8">
        <v>227165</v>
      </c>
      <c r="F8">
        <v>133630</v>
      </c>
      <c r="G8">
        <v>93535</v>
      </c>
      <c r="H8">
        <v>29957</v>
      </c>
      <c r="I8">
        <v>5163</v>
      </c>
      <c r="J8">
        <v>24794</v>
      </c>
      <c r="K8">
        <v>964090</v>
      </c>
      <c r="L8">
        <v>693893</v>
      </c>
      <c r="M8">
        <v>270197</v>
      </c>
      <c r="N8">
        <v>134124</v>
      </c>
      <c r="O8">
        <v>133509</v>
      </c>
      <c r="P8">
        <v>615</v>
      </c>
      <c r="Q8">
        <v>0</v>
      </c>
      <c r="R8">
        <v>0</v>
      </c>
      <c r="S8">
        <v>41246</v>
      </c>
      <c r="T8">
        <v>232680</v>
      </c>
      <c r="U8">
        <v>200.15299999999999</v>
      </c>
      <c r="V8" s="6">
        <v>556790</v>
      </c>
    </row>
    <row r="9" spans="1:22" x14ac:dyDescent="0.3">
      <c r="A9" t="s">
        <v>94</v>
      </c>
      <c r="B9">
        <v>996585</v>
      </c>
      <c r="C9">
        <v>828432</v>
      </c>
      <c r="D9">
        <v>168153</v>
      </c>
      <c r="E9">
        <v>70111</v>
      </c>
      <c r="F9">
        <v>34963</v>
      </c>
      <c r="G9">
        <v>35148</v>
      </c>
      <c r="H9">
        <v>41554</v>
      </c>
      <c r="I9">
        <v>7195</v>
      </c>
      <c r="J9">
        <v>34359</v>
      </c>
      <c r="K9">
        <v>810259</v>
      </c>
      <c r="L9">
        <v>711893</v>
      </c>
      <c r="M9">
        <v>98366</v>
      </c>
      <c r="N9">
        <v>74661</v>
      </c>
      <c r="O9">
        <v>74381</v>
      </c>
      <c r="P9">
        <v>280</v>
      </c>
      <c r="Q9">
        <v>0</v>
      </c>
      <c r="R9">
        <v>0</v>
      </c>
      <c r="S9">
        <v>18706</v>
      </c>
      <c r="T9">
        <v>80624</v>
      </c>
      <c r="U9">
        <v>182.19</v>
      </c>
      <c r="V9" s="6">
        <v>657422</v>
      </c>
    </row>
    <row r="10" spans="1:22" x14ac:dyDescent="0.3">
      <c r="A10" t="s">
        <v>95</v>
      </c>
      <c r="B10">
        <v>1450652</v>
      </c>
      <c r="C10">
        <v>1267804</v>
      </c>
      <c r="D10">
        <v>182848</v>
      </c>
      <c r="E10">
        <v>165653</v>
      </c>
      <c r="F10">
        <v>143895</v>
      </c>
      <c r="G10">
        <v>21758</v>
      </c>
      <c r="H10">
        <v>86048</v>
      </c>
      <c r="I10">
        <v>16897</v>
      </c>
      <c r="J10">
        <v>69151</v>
      </c>
      <c r="K10">
        <v>1063234</v>
      </c>
      <c r="L10">
        <v>971691</v>
      </c>
      <c r="M10">
        <v>91543</v>
      </c>
      <c r="N10">
        <v>135717</v>
      </c>
      <c r="O10">
        <v>135321</v>
      </c>
      <c r="P10">
        <v>396</v>
      </c>
      <c r="Q10">
        <v>0</v>
      </c>
      <c r="R10">
        <v>0</v>
      </c>
      <c r="S10">
        <v>24993</v>
      </c>
      <c r="T10">
        <v>75280</v>
      </c>
      <c r="U10">
        <v>167.78899999999999</v>
      </c>
      <c r="V10" s="6">
        <v>817201</v>
      </c>
    </row>
    <row r="11" spans="1:22" x14ac:dyDescent="0.3">
      <c r="A11" t="s">
        <v>96</v>
      </c>
      <c r="B11">
        <v>1222380</v>
      </c>
      <c r="C11">
        <v>888987</v>
      </c>
      <c r="D11">
        <v>333393</v>
      </c>
      <c r="E11">
        <v>93490</v>
      </c>
      <c r="F11">
        <v>62955</v>
      </c>
      <c r="G11">
        <v>30535</v>
      </c>
      <c r="H11">
        <v>70760</v>
      </c>
      <c r="I11">
        <v>6780</v>
      </c>
      <c r="J11">
        <v>63980</v>
      </c>
      <c r="K11">
        <v>890402</v>
      </c>
      <c r="L11">
        <v>651828</v>
      </c>
      <c r="M11">
        <v>238574</v>
      </c>
      <c r="N11">
        <v>167728</v>
      </c>
      <c r="O11">
        <v>167424</v>
      </c>
      <c r="P11">
        <v>304</v>
      </c>
      <c r="Q11">
        <v>0</v>
      </c>
      <c r="R11">
        <v>0</v>
      </c>
      <c r="S11">
        <v>26775</v>
      </c>
      <c r="T11">
        <v>207743</v>
      </c>
      <c r="U11">
        <v>229.20400000000001</v>
      </c>
      <c r="V11" s="6">
        <v>453335</v>
      </c>
    </row>
    <row r="12" spans="1:22" x14ac:dyDescent="0.3">
      <c r="A12" t="s">
        <v>97</v>
      </c>
      <c r="B12">
        <v>134188</v>
      </c>
      <c r="C12">
        <v>133124</v>
      </c>
      <c r="D12">
        <v>1064</v>
      </c>
      <c r="E12">
        <v>80</v>
      </c>
      <c r="F12">
        <v>67</v>
      </c>
      <c r="G12">
        <v>13</v>
      </c>
      <c r="H12">
        <v>2</v>
      </c>
      <c r="I12">
        <v>0</v>
      </c>
      <c r="J12">
        <v>2</v>
      </c>
      <c r="K12">
        <v>133983</v>
      </c>
      <c r="L12">
        <v>132940</v>
      </c>
      <c r="M12">
        <v>1043</v>
      </c>
      <c r="N12">
        <v>123</v>
      </c>
      <c r="O12">
        <v>117</v>
      </c>
      <c r="P12">
        <v>6</v>
      </c>
      <c r="Q12">
        <v>0</v>
      </c>
      <c r="R12">
        <v>0</v>
      </c>
      <c r="S12">
        <v>16</v>
      </c>
      <c r="T12">
        <v>298</v>
      </c>
      <c r="U12">
        <v>650.51700000000005</v>
      </c>
      <c r="V12" s="6">
        <v>132864</v>
      </c>
    </row>
    <row r="13" spans="1:22" x14ac:dyDescent="0.3">
      <c r="A13" t="s">
        <v>98</v>
      </c>
      <c r="B13">
        <v>1808991</v>
      </c>
      <c r="C13">
        <v>1446037</v>
      </c>
      <c r="D13">
        <v>362954</v>
      </c>
      <c r="E13">
        <v>244803</v>
      </c>
      <c r="F13">
        <v>180218</v>
      </c>
      <c r="G13">
        <v>64585</v>
      </c>
      <c r="H13">
        <v>74355</v>
      </c>
      <c r="I13">
        <v>32650</v>
      </c>
      <c r="J13">
        <v>41705</v>
      </c>
      <c r="K13">
        <v>1324326</v>
      </c>
      <c r="L13">
        <v>1068957</v>
      </c>
      <c r="M13">
        <v>255369</v>
      </c>
      <c r="N13">
        <v>165507</v>
      </c>
      <c r="O13">
        <v>164212</v>
      </c>
      <c r="P13">
        <v>1295</v>
      </c>
      <c r="Q13">
        <v>0</v>
      </c>
      <c r="R13">
        <v>0</v>
      </c>
      <c r="S13">
        <v>26750</v>
      </c>
      <c r="T13">
        <v>218841</v>
      </c>
      <c r="U13">
        <v>194.851</v>
      </c>
      <c r="V13" s="6">
        <v>582074</v>
      </c>
    </row>
    <row r="14" spans="1:22" x14ac:dyDescent="0.3">
      <c r="A14" t="s">
        <v>99</v>
      </c>
      <c r="B14">
        <v>2396593</v>
      </c>
      <c r="C14">
        <v>2163929</v>
      </c>
      <c r="D14">
        <v>232664</v>
      </c>
      <c r="E14">
        <v>230146</v>
      </c>
      <c r="F14">
        <v>191156</v>
      </c>
      <c r="G14">
        <v>38990</v>
      </c>
      <c r="H14">
        <v>47983</v>
      </c>
      <c r="I14">
        <v>32827</v>
      </c>
      <c r="J14">
        <v>15156</v>
      </c>
      <c r="K14">
        <v>1978504</v>
      </c>
      <c r="L14">
        <v>1800282</v>
      </c>
      <c r="M14">
        <v>178222</v>
      </c>
      <c r="N14">
        <v>139960</v>
      </c>
      <c r="O14">
        <v>139664</v>
      </c>
      <c r="P14">
        <v>296</v>
      </c>
      <c r="Q14">
        <v>0</v>
      </c>
      <c r="R14">
        <v>0</v>
      </c>
      <c r="S14">
        <v>15794</v>
      </c>
      <c r="T14">
        <v>162195</v>
      </c>
      <c r="U14">
        <v>178.548</v>
      </c>
      <c r="V14" s="6">
        <v>1153060</v>
      </c>
    </row>
    <row r="15" spans="1:22" x14ac:dyDescent="0.3">
      <c r="A15" t="s">
        <v>100</v>
      </c>
      <c r="B15">
        <v>2341011</v>
      </c>
      <c r="C15">
        <v>2212980</v>
      </c>
      <c r="D15">
        <v>128031</v>
      </c>
      <c r="E15">
        <v>211390</v>
      </c>
      <c r="F15">
        <v>192690</v>
      </c>
      <c r="G15">
        <v>18700</v>
      </c>
      <c r="H15">
        <v>39916</v>
      </c>
      <c r="I15">
        <v>31018</v>
      </c>
      <c r="J15">
        <v>8898</v>
      </c>
      <c r="K15">
        <v>1952410</v>
      </c>
      <c r="L15">
        <v>1852193</v>
      </c>
      <c r="M15">
        <v>100217</v>
      </c>
      <c r="N15">
        <v>137295</v>
      </c>
      <c r="O15">
        <v>137079</v>
      </c>
      <c r="P15">
        <v>216</v>
      </c>
      <c r="Q15">
        <v>0</v>
      </c>
      <c r="R15">
        <v>0</v>
      </c>
      <c r="S15">
        <v>9707</v>
      </c>
      <c r="T15">
        <v>87976</v>
      </c>
      <c r="U15">
        <v>173.36099999999999</v>
      </c>
      <c r="V15" s="6">
        <v>1158884</v>
      </c>
    </row>
    <row r="16" spans="1:22" x14ac:dyDescent="0.3">
      <c r="A16" t="s">
        <v>101</v>
      </c>
      <c r="B16">
        <v>2403578</v>
      </c>
      <c r="C16">
        <v>2285568</v>
      </c>
      <c r="D16">
        <v>118010</v>
      </c>
      <c r="E16">
        <v>227726</v>
      </c>
      <c r="F16">
        <v>211844</v>
      </c>
      <c r="G16">
        <v>15882</v>
      </c>
      <c r="H16">
        <v>44203</v>
      </c>
      <c r="I16">
        <v>35746</v>
      </c>
      <c r="J16">
        <v>8457</v>
      </c>
      <c r="K16">
        <v>1980950</v>
      </c>
      <c r="L16">
        <v>1887473</v>
      </c>
      <c r="M16">
        <v>93477</v>
      </c>
      <c r="N16">
        <v>150699</v>
      </c>
      <c r="O16">
        <v>150505</v>
      </c>
      <c r="P16">
        <v>194</v>
      </c>
      <c r="Q16">
        <v>0</v>
      </c>
      <c r="R16">
        <v>0</v>
      </c>
      <c r="S16">
        <v>8700</v>
      </c>
      <c r="T16">
        <v>85204</v>
      </c>
      <c r="U16">
        <v>175.22</v>
      </c>
      <c r="V16" s="6">
        <v>1121261</v>
      </c>
    </row>
    <row r="17" spans="1:22" x14ac:dyDescent="0.3">
      <c r="A17" t="s">
        <v>102</v>
      </c>
      <c r="B17">
        <v>2151721</v>
      </c>
      <c r="C17">
        <v>1978919</v>
      </c>
      <c r="D17">
        <v>172802</v>
      </c>
      <c r="E17">
        <v>232396</v>
      </c>
      <c r="F17">
        <v>207209</v>
      </c>
      <c r="G17">
        <v>25187</v>
      </c>
      <c r="H17">
        <v>45680</v>
      </c>
      <c r="I17">
        <v>32451</v>
      </c>
      <c r="J17">
        <v>13229</v>
      </c>
      <c r="K17">
        <v>1720778</v>
      </c>
      <c r="L17">
        <v>1586767</v>
      </c>
      <c r="M17">
        <v>134011</v>
      </c>
      <c r="N17">
        <v>152867</v>
      </c>
      <c r="O17">
        <v>152492</v>
      </c>
      <c r="P17">
        <v>375</v>
      </c>
      <c r="Q17">
        <v>0</v>
      </c>
      <c r="R17">
        <v>0</v>
      </c>
      <c r="S17">
        <v>13700</v>
      </c>
      <c r="T17">
        <v>117854</v>
      </c>
      <c r="U17">
        <v>178.601</v>
      </c>
      <c r="V17" s="6">
        <v>848691</v>
      </c>
    </row>
    <row r="18" spans="1:22" x14ac:dyDescent="0.3">
      <c r="A18" t="s">
        <v>103</v>
      </c>
      <c r="B18">
        <v>2356445</v>
      </c>
      <c r="C18">
        <v>2218704</v>
      </c>
      <c r="D18">
        <v>137741</v>
      </c>
      <c r="E18">
        <v>252948</v>
      </c>
      <c r="F18">
        <v>234403</v>
      </c>
      <c r="G18">
        <v>18545</v>
      </c>
      <c r="H18">
        <v>50054</v>
      </c>
      <c r="I18">
        <v>39799</v>
      </c>
      <c r="J18">
        <v>10255</v>
      </c>
      <c r="K18">
        <v>1885691</v>
      </c>
      <c r="L18">
        <v>1777029</v>
      </c>
      <c r="M18">
        <v>108662</v>
      </c>
      <c r="N18">
        <v>167752</v>
      </c>
      <c r="O18">
        <v>167473</v>
      </c>
      <c r="P18">
        <v>279</v>
      </c>
      <c r="Q18">
        <v>0</v>
      </c>
      <c r="R18">
        <v>0</v>
      </c>
      <c r="S18">
        <v>9641</v>
      </c>
      <c r="T18">
        <v>98881</v>
      </c>
      <c r="U18">
        <v>173.40799999999999</v>
      </c>
      <c r="V18" s="6">
        <v>918144</v>
      </c>
    </row>
    <row r="19" spans="1:22" x14ac:dyDescent="0.3">
      <c r="A19" t="s">
        <v>104</v>
      </c>
      <c r="B19">
        <v>2484026</v>
      </c>
      <c r="C19">
        <v>2334354</v>
      </c>
      <c r="D19">
        <v>149672</v>
      </c>
      <c r="E19">
        <v>275110</v>
      </c>
      <c r="F19">
        <v>253921</v>
      </c>
      <c r="G19">
        <v>21189</v>
      </c>
      <c r="H19">
        <v>48476</v>
      </c>
      <c r="I19">
        <v>38832</v>
      </c>
      <c r="J19">
        <v>9644</v>
      </c>
      <c r="K19">
        <v>1985339</v>
      </c>
      <c r="L19">
        <v>1866791</v>
      </c>
      <c r="M19">
        <v>118548</v>
      </c>
      <c r="N19">
        <v>175101</v>
      </c>
      <c r="O19">
        <v>174810</v>
      </c>
      <c r="P19">
        <v>291</v>
      </c>
      <c r="Q19">
        <v>0</v>
      </c>
      <c r="R19">
        <v>0</v>
      </c>
      <c r="S19">
        <v>10448</v>
      </c>
      <c r="T19">
        <v>106851</v>
      </c>
      <c r="U19">
        <v>173.64</v>
      </c>
      <c r="V19" s="6">
        <v>934729</v>
      </c>
    </row>
    <row r="20" spans="1:22" x14ac:dyDescent="0.3">
      <c r="A20" t="s">
        <v>105</v>
      </c>
      <c r="B20">
        <v>536990</v>
      </c>
      <c r="C20">
        <v>469817</v>
      </c>
      <c r="D20">
        <v>67173</v>
      </c>
      <c r="E20">
        <v>19393</v>
      </c>
      <c r="F20">
        <v>5564</v>
      </c>
      <c r="G20">
        <v>13829</v>
      </c>
      <c r="H20">
        <v>30924</v>
      </c>
      <c r="I20">
        <v>4224</v>
      </c>
      <c r="J20">
        <v>26700</v>
      </c>
      <c r="K20">
        <v>451842</v>
      </c>
      <c r="L20">
        <v>425326</v>
      </c>
      <c r="M20">
        <v>26516</v>
      </c>
      <c r="N20">
        <v>34831</v>
      </c>
      <c r="O20">
        <v>34703</v>
      </c>
      <c r="P20">
        <v>128</v>
      </c>
      <c r="Q20">
        <v>0</v>
      </c>
      <c r="R20">
        <v>0</v>
      </c>
      <c r="S20">
        <v>4209</v>
      </c>
      <c r="T20">
        <v>23187</v>
      </c>
      <c r="U20">
        <v>305.04000000000002</v>
      </c>
      <c r="V20" s="6">
        <v>418628</v>
      </c>
    </row>
    <row r="21" spans="1:22" x14ac:dyDescent="0.3">
      <c r="A21" t="s">
        <v>106</v>
      </c>
      <c r="B21">
        <v>469264</v>
      </c>
      <c r="C21">
        <v>468411</v>
      </c>
      <c r="D21">
        <v>853</v>
      </c>
      <c r="E21">
        <v>68</v>
      </c>
      <c r="F21">
        <v>52</v>
      </c>
      <c r="G21">
        <v>16</v>
      </c>
      <c r="H21">
        <v>2</v>
      </c>
      <c r="I21">
        <v>0</v>
      </c>
      <c r="J21">
        <v>2</v>
      </c>
      <c r="K21">
        <v>469111</v>
      </c>
      <c r="L21">
        <v>468278</v>
      </c>
      <c r="M21">
        <v>833</v>
      </c>
      <c r="N21">
        <v>83</v>
      </c>
      <c r="O21">
        <v>81</v>
      </c>
      <c r="P21">
        <v>2</v>
      </c>
      <c r="Q21">
        <v>0</v>
      </c>
      <c r="R21">
        <v>0</v>
      </c>
      <c r="S21">
        <v>8</v>
      </c>
      <c r="T21">
        <v>180</v>
      </c>
      <c r="U21">
        <v>341.61500000000001</v>
      </c>
      <c r="V21" s="6">
        <v>468212</v>
      </c>
    </row>
    <row r="22" spans="1:22" x14ac:dyDescent="0.3">
      <c r="A22" t="s">
        <v>107</v>
      </c>
      <c r="B22">
        <v>2079751</v>
      </c>
      <c r="C22">
        <v>2040323</v>
      </c>
      <c r="D22">
        <v>39428</v>
      </c>
      <c r="E22">
        <v>115354</v>
      </c>
      <c r="F22">
        <v>110877</v>
      </c>
      <c r="G22">
        <v>4477</v>
      </c>
      <c r="H22">
        <v>68008</v>
      </c>
      <c r="I22">
        <v>54612</v>
      </c>
      <c r="J22">
        <v>13396</v>
      </c>
      <c r="K22">
        <v>1780747</v>
      </c>
      <c r="L22">
        <v>1759364</v>
      </c>
      <c r="M22">
        <v>21383</v>
      </c>
      <c r="N22">
        <v>115642</v>
      </c>
      <c r="O22">
        <v>115470</v>
      </c>
      <c r="P22">
        <v>172</v>
      </c>
      <c r="Q22">
        <v>0</v>
      </c>
      <c r="R22">
        <v>0</v>
      </c>
      <c r="S22">
        <v>1975</v>
      </c>
      <c r="T22">
        <v>19238</v>
      </c>
      <c r="U22">
        <v>175.381</v>
      </c>
      <c r="V22" s="6">
        <v>1292975</v>
      </c>
    </row>
    <row r="23" spans="1:22" x14ac:dyDescent="0.3">
      <c r="A23" t="s">
        <v>108</v>
      </c>
      <c r="B23">
        <v>4257282</v>
      </c>
      <c r="C23">
        <v>2669625</v>
      </c>
      <c r="D23">
        <v>1587657</v>
      </c>
      <c r="E23">
        <v>326842</v>
      </c>
      <c r="F23">
        <v>170191</v>
      </c>
      <c r="G23">
        <v>156651</v>
      </c>
      <c r="H23">
        <v>841152</v>
      </c>
      <c r="I23">
        <v>122668</v>
      </c>
      <c r="J23">
        <v>718484</v>
      </c>
      <c r="K23">
        <v>2027525</v>
      </c>
      <c r="L23">
        <v>1317531</v>
      </c>
      <c r="M23">
        <v>709994</v>
      </c>
      <c r="N23">
        <v>1061763</v>
      </c>
      <c r="O23">
        <v>1059235</v>
      </c>
      <c r="P23">
        <v>2528</v>
      </c>
      <c r="Q23">
        <v>0</v>
      </c>
      <c r="R23">
        <v>0</v>
      </c>
      <c r="S23">
        <v>50561</v>
      </c>
      <c r="T23">
        <v>658536</v>
      </c>
      <c r="U23">
        <v>264.56</v>
      </c>
      <c r="V23" s="6">
        <v>1001516</v>
      </c>
    </row>
    <row r="24" spans="1:22" x14ac:dyDescent="0.3">
      <c r="A24" t="s">
        <v>109</v>
      </c>
      <c r="B24">
        <v>4196692</v>
      </c>
      <c r="C24">
        <v>2742288</v>
      </c>
      <c r="D24">
        <v>1454404</v>
      </c>
      <c r="E24">
        <v>262401</v>
      </c>
      <c r="F24">
        <v>165286</v>
      </c>
      <c r="G24">
        <v>97115</v>
      </c>
      <c r="H24">
        <v>931711</v>
      </c>
      <c r="I24">
        <v>137071</v>
      </c>
      <c r="J24">
        <v>794640</v>
      </c>
      <c r="K24">
        <v>1900653</v>
      </c>
      <c r="L24">
        <v>1340053</v>
      </c>
      <c r="M24">
        <v>560600</v>
      </c>
      <c r="N24">
        <v>1101927</v>
      </c>
      <c r="O24">
        <v>1099878</v>
      </c>
      <c r="P24">
        <v>2049</v>
      </c>
      <c r="Q24">
        <v>0</v>
      </c>
      <c r="R24">
        <v>0</v>
      </c>
      <c r="S24">
        <v>31077</v>
      </c>
      <c r="T24">
        <v>529432</v>
      </c>
      <c r="U24">
        <v>281.93099999999998</v>
      </c>
      <c r="V24" s="6">
        <v>994554</v>
      </c>
    </row>
    <row r="25" spans="1:22" x14ac:dyDescent="0.3">
      <c r="A25" t="s">
        <v>110</v>
      </c>
      <c r="B25">
        <v>4347576</v>
      </c>
      <c r="C25">
        <v>2688078</v>
      </c>
      <c r="D25">
        <v>1659498</v>
      </c>
      <c r="E25">
        <v>332278</v>
      </c>
      <c r="F25">
        <v>168006</v>
      </c>
      <c r="G25">
        <v>164272</v>
      </c>
      <c r="H25">
        <v>883230</v>
      </c>
      <c r="I25">
        <v>114609</v>
      </c>
      <c r="J25">
        <v>768621</v>
      </c>
      <c r="K25">
        <v>2021111</v>
      </c>
      <c r="L25">
        <v>1297199</v>
      </c>
      <c r="M25">
        <v>723912</v>
      </c>
      <c r="N25">
        <v>1110957</v>
      </c>
      <c r="O25">
        <v>1108264</v>
      </c>
      <c r="P25">
        <v>2693</v>
      </c>
      <c r="Q25">
        <v>0</v>
      </c>
      <c r="R25">
        <v>0</v>
      </c>
      <c r="S25">
        <v>53536</v>
      </c>
      <c r="T25">
        <v>669409</v>
      </c>
      <c r="U25">
        <v>274.52199999999999</v>
      </c>
      <c r="V25" s="6">
        <v>988459</v>
      </c>
    </row>
    <row r="26" spans="1:22" x14ac:dyDescent="0.3">
      <c r="A26" t="s">
        <v>111</v>
      </c>
      <c r="B26">
        <v>4209289</v>
      </c>
      <c r="C26">
        <v>2743080</v>
      </c>
      <c r="D26">
        <v>1466209</v>
      </c>
      <c r="E26">
        <v>263540</v>
      </c>
      <c r="F26">
        <v>162592</v>
      </c>
      <c r="G26">
        <v>100948</v>
      </c>
      <c r="H26">
        <v>925377</v>
      </c>
      <c r="I26">
        <v>137786</v>
      </c>
      <c r="J26">
        <v>787591</v>
      </c>
      <c r="K26">
        <v>1921672</v>
      </c>
      <c r="L26">
        <v>1346073</v>
      </c>
      <c r="M26">
        <v>575599</v>
      </c>
      <c r="N26">
        <v>1098700</v>
      </c>
      <c r="O26">
        <v>1096629</v>
      </c>
      <c r="P26">
        <v>2071</v>
      </c>
      <c r="Q26">
        <v>0</v>
      </c>
      <c r="R26">
        <v>0</v>
      </c>
      <c r="S26">
        <v>33241</v>
      </c>
      <c r="T26">
        <v>542515</v>
      </c>
      <c r="U26">
        <v>280.01799999999997</v>
      </c>
      <c r="V26" s="6">
        <v>1008603</v>
      </c>
    </row>
    <row r="27" spans="1:22" x14ac:dyDescent="0.3">
      <c r="A27" t="s">
        <v>112</v>
      </c>
      <c r="B27">
        <v>4225699</v>
      </c>
      <c r="C27">
        <v>2819996</v>
      </c>
      <c r="D27">
        <v>1405703</v>
      </c>
      <c r="E27">
        <v>245826</v>
      </c>
      <c r="F27">
        <v>171570</v>
      </c>
      <c r="G27">
        <v>74256</v>
      </c>
      <c r="H27">
        <v>953369</v>
      </c>
      <c r="I27">
        <v>141569</v>
      </c>
      <c r="J27">
        <v>811800</v>
      </c>
      <c r="K27">
        <v>1913273</v>
      </c>
      <c r="L27">
        <v>1395801</v>
      </c>
      <c r="M27">
        <v>517472</v>
      </c>
      <c r="N27">
        <v>1113231</v>
      </c>
      <c r="O27">
        <v>1111056</v>
      </c>
      <c r="P27">
        <v>2175</v>
      </c>
      <c r="Q27">
        <v>0</v>
      </c>
      <c r="R27">
        <v>0</v>
      </c>
      <c r="S27">
        <v>28905</v>
      </c>
      <c r="T27">
        <v>486893</v>
      </c>
      <c r="U27">
        <v>292.10000000000002</v>
      </c>
      <c r="V27" s="6">
        <v>1050811</v>
      </c>
    </row>
    <row r="28" spans="1:22" x14ac:dyDescent="0.3">
      <c r="A28" t="s">
        <v>113</v>
      </c>
      <c r="B28">
        <v>4224494</v>
      </c>
      <c r="C28">
        <v>2820556</v>
      </c>
      <c r="D28">
        <v>1403938</v>
      </c>
      <c r="E28">
        <v>243114</v>
      </c>
      <c r="F28">
        <v>169899</v>
      </c>
      <c r="G28">
        <v>73215</v>
      </c>
      <c r="H28">
        <v>958816</v>
      </c>
      <c r="I28">
        <v>140916</v>
      </c>
      <c r="J28">
        <v>817900</v>
      </c>
      <c r="K28">
        <v>1904332</v>
      </c>
      <c r="L28">
        <v>1393668</v>
      </c>
      <c r="M28">
        <v>510664</v>
      </c>
      <c r="N28">
        <v>1118232</v>
      </c>
      <c r="O28">
        <v>1116073</v>
      </c>
      <c r="P28">
        <v>2159</v>
      </c>
      <c r="Q28">
        <v>0</v>
      </c>
      <c r="R28">
        <v>0</v>
      </c>
      <c r="S28">
        <v>28992</v>
      </c>
      <c r="T28">
        <v>482153</v>
      </c>
      <c r="U28">
        <v>294.89100000000002</v>
      </c>
      <c r="V28" s="6">
        <v>1043586</v>
      </c>
    </row>
    <row r="29" spans="1:22" x14ac:dyDescent="0.3">
      <c r="A29" t="s">
        <v>114</v>
      </c>
      <c r="B29">
        <v>2350515</v>
      </c>
      <c r="C29">
        <v>2298257</v>
      </c>
      <c r="D29">
        <v>52258</v>
      </c>
      <c r="E29">
        <v>129262</v>
      </c>
      <c r="F29">
        <v>122947</v>
      </c>
      <c r="G29">
        <v>6315</v>
      </c>
      <c r="H29">
        <v>93378</v>
      </c>
      <c r="I29">
        <v>75588</v>
      </c>
      <c r="J29">
        <v>17790</v>
      </c>
      <c r="K29">
        <v>1978930</v>
      </c>
      <c r="L29">
        <v>1951049</v>
      </c>
      <c r="M29">
        <v>27881</v>
      </c>
      <c r="N29">
        <v>148945</v>
      </c>
      <c r="O29">
        <v>148673</v>
      </c>
      <c r="P29">
        <v>272</v>
      </c>
      <c r="Q29">
        <v>0</v>
      </c>
      <c r="R29">
        <v>0</v>
      </c>
      <c r="S29">
        <v>2746</v>
      </c>
      <c r="T29">
        <v>25167</v>
      </c>
      <c r="U29">
        <v>181.04900000000001</v>
      </c>
      <c r="V29" s="6">
        <v>1469882</v>
      </c>
    </row>
    <row r="30" spans="1:22" x14ac:dyDescent="0.3">
      <c r="A30" t="s">
        <v>115</v>
      </c>
      <c r="B30">
        <v>2495548</v>
      </c>
      <c r="C30">
        <v>2441901</v>
      </c>
      <c r="D30">
        <v>53647</v>
      </c>
      <c r="E30">
        <v>150696</v>
      </c>
      <c r="F30">
        <v>145130</v>
      </c>
      <c r="G30">
        <v>5566</v>
      </c>
      <c r="H30">
        <v>87599</v>
      </c>
      <c r="I30">
        <v>65524</v>
      </c>
      <c r="J30">
        <v>22075</v>
      </c>
      <c r="K30">
        <v>2107614</v>
      </c>
      <c r="L30">
        <v>2081853</v>
      </c>
      <c r="M30">
        <v>25761</v>
      </c>
      <c r="N30">
        <v>149639</v>
      </c>
      <c r="O30">
        <v>149394</v>
      </c>
      <c r="P30">
        <v>245</v>
      </c>
      <c r="Q30">
        <v>0</v>
      </c>
      <c r="R30">
        <v>0</v>
      </c>
      <c r="S30">
        <v>2223</v>
      </c>
      <c r="T30">
        <v>23577</v>
      </c>
      <c r="U30">
        <v>196.923</v>
      </c>
      <c r="V30" s="6">
        <v>1527904</v>
      </c>
    </row>
    <row r="31" spans="1:22" x14ac:dyDescent="0.3">
      <c r="A31" t="s">
        <v>116</v>
      </c>
      <c r="B31">
        <v>2366117</v>
      </c>
      <c r="C31">
        <v>2333591</v>
      </c>
      <c r="D31">
        <v>32526</v>
      </c>
      <c r="E31">
        <v>118899</v>
      </c>
      <c r="F31">
        <v>115478</v>
      </c>
      <c r="G31">
        <v>3421</v>
      </c>
      <c r="H31">
        <v>80319</v>
      </c>
      <c r="I31">
        <v>69605</v>
      </c>
      <c r="J31">
        <v>10714</v>
      </c>
      <c r="K31">
        <v>2029560</v>
      </c>
      <c r="L31">
        <v>2011406</v>
      </c>
      <c r="M31">
        <v>18154</v>
      </c>
      <c r="N31">
        <v>137339</v>
      </c>
      <c r="O31">
        <v>137102</v>
      </c>
      <c r="P31">
        <v>237</v>
      </c>
      <c r="Q31">
        <v>0</v>
      </c>
      <c r="R31">
        <v>0</v>
      </c>
      <c r="S31">
        <v>1279</v>
      </c>
      <c r="T31">
        <v>15206</v>
      </c>
      <c r="U31">
        <v>177.55799999999999</v>
      </c>
      <c r="V31" s="6">
        <v>1480068</v>
      </c>
    </row>
    <row r="32" spans="1:22" x14ac:dyDescent="0.3">
      <c r="A32" t="s">
        <v>117</v>
      </c>
      <c r="B32">
        <v>2854623</v>
      </c>
      <c r="C32">
        <v>2818719</v>
      </c>
      <c r="D32">
        <v>35904</v>
      </c>
      <c r="E32">
        <v>164997</v>
      </c>
      <c r="F32">
        <v>161392</v>
      </c>
      <c r="G32">
        <v>3605</v>
      </c>
      <c r="H32">
        <v>96688</v>
      </c>
      <c r="I32">
        <v>82204</v>
      </c>
      <c r="J32">
        <v>14484</v>
      </c>
      <c r="K32">
        <v>2417938</v>
      </c>
      <c r="L32">
        <v>2400321</v>
      </c>
      <c r="M32">
        <v>17617</v>
      </c>
      <c r="N32">
        <v>175000</v>
      </c>
      <c r="O32">
        <v>174802</v>
      </c>
      <c r="P32">
        <v>198</v>
      </c>
      <c r="Q32">
        <v>0</v>
      </c>
      <c r="R32">
        <v>0</v>
      </c>
      <c r="S32">
        <v>1158</v>
      </c>
      <c r="T32">
        <v>16734</v>
      </c>
      <c r="U32">
        <v>187.233</v>
      </c>
      <c r="V32" s="6">
        <v>1751598</v>
      </c>
    </row>
    <row r="33" spans="1:22" x14ac:dyDescent="0.3">
      <c r="A33" t="s">
        <v>118</v>
      </c>
      <c r="B33">
        <v>2900210</v>
      </c>
      <c r="C33">
        <v>2863669</v>
      </c>
      <c r="D33">
        <v>36541</v>
      </c>
      <c r="E33">
        <v>154732</v>
      </c>
      <c r="F33">
        <v>150963</v>
      </c>
      <c r="G33">
        <v>3769</v>
      </c>
      <c r="H33">
        <v>95373</v>
      </c>
      <c r="I33">
        <v>81517</v>
      </c>
      <c r="J33">
        <v>13856</v>
      </c>
      <c r="K33">
        <v>2482360</v>
      </c>
      <c r="L33">
        <v>2463648</v>
      </c>
      <c r="M33">
        <v>18712</v>
      </c>
      <c r="N33">
        <v>167745</v>
      </c>
      <c r="O33">
        <v>167541</v>
      </c>
      <c r="P33">
        <v>204</v>
      </c>
      <c r="Q33">
        <v>0</v>
      </c>
      <c r="R33">
        <v>0</v>
      </c>
      <c r="S33">
        <v>1455</v>
      </c>
      <c r="T33">
        <v>16157</v>
      </c>
      <c r="U33">
        <v>181.864</v>
      </c>
      <c r="V33" s="6">
        <v>1785195</v>
      </c>
    </row>
    <row r="34" spans="1:22" x14ac:dyDescent="0.3">
      <c r="A34" t="s">
        <v>119</v>
      </c>
      <c r="B34">
        <v>3021054</v>
      </c>
      <c r="C34">
        <v>2946661</v>
      </c>
      <c r="D34">
        <v>74393</v>
      </c>
      <c r="E34">
        <v>174789</v>
      </c>
      <c r="F34">
        <v>158661</v>
      </c>
      <c r="G34">
        <v>16128</v>
      </c>
      <c r="H34">
        <v>62881</v>
      </c>
      <c r="I34">
        <v>60935</v>
      </c>
      <c r="J34">
        <v>1946</v>
      </c>
      <c r="K34">
        <v>2669711</v>
      </c>
      <c r="L34">
        <v>2613855</v>
      </c>
      <c r="M34">
        <v>55856</v>
      </c>
      <c r="N34">
        <v>113673</v>
      </c>
      <c r="O34">
        <v>113210</v>
      </c>
      <c r="P34">
        <v>463</v>
      </c>
      <c r="Q34">
        <v>0</v>
      </c>
      <c r="R34">
        <v>0</v>
      </c>
      <c r="S34">
        <v>2461</v>
      </c>
      <c r="T34">
        <v>52459</v>
      </c>
      <c r="U34">
        <v>158.45400000000001</v>
      </c>
      <c r="V34" s="6">
        <v>2046427</v>
      </c>
    </row>
    <row r="35" spans="1:22" x14ac:dyDescent="0.3">
      <c r="A35" t="s">
        <v>120</v>
      </c>
      <c r="B35">
        <v>3000921</v>
      </c>
      <c r="C35">
        <v>2916624</v>
      </c>
      <c r="D35">
        <v>84297</v>
      </c>
      <c r="E35">
        <v>149336</v>
      </c>
      <c r="F35">
        <v>132119</v>
      </c>
      <c r="G35">
        <v>17217</v>
      </c>
      <c r="H35">
        <v>54312</v>
      </c>
      <c r="I35">
        <v>50635</v>
      </c>
      <c r="J35">
        <v>3677</v>
      </c>
      <c r="K35">
        <v>2685117</v>
      </c>
      <c r="L35">
        <v>2622311</v>
      </c>
      <c r="M35">
        <v>62806</v>
      </c>
      <c r="N35">
        <v>112156</v>
      </c>
      <c r="O35">
        <v>111559</v>
      </c>
      <c r="P35">
        <v>597</v>
      </c>
      <c r="Q35">
        <v>0</v>
      </c>
      <c r="R35">
        <v>0</v>
      </c>
      <c r="S35">
        <v>2775</v>
      </c>
      <c r="T35">
        <v>59808</v>
      </c>
      <c r="U35">
        <v>161.30199999999999</v>
      </c>
      <c r="V35" s="6">
        <v>2100946</v>
      </c>
    </row>
    <row r="36" spans="1:22" x14ac:dyDescent="0.3">
      <c r="A36" t="s">
        <v>121</v>
      </c>
      <c r="B36">
        <v>2973411</v>
      </c>
      <c r="C36">
        <v>2948679</v>
      </c>
      <c r="D36">
        <v>24732</v>
      </c>
      <c r="E36">
        <v>154398</v>
      </c>
      <c r="F36">
        <v>151396</v>
      </c>
      <c r="G36">
        <v>3002</v>
      </c>
      <c r="H36">
        <v>68115</v>
      </c>
      <c r="I36">
        <v>66315</v>
      </c>
      <c r="J36">
        <v>1800</v>
      </c>
      <c r="K36">
        <v>2619830</v>
      </c>
      <c r="L36">
        <v>2600011</v>
      </c>
      <c r="M36">
        <v>19819</v>
      </c>
      <c r="N36">
        <v>131068</v>
      </c>
      <c r="O36">
        <v>130957</v>
      </c>
      <c r="P36">
        <v>111</v>
      </c>
      <c r="Q36">
        <v>0</v>
      </c>
      <c r="R36">
        <v>0</v>
      </c>
      <c r="S36">
        <v>890</v>
      </c>
      <c r="T36">
        <v>16968</v>
      </c>
      <c r="U36">
        <v>149.529</v>
      </c>
      <c r="V36" s="6">
        <v>2007317</v>
      </c>
    </row>
    <row r="37" spans="1:22" x14ac:dyDescent="0.3">
      <c r="A37" t="s">
        <v>122</v>
      </c>
      <c r="B37">
        <v>2711682</v>
      </c>
      <c r="C37">
        <v>2629563</v>
      </c>
      <c r="D37">
        <v>82119</v>
      </c>
      <c r="E37">
        <v>133340</v>
      </c>
      <c r="F37">
        <v>114713</v>
      </c>
      <c r="G37">
        <v>18627</v>
      </c>
      <c r="H37">
        <v>50563</v>
      </c>
      <c r="I37">
        <v>46431</v>
      </c>
      <c r="J37">
        <v>4132</v>
      </c>
      <c r="K37">
        <v>2434926</v>
      </c>
      <c r="L37">
        <v>2376143</v>
      </c>
      <c r="M37">
        <v>58783</v>
      </c>
      <c r="N37">
        <v>92854</v>
      </c>
      <c r="O37">
        <v>92276</v>
      </c>
      <c r="P37">
        <v>578</v>
      </c>
      <c r="Q37">
        <v>0</v>
      </c>
      <c r="R37">
        <v>0</v>
      </c>
      <c r="S37">
        <v>2726</v>
      </c>
      <c r="T37">
        <v>55823</v>
      </c>
      <c r="U37">
        <v>159.63399999999999</v>
      </c>
      <c r="V37" s="6">
        <v>1816837</v>
      </c>
    </row>
    <row r="38" spans="1:22" x14ac:dyDescent="0.3">
      <c r="A38" t="s">
        <v>123</v>
      </c>
      <c r="B38">
        <v>2522503</v>
      </c>
      <c r="C38">
        <v>2515535</v>
      </c>
      <c r="D38">
        <v>6968</v>
      </c>
      <c r="E38">
        <v>96425</v>
      </c>
      <c r="F38">
        <v>95963</v>
      </c>
      <c r="G38">
        <v>462</v>
      </c>
      <c r="H38">
        <v>55676</v>
      </c>
      <c r="I38">
        <v>55676</v>
      </c>
      <c r="J38">
        <v>0</v>
      </c>
      <c r="K38">
        <v>2266583</v>
      </c>
      <c r="L38">
        <v>2260112</v>
      </c>
      <c r="M38">
        <v>6471</v>
      </c>
      <c r="N38">
        <v>103820</v>
      </c>
      <c r="O38">
        <v>103785</v>
      </c>
      <c r="P38">
        <v>35</v>
      </c>
      <c r="Q38">
        <v>0</v>
      </c>
      <c r="R38">
        <v>0</v>
      </c>
      <c r="S38">
        <v>411</v>
      </c>
      <c r="T38">
        <v>2445</v>
      </c>
      <c r="U38">
        <v>150.041</v>
      </c>
      <c r="V38" s="6">
        <v>1777813</v>
      </c>
    </row>
    <row r="39" spans="1:22" x14ac:dyDescent="0.3">
      <c r="A39" t="s">
        <v>124</v>
      </c>
      <c r="B39">
        <v>2594615</v>
      </c>
      <c r="C39">
        <v>2520988</v>
      </c>
      <c r="D39">
        <v>73627</v>
      </c>
      <c r="E39">
        <v>121477</v>
      </c>
      <c r="F39">
        <v>106706</v>
      </c>
      <c r="G39">
        <v>14771</v>
      </c>
      <c r="H39">
        <v>20862</v>
      </c>
      <c r="I39">
        <v>18188</v>
      </c>
      <c r="J39">
        <v>2674</v>
      </c>
      <c r="K39">
        <v>2346639</v>
      </c>
      <c r="L39">
        <v>2290812</v>
      </c>
      <c r="M39">
        <v>55827</v>
      </c>
      <c r="N39">
        <v>105637</v>
      </c>
      <c r="O39">
        <v>105282</v>
      </c>
      <c r="P39">
        <v>355</v>
      </c>
      <c r="Q39">
        <v>0</v>
      </c>
      <c r="R39">
        <v>0</v>
      </c>
      <c r="S39">
        <v>8258</v>
      </c>
      <c r="T39">
        <v>44614</v>
      </c>
      <c r="U39">
        <v>174.02500000000001</v>
      </c>
      <c r="V39" s="6">
        <v>2151922</v>
      </c>
    </row>
    <row r="40" spans="1:22" x14ac:dyDescent="0.3">
      <c r="A40" t="s">
        <v>125</v>
      </c>
      <c r="B40">
        <v>2542664</v>
      </c>
      <c r="C40">
        <v>2524706</v>
      </c>
      <c r="D40">
        <v>17958</v>
      </c>
      <c r="E40">
        <v>55441</v>
      </c>
      <c r="F40">
        <v>52384</v>
      </c>
      <c r="G40">
        <v>3057</v>
      </c>
      <c r="H40">
        <v>8899</v>
      </c>
      <c r="I40">
        <v>8651</v>
      </c>
      <c r="J40">
        <v>248</v>
      </c>
      <c r="K40">
        <v>2434666</v>
      </c>
      <c r="L40">
        <v>2420127</v>
      </c>
      <c r="M40">
        <v>14539</v>
      </c>
      <c r="N40">
        <v>43658</v>
      </c>
      <c r="O40">
        <v>43544</v>
      </c>
      <c r="P40">
        <v>114</v>
      </c>
      <c r="Q40">
        <v>0</v>
      </c>
      <c r="R40">
        <v>0</v>
      </c>
      <c r="S40">
        <v>3547</v>
      </c>
      <c r="T40">
        <v>7201</v>
      </c>
      <c r="U40">
        <v>166.05</v>
      </c>
      <c r="V40" s="6">
        <v>2292735</v>
      </c>
    </row>
    <row r="41" spans="1:22" x14ac:dyDescent="0.3">
      <c r="A41" t="s">
        <v>126</v>
      </c>
      <c r="B41">
        <v>3356087</v>
      </c>
      <c r="C41">
        <v>3042560</v>
      </c>
      <c r="D41">
        <v>313527</v>
      </c>
      <c r="E41">
        <v>126876</v>
      </c>
      <c r="F41">
        <v>48929</v>
      </c>
      <c r="G41">
        <v>77947</v>
      </c>
      <c r="H41">
        <v>20649</v>
      </c>
      <c r="I41">
        <v>11601</v>
      </c>
      <c r="J41">
        <v>9048</v>
      </c>
      <c r="K41">
        <v>3106294</v>
      </c>
      <c r="L41">
        <v>2881009</v>
      </c>
      <c r="M41">
        <v>225285</v>
      </c>
      <c r="N41">
        <v>102268</v>
      </c>
      <c r="O41">
        <v>101021</v>
      </c>
      <c r="P41">
        <v>1247</v>
      </c>
      <c r="Q41">
        <v>0</v>
      </c>
      <c r="R41">
        <v>0</v>
      </c>
      <c r="S41">
        <v>38363</v>
      </c>
      <c r="T41">
        <v>184441</v>
      </c>
      <c r="U41">
        <v>216.60499999999999</v>
      </c>
      <c r="V41" s="6">
        <v>2802240</v>
      </c>
    </row>
    <row r="42" spans="1:22" x14ac:dyDescent="0.3">
      <c r="A42" t="s">
        <v>127</v>
      </c>
      <c r="B42">
        <v>736011</v>
      </c>
      <c r="C42">
        <v>733117</v>
      </c>
      <c r="D42">
        <v>2894</v>
      </c>
      <c r="E42">
        <v>440</v>
      </c>
      <c r="F42">
        <v>136</v>
      </c>
      <c r="G42">
        <v>304</v>
      </c>
      <c r="H42">
        <v>53</v>
      </c>
      <c r="I42">
        <v>24</v>
      </c>
      <c r="J42">
        <v>29</v>
      </c>
      <c r="K42">
        <v>734504</v>
      </c>
      <c r="L42">
        <v>731948</v>
      </c>
      <c r="M42">
        <v>2556</v>
      </c>
      <c r="N42">
        <v>1014</v>
      </c>
      <c r="O42">
        <v>1009</v>
      </c>
      <c r="P42">
        <v>5</v>
      </c>
      <c r="Q42">
        <v>0</v>
      </c>
      <c r="R42">
        <v>0</v>
      </c>
      <c r="S42">
        <v>65</v>
      </c>
      <c r="T42">
        <v>651</v>
      </c>
      <c r="U42">
        <v>273.214</v>
      </c>
      <c r="V42" s="6">
        <v>730857</v>
      </c>
    </row>
    <row r="43" spans="1:22" x14ac:dyDescent="0.3">
      <c r="A43" t="s">
        <v>128</v>
      </c>
      <c r="B43">
        <v>1980260</v>
      </c>
      <c r="C43">
        <v>1920502</v>
      </c>
      <c r="D43">
        <v>59758</v>
      </c>
      <c r="E43">
        <v>138184</v>
      </c>
      <c r="F43">
        <v>125502</v>
      </c>
      <c r="G43">
        <v>12682</v>
      </c>
      <c r="H43">
        <v>26986</v>
      </c>
      <c r="I43">
        <v>22450</v>
      </c>
      <c r="J43">
        <v>4536</v>
      </c>
      <c r="K43">
        <v>1678117</v>
      </c>
      <c r="L43">
        <v>1636201</v>
      </c>
      <c r="M43">
        <v>41916</v>
      </c>
      <c r="N43">
        <v>136973</v>
      </c>
      <c r="O43">
        <v>136349</v>
      </c>
      <c r="P43">
        <v>624</v>
      </c>
      <c r="Q43">
        <v>0</v>
      </c>
      <c r="R43">
        <v>0</v>
      </c>
      <c r="S43">
        <v>4573</v>
      </c>
      <c r="T43">
        <v>36323</v>
      </c>
      <c r="U43">
        <v>165.989</v>
      </c>
      <c r="V43" s="6">
        <v>1513455</v>
      </c>
    </row>
    <row r="44" spans="1:22" x14ac:dyDescent="0.3">
      <c r="A44" t="s">
        <v>129</v>
      </c>
      <c r="B44">
        <v>1819985</v>
      </c>
      <c r="C44">
        <v>1766042</v>
      </c>
      <c r="D44">
        <v>53943</v>
      </c>
      <c r="E44">
        <v>144928</v>
      </c>
      <c r="F44">
        <v>132242</v>
      </c>
      <c r="G44">
        <v>12686</v>
      </c>
      <c r="H44">
        <v>28268</v>
      </c>
      <c r="I44">
        <v>23220</v>
      </c>
      <c r="J44">
        <v>5048</v>
      </c>
      <c r="K44">
        <v>1499738</v>
      </c>
      <c r="L44">
        <v>1463976</v>
      </c>
      <c r="M44">
        <v>35762</v>
      </c>
      <c r="N44">
        <v>147051</v>
      </c>
      <c r="O44">
        <v>146604</v>
      </c>
      <c r="P44">
        <v>447</v>
      </c>
      <c r="Q44">
        <v>0</v>
      </c>
      <c r="R44">
        <v>0</v>
      </c>
      <c r="S44">
        <v>3372</v>
      </c>
      <c r="T44">
        <v>32409</v>
      </c>
      <c r="U44">
        <v>166.67400000000001</v>
      </c>
      <c r="V44" s="6">
        <v>1335340</v>
      </c>
    </row>
    <row r="45" spans="1:22" x14ac:dyDescent="0.3">
      <c r="A45" t="s">
        <v>130</v>
      </c>
      <c r="B45">
        <v>1033338</v>
      </c>
      <c r="C45">
        <v>1032960</v>
      </c>
      <c r="D45">
        <v>378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1033335</v>
      </c>
      <c r="L45">
        <v>1032957</v>
      </c>
      <c r="M45">
        <v>378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170.071</v>
      </c>
      <c r="V45" s="6">
        <v>1032957</v>
      </c>
    </row>
    <row r="46" spans="1:22" x14ac:dyDescent="0.3">
      <c r="A46" t="s">
        <v>131</v>
      </c>
      <c r="B46">
        <v>662673</v>
      </c>
      <c r="C46">
        <v>586268</v>
      </c>
      <c r="D46">
        <v>76405</v>
      </c>
      <c r="E46">
        <v>78456</v>
      </c>
      <c r="F46">
        <v>69621</v>
      </c>
      <c r="G46">
        <v>8835</v>
      </c>
      <c r="H46">
        <v>38581</v>
      </c>
      <c r="I46">
        <v>17816</v>
      </c>
      <c r="J46">
        <v>20765</v>
      </c>
      <c r="K46">
        <v>453449</v>
      </c>
      <c r="L46">
        <v>407859</v>
      </c>
      <c r="M46">
        <v>45590</v>
      </c>
      <c r="N46">
        <v>92187</v>
      </c>
      <c r="O46">
        <v>90972</v>
      </c>
      <c r="P46">
        <v>1215</v>
      </c>
      <c r="Q46">
        <v>0</v>
      </c>
      <c r="R46">
        <v>0</v>
      </c>
      <c r="S46">
        <v>10843</v>
      </c>
      <c r="T46">
        <v>38195</v>
      </c>
      <c r="U46">
        <v>193.69</v>
      </c>
      <c r="V46" s="6">
        <v>297582</v>
      </c>
    </row>
    <row r="47" spans="1:22" x14ac:dyDescent="0.3">
      <c r="A47" t="s">
        <v>132</v>
      </c>
      <c r="B47">
        <v>10022381</v>
      </c>
      <c r="C47">
        <v>6129234</v>
      </c>
      <c r="D47">
        <v>3893147</v>
      </c>
      <c r="E47">
        <v>167292</v>
      </c>
      <c r="F47">
        <v>98611</v>
      </c>
      <c r="G47">
        <v>68681</v>
      </c>
      <c r="H47">
        <v>3586695</v>
      </c>
      <c r="I47">
        <v>581890</v>
      </c>
      <c r="J47">
        <v>3004805</v>
      </c>
      <c r="K47">
        <v>2601970</v>
      </c>
      <c r="L47">
        <v>1782309</v>
      </c>
      <c r="M47">
        <v>819661</v>
      </c>
      <c r="N47">
        <v>3666425</v>
      </c>
      <c r="O47">
        <v>3666424</v>
      </c>
      <c r="P47">
        <v>1</v>
      </c>
      <c r="Q47">
        <v>0</v>
      </c>
      <c r="R47">
        <v>0</v>
      </c>
      <c r="S47">
        <v>143262</v>
      </c>
      <c r="T47">
        <v>671807</v>
      </c>
      <c r="U47">
        <v>456.74599999999998</v>
      </c>
      <c r="V47" s="6">
        <v>992687</v>
      </c>
    </row>
    <row r="48" spans="1:22" x14ac:dyDescent="0.3">
      <c r="A48" t="s">
        <v>133</v>
      </c>
      <c r="B48">
        <v>12052568</v>
      </c>
      <c r="C48">
        <v>7278931</v>
      </c>
      <c r="D48">
        <v>4773637</v>
      </c>
      <c r="E48">
        <v>176498</v>
      </c>
      <c r="F48">
        <v>132938</v>
      </c>
      <c r="G48">
        <v>43560</v>
      </c>
      <c r="H48">
        <v>5043346</v>
      </c>
      <c r="I48">
        <v>584249</v>
      </c>
      <c r="J48">
        <v>4459097</v>
      </c>
      <c r="K48">
        <v>1698784</v>
      </c>
      <c r="L48">
        <v>1427804</v>
      </c>
      <c r="M48">
        <v>270980</v>
      </c>
      <c r="N48">
        <v>5133941</v>
      </c>
      <c r="O48">
        <v>5133941</v>
      </c>
      <c r="P48">
        <v>0</v>
      </c>
      <c r="Q48">
        <v>0</v>
      </c>
      <c r="R48">
        <v>0</v>
      </c>
      <c r="S48">
        <v>12634</v>
      </c>
      <c r="T48">
        <v>258414</v>
      </c>
      <c r="U48">
        <v>577.31700000000001</v>
      </c>
      <c r="V48" s="6">
        <v>848303</v>
      </c>
    </row>
    <row r="49" spans="1:22" x14ac:dyDescent="0.3">
      <c r="A49" t="s">
        <v>134</v>
      </c>
      <c r="B49">
        <v>343902</v>
      </c>
      <c r="C49">
        <v>303558</v>
      </c>
      <c r="D49">
        <v>40344</v>
      </c>
      <c r="E49">
        <v>35165</v>
      </c>
      <c r="F49">
        <v>26890</v>
      </c>
      <c r="G49">
        <v>8275</v>
      </c>
      <c r="H49">
        <v>33946</v>
      </c>
      <c r="I49">
        <v>26281</v>
      </c>
      <c r="J49">
        <v>7665</v>
      </c>
      <c r="K49">
        <v>230078</v>
      </c>
      <c r="L49">
        <v>205983</v>
      </c>
      <c r="M49">
        <v>24095</v>
      </c>
      <c r="N49">
        <v>44713</v>
      </c>
      <c r="O49">
        <v>44404</v>
      </c>
      <c r="P49">
        <v>309</v>
      </c>
      <c r="Q49">
        <v>0</v>
      </c>
      <c r="R49">
        <v>0</v>
      </c>
      <c r="S49">
        <v>1462</v>
      </c>
      <c r="T49">
        <v>20814</v>
      </c>
      <c r="U49">
        <v>179.065</v>
      </c>
      <c r="V49" s="6">
        <v>162430</v>
      </c>
    </row>
    <row r="50" spans="1:22" x14ac:dyDescent="0.3">
      <c r="A50" t="s">
        <v>135</v>
      </c>
      <c r="B50">
        <v>174409</v>
      </c>
      <c r="C50">
        <v>138894</v>
      </c>
      <c r="D50">
        <v>35515</v>
      </c>
      <c r="E50">
        <v>13963</v>
      </c>
      <c r="F50">
        <v>5451</v>
      </c>
      <c r="G50">
        <v>8512</v>
      </c>
      <c r="H50">
        <v>2875</v>
      </c>
      <c r="I50">
        <v>1273</v>
      </c>
      <c r="J50">
        <v>1602</v>
      </c>
      <c r="K50">
        <v>139468</v>
      </c>
      <c r="L50">
        <v>114643</v>
      </c>
      <c r="M50">
        <v>24825</v>
      </c>
      <c r="N50">
        <v>18103</v>
      </c>
      <c r="O50">
        <v>17527</v>
      </c>
      <c r="P50">
        <v>576</v>
      </c>
      <c r="Q50">
        <v>0</v>
      </c>
      <c r="R50">
        <v>0</v>
      </c>
      <c r="S50">
        <v>2466</v>
      </c>
      <c r="T50">
        <v>21966</v>
      </c>
      <c r="U50">
        <v>184.26900000000001</v>
      </c>
      <c r="V50" s="6">
        <v>102572</v>
      </c>
    </row>
    <row r="51" spans="1:22" x14ac:dyDescent="0.3">
      <c r="A51" t="s">
        <v>136</v>
      </c>
      <c r="B51">
        <v>450862</v>
      </c>
      <c r="C51">
        <v>306264</v>
      </c>
      <c r="D51">
        <v>144598</v>
      </c>
      <c r="E51">
        <v>81278</v>
      </c>
      <c r="F51">
        <v>32882</v>
      </c>
      <c r="G51">
        <v>48396</v>
      </c>
      <c r="H51">
        <v>5487</v>
      </c>
      <c r="I51">
        <v>2462</v>
      </c>
      <c r="J51">
        <v>3025</v>
      </c>
      <c r="K51">
        <v>338400</v>
      </c>
      <c r="L51">
        <v>245725</v>
      </c>
      <c r="M51">
        <v>92675</v>
      </c>
      <c r="N51">
        <v>25697</v>
      </c>
      <c r="O51">
        <v>25195</v>
      </c>
      <c r="P51">
        <v>502</v>
      </c>
      <c r="Q51">
        <v>0</v>
      </c>
      <c r="R51">
        <v>0</v>
      </c>
      <c r="S51">
        <v>15317</v>
      </c>
      <c r="T51">
        <v>77580</v>
      </c>
      <c r="U51">
        <v>159.983</v>
      </c>
      <c r="V51" s="6">
        <v>206252</v>
      </c>
    </row>
    <row r="52" spans="1:22" x14ac:dyDescent="0.3">
      <c r="A52" t="s">
        <v>137</v>
      </c>
      <c r="B52">
        <v>137143</v>
      </c>
      <c r="C52">
        <v>107990</v>
      </c>
      <c r="D52">
        <v>29153</v>
      </c>
      <c r="E52">
        <v>5311</v>
      </c>
      <c r="F52">
        <v>3188</v>
      </c>
      <c r="G52">
        <v>2123</v>
      </c>
      <c r="H52">
        <v>12068</v>
      </c>
      <c r="I52">
        <v>462</v>
      </c>
      <c r="J52">
        <v>11606</v>
      </c>
      <c r="K52">
        <v>106178</v>
      </c>
      <c r="L52">
        <v>90829</v>
      </c>
      <c r="M52">
        <v>15349</v>
      </c>
      <c r="N52">
        <v>13586</v>
      </c>
      <c r="O52">
        <v>13511</v>
      </c>
      <c r="P52">
        <v>75</v>
      </c>
      <c r="Q52">
        <v>0</v>
      </c>
      <c r="R52">
        <v>0</v>
      </c>
      <c r="S52">
        <v>1675</v>
      </c>
      <c r="T52">
        <v>13920</v>
      </c>
      <c r="U52">
        <v>166.255</v>
      </c>
      <c r="V52" s="6">
        <v>75095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G2" sqref="G2"/>
    </sheetView>
  </sheetViews>
  <sheetFormatPr defaultRowHeight="14.4" x14ac:dyDescent="0.3"/>
  <cols>
    <col min="8" max="8" width="14.109375" bestFit="1" customWidth="1"/>
    <col min="9" max="9" width="13.5546875" bestFit="1" customWidth="1"/>
    <col min="10" max="10" width="14.33203125" bestFit="1" customWidth="1"/>
    <col min="11" max="11" width="16.109375" bestFit="1" customWidth="1"/>
    <col min="12" max="12" width="14.21875" bestFit="1" customWidth="1"/>
    <col min="13" max="13" width="12" bestFit="1" customWidth="1"/>
  </cols>
  <sheetData>
    <row r="1" spans="1:13" x14ac:dyDescent="0.3">
      <c r="B1" s="10" t="s">
        <v>2</v>
      </c>
      <c r="C1" s="10"/>
      <c r="D1" s="10"/>
      <c r="E1" s="10"/>
      <c r="F1" s="10"/>
      <c r="G1" s="10"/>
      <c r="H1">
        <v>2.61844E-2</v>
      </c>
      <c r="I1">
        <v>2.90574E-3</v>
      </c>
      <c r="J1">
        <v>1.95397E-2</v>
      </c>
      <c r="K1">
        <v>0.21664700000000001</v>
      </c>
      <c r="L1">
        <v>1.36981E-2</v>
      </c>
    </row>
    <row r="2" spans="1:13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</row>
    <row r="3" spans="1:13" x14ac:dyDescent="0.3">
      <c r="A3" t="s">
        <v>1</v>
      </c>
      <c r="B3">
        <v>8280584</v>
      </c>
      <c r="C3">
        <v>38705370</v>
      </c>
      <c r="D3">
        <v>2152440</v>
      </c>
      <c r="E3">
        <v>3077973</v>
      </c>
      <c r="F3">
        <v>16611940</v>
      </c>
      <c r="G3">
        <v>7881505</v>
      </c>
      <c r="H3">
        <f>$H$1*G3</f>
        <v>206372.47952200001</v>
      </c>
      <c r="I3">
        <f>$I$1*B3</f>
        <v>24061.224152160001</v>
      </c>
      <c r="J3">
        <f>$J$1*C3</f>
        <v>756291.31818900001</v>
      </c>
      <c r="K3">
        <f>$K$1*D3</f>
        <v>466319.66868</v>
      </c>
      <c r="L3">
        <f>$L$1*F3</f>
        <v>227552.01531399999</v>
      </c>
      <c r="M3">
        <f t="shared" ref="M3:M52" si="0">SUM(H3:L3)</f>
        <v>1680596.7058571598</v>
      </c>
    </row>
    <row r="4" spans="1:13" x14ac:dyDescent="0.3">
      <c r="A4" t="s">
        <v>89</v>
      </c>
      <c r="B4">
        <v>15424892</v>
      </c>
      <c r="C4">
        <v>42369938</v>
      </c>
      <c r="D4">
        <v>4762529</v>
      </c>
      <c r="E4">
        <v>6988086</v>
      </c>
      <c r="F4">
        <v>33768040</v>
      </c>
      <c r="G4">
        <v>14512773</v>
      </c>
      <c r="H4">
        <f t="shared" ref="H4:H52" si="1">$H$1*G4</f>
        <v>380008.2533412</v>
      </c>
      <c r="I4">
        <f t="shared" ref="I4:I52" si="2">$I$1*B4</f>
        <v>44820.725680080002</v>
      </c>
      <c r="J4">
        <f t="shared" ref="J4:J52" si="3">$J$1*C4</f>
        <v>827895.87753860001</v>
      </c>
      <c r="K4">
        <f t="shared" ref="K4:K52" si="4">$K$1*D4</f>
        <v>1031787.620263</v>
      </c>
      <c r="L4">
        <f t="shared" ref="L4:L52" si="5">$L$1*F4</f>
        <v>462557.988724</v>
      </c>
      <c r="M4">
        <f t="shared" si="0"/>
        <v>2747070.4655468799</v>
      </c>
    </row>
    <row r="5" spans="1:13" x14ac:dyDescent="0.3">
      <c r="A5" t="s">
        <v>90</v>
      </c>
      <c r="B5">
        <v>13071022</v>
      </c>
      <c r="C5">
        <v>42416418</v>
      </c>
      <c r="D5">
        <v>3950586</v>
      </c>
      <c r="E5">
        <v>4565937</v>
      </c>
      <c r="F5">
        <v>31375610</v>
      </c>
      <c r="G5">
        <v>13164353</v>
      </c>
      <c r="H5">
        <f t="shared" si="1"/>
        <v>344700.68469319999</v>
      </c>
      <c r="I5">
        <f t="shared" si="2"/>
        <v>37980.99146628</v>
      </c>
      <c r="J5">
        <f t="shared" si="3"/>
        <v>828804.08279460005</v>
      </c>
      <c r="K5">
        <f t="shared" si="4"/>
        <v>855882.60514200001</v>
      </c>
      <c r="L5">
        <f t="shared" si="5"/>
        <v>429786.24334099999</v>
      </c>
      <c r="M5">
        <f t="shared" si="0"/>
        <v>2497154.6074370798</v>
      </c>
    </row>
    <row r="6" spans="1:13" x14ac:dyDescent="0.3">
      <c r="A6" t="s">
        <v>91</v>
      </c>
      <c r="B6">
        <v>8498724</v>
      </c>
      <c r="C6">
        <v>41002006</v>
      </c>
      <c r="D6">
        <v>2086864</v>
      </c>
      <c r="E6">
        <v>2924327</v>
      </c>
      <c r="F6">
        <v>20884930</v>
      </c>
      <c r="G6">
        <v>8849474</v>
      </c>
      <c r="H6">
        <f t="shared" si="1"/>
        <v>231718.1670056</v>
      </c>
      <c r="I6">
        <f t="shared" si="2"/>
        <v>24695.08227576</v>
      </c>
      <c r="J6">
        <f t="shared" si="3"/>
        <v>801166.89663820004</v>
      </c>
      <c r="K6">
        <f t="shared" si="4"/>
        <v>452112.82500800001</v>
      </c>
      <c r="L6">
        <f t="shared" si="5"/>
        <v>286083.85963299999</v>
      </c>
      <c r="M6">
        <f t="shared" si="0"/>
        <v>1795776.8305605599</v>
      </c>
    </row>
    <row r="7" spans="1:13" x14ac:dyDescent="0.3">
      <c r="A7" t="s">
        <v>92</v>
      </c>
      <c r="B7">
        <v>15738990</v>
      </c>
      <c r="C7">
        <v>41818876</v>
      </c>
      <c r="D7">
        <v>4881936</v>
      </c>
      <c r="E7">
        <v>5138733</v>
      </c>
      <c r="F7">
        <v>36986690</v>
      </c>
      <c r="G7">
        <v>15914086</v>
      </c>
      <c r="H7">
        <f t="shared" si="1"/>
        <v>416700.7934584</v>
      </c>
      <c r="I7">
        <f t="shared" si="2"/>
        <v>45733.412802599996</v>
      </c>
      <c r="J7">
        <f t="shared" si="3"/>
        <v>817128.29137720005</v>
      </c>
      <c r="K7">
        <f t="shared" si="4"/>
        <v>1057656.788592</v>
      </c>
      <c r="L7">
        <f t="shared" si="5"/>
        <v>506647.37828899996</v>
      </c>
      <c r="M7">
        <f t="shared" si="0"/>
        <v>2843866.6645192001</v>
      </c>
    </row>
    <row r="8" spans="1:13" x14ac:dyDescent="0.3">
      <c r="A8" t="s">
        <v>93</v>
      </c>
      <c r="B8">
        <v>10770709</v>
      </c>
      <c r="C8">
        <v>38333744</v>
      </c>
      <c r="D8">
        <v>3046295</v>
      </c>
      <c r="E8">
        <v>4221332</v>
      </c>
      <c r="F8">
        <v>23663030</v>
      </c>
      <c r="G8">
        <v>10385676</v>
      </c>
      <c r="H8">
        <f t="shared" si="1"/>
        <v>271942.69465439999</v>
      </c>
      <c r="I8">
        <f t="shared" si="2"/>
        <v>31296.87996966</v>
      </c>
      <c r="J8">
        <f t="shared" si="3"/>
        <v>749029.85763680004</v>
      </c>
      <c r="K8">
        <f t="shared" si="4"/>
        <v>659970.67286499997</v>
      </c>
      <c r="L8">
        <f t="shared" si="5"/>
        <v>324138.55124299997</v>
      </c>
      <c r="M8">
        <f t="shared" si="0"/>
        <v>2036378.6563688598</v>
      </c>
    </row>
    <row r="9" spans="1:13" x14ac:dyDescent="0.3">
      <c r="A9" t="s">
        <v>94</v>
      </c>
      <c r="B9">
        <v>8849262</v>
      </c>
      <c r="C9">
        <v>40543866</v>
      </c>
      <c r="D9">
        <v>2792334</v>
      </c>
      <c r="E9">
        <v>4361186</v>
      </c>
      <c r="F9">
        <v>22672910</v>
      </c>
      <c r="G9">
        <v>8720394</v>
      </c>
      <c r="H9">
        <f t="shared" si="1"/>
        <v>228338.28465360001</v>
      </c>
      <c r="I9">
        <f t="shared" si="2"/>
        <v>25713.654563879998</v>
      </c>
      <c r="J9">
        <f t="shared" si="3"/>
        <v>792214.97848020005</v>
      </c>
      <c r="K9">
        <f t="shared" si="4"/>
        <v>604950.78409800003</v>
      </c>
      <c r="L9">
        <f t="shared" si="5"/>
        <v>310575.78847099998</v>
      </c>
      <c r="M9">
        <f t="shared" si="0"/>
        <v>1961793.49026668</v>
      </c>
    </row>
    <row r="10" spans="1:13" x14ac:dyDescent="0.3">
      <c r="A10" t="s">
        <v>95</v>
      </c>
      <c r="B10">
        <v>15141663</v>
      </c>
      <c r="C10">
        <v>41574492</v>
      </c>
      <c r="D10">
        <v>5352527</v>
      </c>
      <c r="E10">
        <v>7541562</v>
      </c>
      <c r="F10">
        <v>35824180</v>
      </c>
      <c r="G10">
        <v>15139166</v>
      </c>
      <c r="H10">
        <f t="shared" si="1"/>
        <v>396409.97821039998</v>
      </c>
      <c r="I10">
        <f t="shared" si="2"/>
        <v>43997.735845620002</v>
      </c>
      <c r="J10">
        <f t="shared" si="3"/>
        <v>812353.10133239999</v>
      </c>
      <c r="K10">
        <f t="shared" si="4"/>
        <v>1159608.9169690001</v>
      </c>
      <c r="L10">
        <f t="shared" si="5"/>
        <v>490723.20005799999</v>
      </c>
      <c r="M10">
        <f t="shared" si="0"/>
        <v>2903092.9324154202</v>
      </c>
    </row>
    <row r="11" spans="1:13" x14ac:dyDescent="0.3">
      <c r="A11" t="s">
        <v>96</v>
      </c>
      <c r="B11">
        <v>12364120</v>
      </c>
      <c r="C11">
        <v>36216146</v>
      </c>
      <c r="D11">
        <v>2458529</v>
      </c>
      <c r="E11">
        <v>4252777</v>
      </c>
      <c r="F11">
        <v>25405220</v>
      </c>
      <c r="G11">
        <v>12100126</v>
      </c>
      <c r="H11">
        <f t="shared" si="1"/>
        <v>316834.53923440003</v>
      </c>
      <c r="I11">
        <f t="shared" si="2"/>
        <v>35926.918048799998</v>
      </c>
      <c r="J11">
        <f t="shared" si="3"/>
        <v>707652.6279962</v>
      </c>
      <c r="K11">
        <f t="shared" si="4"/>
        <v>532632.93226300005</v>
      </c>
      <c r="L11">
        <f t="shared" si="5"/>
        <v>348003.24408199999</v>
      </c>
      <c r="M11">
        <f t="shared" si="0"/>
        <v>1941050.2616244</v>
      </c>
    </row>
    <row r="12" spans="1:13" x14ac:dyDescent="0.3">
      <c r="A12" t="s">
        <v>97</v>
      </c>
      <c r="B12">
        <v>27197255</v>
      </c>
      <c r="C12">
        <v>42765658</v>
      </c>
      <c r="D12">
        <v>9978601</v>
      </c>
      <c r="E12">
        <v>12416880</v>
      </c>
      <c r="F12">
        <v>77374190</v>
      </c>
      <c r="G12">
        <v>26399822</v>
      </c>
      <c r="H12">
        <f t="shared" si="1"/>
        <v>691263.49917680002</v>
      </c>
      <c r="I12">
        <f t="shared" si="2"/>
        <v>79028.1517437</v>
      </c>
      <c r="J12">
        <f t="shared" si="3"/>
        <v>835628.12762260006</v>
      </c>
      <c r="K12">
        <f t="shared" si="4"/>
        <v>2161833.9708469999</v>
      </c>
      <c r="L12">
        <f t="shared" si="5"/>
        <v>1059879.3920390001</v>
      </c>
      <c r="M12">
        <f t="shared" si="0"/>
        <v>4827633.1414291002</v>
      </c>
    </row>
    <row r="13" spans="1:13" x14ac:dyDescent="0.3">
      <c r="A13" t="s">
        <v>98</v>
      </c>
      <c r="B13">
        <v>14911846</v>
      </c>
      <c r="C13">
        <v>40562132</v>
      </c>
      <c r="D13">
        <v>3398434</v>
      </c>
      <c r="E13">
        <v>5321192</v>
      </c>
      <c r="F13">
        <v>31682560</v>
      </c>
      <c r="G13">
        <v>15337930</v>
      </c>
      <c r="H13">
        <f t="shared" si="1"/>
        <v>401614.49429200002</v>
      </c>
      <c r="I13">
        <f t="shared" si="2"/>
        <v>43329.947396039999</v>
      </c>
      <c r="J13">
        <f t="shared" si="3"/>
        <v>792571.8906404</v>
      </c>
      <c r="K13">
        <f t="shared" si="4"/>
        <v>736260.53079800005</v>
      </c>
      <c r="L13">
        <f t="shared" si="5"/>
        <v>433990.87513599999</v>
      </c>
      <c r="M13">
        <f t="shared" si="0"/>
        <v>2407767.7382624401</v>
      </c>
    </row>
    <row r="14" spans="1:13" x14ac:dyDescent="0.3">
      <c r="A14" t="s">
        <v>99</v>
      </c>
      <c r="B14">
        <v>14462329</v>
      </c>
      <c r="C14">
        <v>45415596</v>
      </c>
      <c r="D14">
        <v>3771490</v>
      </c>
      <c r="E14">
        <v>5855112</v>
      </c>
      <c r="F14">
        <v>31678840</v>
      </c>
      <c r="G14">
        <v>14891535</v>
      </c>
      <c r="H14">
        <f t="shared" si="1"/>
        <v>389925.90905399999</v>
      </c>
      <c r="I14">
        <f t="shared" si="2"/>
        <v>42023.767868460003</v>
      </c>
      <c r="J14">
        <f t="shared" si="3"/>
        <v>887407.12116119999</v>
      </c>
      <c r="K14">
        <f t="shared" si="4"/>
        <v>817081.99403000006</v>
      </c>
      <c r="L14">
        <f t="shared" si="5"/>
        <v>433939.91820399999</v>
      </c>
      <c r="M14">
        <f t="shared" si="0"/>
        <v>2570378.7103176601</v>
      </c>
    </row>
    <row r="15" spans="1:13" x14ac:dyDescent="0.3">
      <c r="A15" t="s">
        <v>100</v>
      </c>
      <c r="B15">
        <v>17158712</v>
      </c>
      <c r="C15">
        <v>42295776</v>
      </c>
      <c r="D15">
        <v>4613372</v>
      </c>
      <c r="E15">
        <v>6738063</v>
      </c>
      <c r="F15">
        <v>36212400</v>
      </c>
      <c r="G15">
        <v>17640826</v>
      </c>
      <c r="H15">
        <f t="shared" si="1"/>
        <v>461914.44431440003</v>
      </c>
      <c r="I15">
        <f t="shared" si="2"/>
        <v>49858.755806879999</v>
      </c>
      <c r="J15">
        <f t="shared" si="3"/>
        <v>826446.77430719999</v>
      </c>
      <c r="K15">
        <f t="shared" si="4"/>
        <v>999473.20368400007</v>
      </c>
      <c r="L15">
        <f t="shared" si="5"/>
        <v>496041.07643999998</v>
      </c>
      <c r="M15">
        <f t="shared" si="0"/>
        <v>2833734.2545524798</v>
      </c>
    </row>
    <row r="16" spans="1:13" x14ac:dyDescent="0.3">
      <c r="A16" t="s">
        <v>101</v>
      </c>
      <c r="B16">
        <v>18195144</v>
      </c>
      <c r="C16">
        <v>40594640</v>
      </c>
      <c r="D16">
        <v>4908129</v>
      </c>
      <c r="E16">
        <v>7154539</v>
      </c>
      <c r="F16">
        <v>37798780</v>
      </c>
      <c r="G16">
        <v>18673039</v>
      </c>
      <c r="H16">
        <f t="shared" si="1"/>
        <v>488942.3223916</v>
      </c>
      <c r="I16">
        <f t="shared" si="2"/>
        <v>52870.357726559996</v>
      </c>
      <c r="J16">
        <f t="shared" si="3"/>
        <v>793207.08720800001</v>
      </c>
      <c r="K16">
        <f t="shared" si="4"/>
        <v>1063331.423463</v>
      </c>
      <c r="L16">
        <f t="shared" si="5"/>
        <v>517771.46831799997</v>
      </c>
      <c r="M16">
        <f t="shared" si="0"/>
        <v>2916122.6591071598</v>
      </c>
    </row>
    <row r="17" spans="1:13" x14ac:dyDescent="0.3">
      <c r="A17" t="s">
        <v>102</v>
      </c>
      <c r="B17">
        <v>19884768</v>
      </c>
      <c r="C17">
        <v>38498810</v>
      </c>
      <c r="D17">
        <v>4854668</v>
      </c>
      <c r="E17">
        <v>7557653</v>
      </c>
      <c r="F17">
        <v>40174960</v>
      </c>
      <c r="G17">
        <v>20240839</v>
      </c>
      <c r="H17">
        <f t="shared" si="1"/>
        <v>529994.22471159999</v>
      </c>
      <c r="I17">
        <f t="shared" si="2"/>
        <v>57779.965768319998</v>
      </c>
      <c r="J17">
        <f t="shared" si="3"/>
        <v>752255.19775699999</v>
      </c>
      <c r="K17">
        <f t="shared" si="4"/>
        <v>1051749.258196</v>
      </c>
      <c r="L17">
        <f t="shared" si="5"/>
        <v>550320.61957600003</v>
      </c>
      <c r="M17">
        <f t="shared" si="0"/>
        <v>2942099.26600892</v>
      </c>
    </row>
    <row r="18" spans="1:13" x14ac:dyDescent="0.3">
      <c r="A18" t="s">
        <v>103</v>
      </c>
      <c r="B18">
        <v>19281095</v>
      </c>
      <c r="C18">
        <v>38166402</v>
      </c>
      <c r="D18">
        <v>5091033</v>
      </c>
      <c r="E18">
        <v>7563880</v>
      </c>
      <c r="F18">
        <v>39988620</v>
      </c>
      <c r="G18">
        <v>19771478</v>
      </c>
      <c r="H18">
        <f t="shared" si="1"/>
        <v>517704.2885432</v>
      </c>
      <c r="I18">
        <f t="shared" si="2"/>
        <v>56025.848985299999</v>
      </c>
      <c r="J18">
        <f t="shared" si="3"/>
        <v>745760.04515939998</v>
      </c>
      <c r="K18">
        <f t="shared" si="4"/>
        <v>1102957.0263509999</v>
      </c>
      <c r="L18">
        <f t="shared" si="5"/>
        <v>547768.11562199995</v>
      </c>
      <c r="M18">
        <f t="shared" si="0"/>
        <v>2970215.3246609</v>
      </c>
    </row>
    <row r="19" spans="1:13" x14ac:dyDescent="0.3">
      <c r="A19" t="s">
        <v>104</v>
      </c>
      <c r="B19">
        <v>20835196</v>
      </c>
      <c r="C19">
        <v>38097522</v>
      </c>
      <c r="D19">
        <v>5388367</v>
      </c>
      <c r="E19">
        <v>8055354</v>
      </c>
      <c r="F19">
        <v>42435940</v>
      </c>
      <c r="G19">
        <v>21290246</v>
      </c>
      <c r="H19">
        <f t="shared" si="1"/>
        <v>557472.3173624</v>
      </c>
      <c r="I19">
        <f t="shared" si="2"/>
        <v>60541.662425039998</v>
      </c>
      <c r="J19">
        <f t="shared" si="3"/>
        <v>744414.1506234</v>
      </c>
      <c r="K19">
        <f t="shared" si="4"/>
        <v>1167373.5454490001</v>
      </c>
      <c r="L19">
        <f t="shared" si="5"/>
        <v>581291.74971400003</v>
      </c>
      <c r="M19">
        <f t="shared" si="0"/>
        <v>3111093.4255738403</v>
      </c>
    </row>
    <row r="20" spans="1:13" x14ac:dyDescent="0.3">
      <c r="A20" t="s">
        <v>105</v>
      </c>
      <c r="B20">
        <v>31336752</v>
      </c>
      <c r="C20">
        <v>42727744</v>
      </c>
      <c r="D20">
        <v>10547497</v>
      </c>
      <c r="E20">
        <v>15258874</v>
      </c>
      <c r="F20">
        <v>80779110</v>
      </c>
      <c r="G20">
        <v>29205775</v>
      </c>
      <c r="H20">
        <f t="shared" si="1"/>
        <v>764735.69490999996</v>
      </c>
      <c r="I20">
        <f t="shared" si="2"/>
        <v>91056.453756479998</v>
      </c>
      <c r="J20">
        <f t="shared" si="3"/>
        <v>834887.29943679995</v>
      </c>
      <c r="K20">
        <f t="shared" si="4"/>
        <v>2285083.5825590002</v>
      </c>
      <c r="L20">
        <f t="shared" si="5"/>
        <v>1106520.326691</v>
      </c>
      <c r="M20">
        <f t="shared" si="0"/>
        <v>5082283.3573532803</v>
      </c>
    </row>
    <row r="21" spans="1:13" x14ac:dyDescent="0.3">
      <c r="A21" t="s">
        <v>106</v>
      </c>
      <c r="B21">
        <v>31817268</v>
      </c>
      <c r="C21">
        <v>42718032</v>
      </c>
      <c r="D21">
        <v>10630638</v>
      </c>
      <c r="E21">
        <v>15423161</v>
      </c>
      <c r="F21">
        <v>81799460</v>
      </c>
      <c r="G21">
        <v>29636552</v>
      </c>
      <c r="H21">
        <f t="shared" si="1"/>
        <v>776015.33218879998</v>
      </c>
      <c r="I21">
        <f t="shared" si="2"/>
        <v>92452.708318320001</v>
      </c>
      <c r="J21">
        <f t="shared" si="3"/>
        <v>834697.52987039997</v>
      </c>
      <c r="K21">
        <f t="shared" si="4"/>
        <v>2303095.830786</v>
      </c>
      <c r="L21">
        <f t="shared" si="5"/>
        <v>1120497.1830259999</v>
      </c>
      <c r="M21">
        <f t="shared" si="0"/>
        <v>5126758.5841895193</v>
      </c>
    </row>
    <row r="22" spans="1:13" x14ac:dyDescent="0.3">
      <c r="A22" t="s">
        <v>107</v>
      </c>
      <c r="B22">
        <v>18599633</v>
      </c>
      <c r="C22">
        <v>43036510</v>
      </c>
      <c r="D22">
        <v>5552361</v>
      </c>
      <c r="E22">
        <v>9484498</v>
      </c>
      <c r="F22">
        <v>44188370</v>
      </c>
      <c r="G22">
        <v>18722543</v>
      </c>
      <c r="H22">
        <f t="shared" si="1"/>
        <v>490238.55492919998</v>
      </c>
      <c r="I22">
        <f t="shared" si="2"/>
        <v>54045.697593420002</v>
      </c>
      <c r="J22">
        <f t="shared" si="3"/>
        <v>840920.49444699998</v>
      </c>
      <c r="K22">
        <f t="shared" si="4"/>
        <v>1202902.353567</v>
      </c>
      <c r="L22">
        <f t="shared" si="5"/>
        <v>605296.71109699993</v>
      </c>
      <c r="M22">
        <f t="shared" si="0"/>
        <v>3193403.8116336204</v>
      </c>
    </row>
    <row r="23" spans="1:13" x14ac:dyDescent="0.3">
      <c r="A23" t="s">
        <v>108</v>
      </c>
      <c r="B23">
        <v>24263851</v>
      </c>
      <c r="C23">
        <v>42622182</v>
      </c>
      <c r="D23">
        <v>8026253</v>
      </c>
      <c r="E23">
        <v>12918225</v>
      </c>
      <c r="F23">
        <v>62079190</v>
      </c>
      <c r="G23">
        <v>22900094</v>
      </c>
      <c r="H23">
        <f t="shared" si="1"/>
        <v>599625.2213336</v>
      </c>
      <c r="I23">
        <f t="shared" si="2"/>
        <v>70504.442404739995</v>
      </c>
      <c r="J23">
        <f t="shared" si="3"/>
        <v>832824.64962539996</v>
      </c>
      <c r="K23">
        <f t="shared" si="4"/>
        <v>1738863.6336910001</v>
      </c>
      <c r="L23">
        <f t="shared" si="5"/>
        <v>850366.95253899996</v>
      </c>
      <c r="M23">
        <f t="shared" si="0"/>
        <v>4092184.8995937398</v>
      </c>
    </row>
    <row r="24" spans="1:13" x14ac:dyDescent="0.3">
      <c r="A24" t="s">
        <v>109</v>
      </c>
      <c r="B24">
        <v>24350754</v>
      </c>
      <c r="C24">
        <v>42530238</v>
      </c>
      <c r="D24">
        <v>8017921</v>
      </c>
      <c r="E24">
        <v>12962718</v>
      </c>
      <c r="F24">
        <v>62025830</v>
      </c>
      <c r="G24">
        <v>22946678</v>
      </c>
      <c r="H24">
        <f t="shared" si="1"/>
        <v>600844.99542319996</v>
      </c>
      <c r="I24">
        <f t="shared" si="2"/>
        <v>70756.959927959993</v>
      </c>
      <c r="J24">
        <f t="shared" si="3"/>
        <v>831028.09144860005</v>
      </c>
      <c r="K24">
        <f t="shared" si="4"/>
        <v>1737058.530887</v>
      </c>
      <c r="L24">
        <f t="shared" si="5"/>
        <v>849636.02192299999</v>
      </c>
      <c r="M24">
        <f t="shared" si="0"/>
        <v>4089324.5996097596</v>
      </c>
    </row>
    <row r="25" spans="1:13" x14ac:dyDescent="0.3">
      <c r="A25" t="s">
        <v>110</v>
      </c>
      <c r="B25">
        <v>24548316</v>
      </c>
      <c r="C25">
        <v>42645040</v>
      </c>
      <c r="D25">
        <v>8115840</v>
      </c>
      <c r="E25">
        <v>13063912</v>
      </c>
      <c r="F25">
        <v>62583570</v>
      </c>
      <c r="G25">
        <v>23143952</v>
      </c>
      <c r="H25">
        <f t="shared" si="1"/>
        <v>606010.49674880004</v>
      </c>
      <c r="I25">
        <f t="shared" si="2"/>
        <v>71331.023733840004</v>
      </c>
      <c r="J25">
        <f t="shared" si="3"/>
        <v>833271.28808800003</v>
      </c>
      <c r="K25">
        <f t="shared" si="4"/>
        <v>1758272.38848</v>
      </c>
      <c r="L25">
        <f t="shared" si="5"/>
        <v>857276.00021700002</v>
      </c>
      <c r="M25">
        <f t="shared" si="0"/>
        <v>4126161.1972676404</v>
      </c>
    </row>
    <row r="26" spans="1:13" x14ac:dyDescent="0.3">
      <c r="A26" t="s">
        <v>111</v>
      </c>
      <c r="B26">
        <v>25997585</v>
      </c>
      <c r="C26">
        <v>43011260</v>
      </c>
      <c r="D26">
        <v>8605957</v>
      </c>
      <c r="E26">
        <v>13710645</v>
      </c>
      <c r="F26">
        <v>65255780</v>
      </c>
      <c r="G26">
        <v>24407094</v>
      </c>
      <c r="H26">
        <f t="shared" si="1"/>
        <v>639085.11213360005</v>
      </c>
      <c r="I26">
        <f t="shared" si="2"/>
        <v>75542.222637900006</v>
      </c>
      <c r="J26">
        <f t="shared" si="3"/>
        <v>840427.11702200002</v>
      </c>
      <c r="K26">
        <f t="shared" si="4"/>
        <v>1864454.766179</v>
      </c>
      <c r="L26">
        <f t="shared" si="5"/>
        <v>893880.20001799997</v>
      </c>
      <c r="M26">
        <f t="shared" si="0"/>
        <v>4313389.4179905001</v>
      </c>
    </row>
    <row r="27" spans="1:13" x14ac:dyDescent="0.3">
      <c r="A27" t="s">
        <v>112</v>
      </c>
      <c r="B27">
        <v>26718513</v>
      </c>
      <c r="C27">
        <v>43185352</v>
      </c>
      <c r="D27">
        <v>8754281</v>
      </c>
      <c r="E27">
        <v>14057434</v>
      </c>
      <c r="F27">
        <v>66907240</v>
      </c>
      <c r="G27">
        <v>25072172</v>
      </c>
      <c r="H27">
        <f t="shared" si="1"/>
        <v>656499.7805168</v>
      </c>
      <c r="I27">
        <f t="shared" si="2"/>
        <v>77637.051964619997</v>
      </c>
      <c r="J27">
        <f t="shared" si="3"/>
        <v>843828.82247440005</v>
      </c>
      <c r="K27">
        <f t="shared" si="4"/>
        <v>1896588.7158069999</v>
      </c>
      <c r="L27">
        <f t="shared" si="5"/>
        <v>916502.06424400001</v>
      </c>
      <c r="M27">
        <f t="shared" si="0"/>
        <v>4391056.4350068206</v>
      </c>
    </row>
    <row r="28" spans="1:13" x14ac:dyDescent="0.3">
      <c r="A28" t="s">
        <v>113</v>
      </c>
      <c r="B28">
        <v>26955869</v>
      </c>
      <c r="C28">
        <v>43222560</v>
      </c>
      <c r="D28">
        <v>8742787</v>
      </c>
      <c r="E28">
        <v>14167494</v>
      </c>
      <c r="F28">
        <v>67151910</v>
      </c>
      <c r="G28">
        <v>25269675</v>
      </c>
      <c r="H28">
        <f t="shared" si="1"/>
        <v>661671.27807</v>
      </c>
      <c r="I28">
        <f t="shared" si="2"/>
        <v>78326.746788060002</v>
      </c>
      <c r="J28">
        <f t="shared" si="3"/>
        <v>844555.85563200002</v>
      </c>
      <c r="K28">
        <f t="shared" si="4"/>
        <v>1894098.575189</v>
      </c>
      <c r="L28">
        <f t="shared" si="5"/>
        <v>919853.57837100001</v>
      </c>
      <c r="M28">
        <f t="shared" si="0"/>
        <v>4398506.0340500604</v>
      </c>
    </row>
    <row r="29" spans="1:13" x14ac:dyDescent="0.3">
      <c r="A29" t="s">
        <v>114</v>
      </c>
      <c r="B29">
        <v>24522717</v>
      </c>
      <c r="C29">
        <v>41516526</v>
      </c>
      <c r="D29">
        <v>7569511</v>
      </c>
      <c r="E29">
        <v>12592569</v>
      </c>
      <c r="F29">
        <v>59029220</v>
      </c>
      <c r="G29">
        <v>24792885</v>
      </c>
      <c r="H29">
        <f t="shared" si="1"/>
        <v>649186.81799400004</v>
      </c>
      <c r="I29">
        <f t="shared" si="2"/>
        <v>71256.639695580001</v>
      </c>
      <c r="J29">
        <f t="shared" si="3"/>
        <v>811220.46308220003</v>
      </c>
      <c r="K29">
        <f t="shared" si="4"/>
        <v>1639911.849617</v>
      </c>
      <c r="L29">
        <f t="shared" si="5"/>
        <v>808588.158482</v>
      </c>
      <c r="M29">
        <f t="shared" si="0"/>
        <v>3980163.9288707804</v>
      </c>
    </row>
    <row r="30" spans="1:13" x14ac:dyDescent="0.3">
      <c r="A30" t="s">
        <v>115</v>
      </c>
      <c r="B30">
        <v>25268365</v>
      </c>
      <c r="C30">
        <v>41338556</v>
      </c>
      <c r="D30">
        <v>7635677</v>
      </c>
      <c r="E30">
        <v>12945508</v>
      </c>
      <c r="F30">
        <v>59997040</v>
      </c>
      <c r="G30">
        <v>25438667</v>
      </c>
      <c r="H30">
        <f t="shared" si="1"/>
        <v>666096.23219480005</v>
      </c>
      <c r="I30">
        <f t="shared" si="2"/>
        <v>73423.298915099993</v>
      </c>
      <c r="J30">
        <f t="shared" si="3"/>
        <v>807742.98267319996</v>
      </c>
      <c r="K30">
        <f t="shared" si="4"/>
        <v>1654246.515019</v>
      </c>
      <c r="L30">
        <f t="shared" si="5"/>
        <v>821845.45362399996</v>
      </c>
      <c r="M30">
        <f t="shared" si="0"/>
        <v>4023354.4824260999</v>
      </c>
    </row>
    <row r="31" spans="1:13" x14ac:dyDescent="0.3">
      <c r="A31" t="s">
        <v>116</v>
      </c>
      <c r="B31">
        <v>26596270</v>
      </c>
      <c r="C31">
        <v>41985074</v>
      </c>
      <c r="D31">
        <v>7909182</v>
      </c>
      <c r="E31">
        <v>13334997</v>
      </c>
      <c r="F31">
        <v>63206720</v>
      </c>
      <c r="G31">
        <v>26847347</v>
      </c>
      <c r="H31">
        <f t="shared" si="1"/>
        <v>702981.67278679996</v>
      </c>
      <c r="I31">
        <f t="shared" si="2"/>
        <v>77281.845589799996</v>
      </c>
      <c r="J31">
        <f t="shared" si="3"/>
        <v>820375.75043779996</v>
      </c>
      <c r="K31">
        <f t="shared" si="4"/>
        <v>1713500.5527540001</v>
      </c>
      <c r="L31">
        <f t="shared" si="5"/>
        <v>865811.97123199992</v>
      </c>
      <c r="M31">
        <f t="shared" si="0"/>
        <v>4179951.7928003995</v>
      </c>
    </row>
    <row r="32" spans="1:13" x14ac:dyDescent="0.3">
      <c r="A32" t="s">
        <v>117</v>
      </c>
      <c r="B32">
        <v>27776039</v>
      </c>
      <c r="C32">
        <v>42001888</v>
      </c>
      <c r="D32">
        <v>8152631</v>
      </c>
      <c r="E32">
        <v>14056617</v>
      </c>
      <c r="F32">
        <v>65185930</v>
      </c>
      <c r="G32">
        <v>27994765</v>
      </c>
      <c r="H32">
        <f t="shared" si="1"/>
        <v>733026.12466600002</v>
      </c>
      <c r="I32">
        <f t="shared" si="2"/>
        <v>80709.947563859998</v>
      </c>
      <c r="J32">
        <f t="shared" si="3"/>
        <v>820704.29095359996</v>
      </c>
      <c r="K32">
        <f t="shared" si="4"/>
        <v>1766243.048257</v>
      </c>
      <c r="L32">
        <f t="shared" si="5"/>
        <v>892923.38773299998</v>
      </c>
      <c r="M32">
        <f t="shared" si="0"/>
        <v>4293606.7991734603</v>
      </c>
    </row>
    <row r="33" spans="1:13" x14ac:dyDescent="0.3">
      <c r="A33" t="s">
        <v>118</v>
      </c>
      <c r="B33">
        <v>28250106</v>
      </c>
      <c r="C33">
        <v>41949180</v>
      </c>
      <c r="D33">
        <v>8359344</v>
      </c>
      <c r="E33">
        <v>14257564</v>
      </c>
      <c r="F33">
        <v>65548800</v>
      </c>
      <c r="G33">
        <v>28397029</v>
      </c>
      <c r="H33">
        <f t="shared" si="1"/>
        <v>743559.16614760004</v>
      </c>
      <c r="I33">
        <f t="shared" si="2"/>
        <v>82087.463008439998</v>
      </c>
      <c r="J33">
        <f t="shared" si="3"/>
        <v>819674.39244600001</v>
      </c>
      <c r="K33">
        <f t="shared" si="4"/>
        <v>1811026.799568</v>
      </c>
      <c r="L33">
        <f t="shared" si="5"/>
        <v>897894.01727999991</v>
      </c>
      <c r="M33">
        <f t="shared" si="0"/>
        <v>4354241.8384500407</v>
      </c>
    </row>
    <row r="34" spans="1:13" x14ac:dyDescent="0.3">
      <c r="A34" t="s">
        <v>119</v>
      </c>
      <c r="B34">
        <v>29222733</v>
      </c>
      <c r="C34">
        <v>42786036</v>
      </c>
      <c r="D34">
        <v>8748405</v>
      </c>
      <c r="E34">
        <v>14697992</v>
      </c>
      <c r="F34">
        <v>68546920</v>
      </c>
      <c r="G34">
        <v>28966988</v>
      </c>
      <c r="H34">
        <f t="shared" si="1"/>
        <v>758483.2005872</v>
      </c>
      <c r="I34">
        <f t="shared" si="2"/>
        <v>84913.66418742</v>
      </c>
      <c r="J34">
        <f t="shared" si="3"/>
        <v>836026.30762920005</v>
      </c>
      <c r="K34">
        <f t="shared" si="4"/>
        <v>1895315.6980350001</v>
      </c>
      <c r="L34">
        <f t="shared" si="5"/>
        <v>938962.56485199998</v>
      </c>
      <c r="M34">
        <f t="shared" si="0"/>
        <v>4513701.43529082</v>
      </c>
    </row>
    <row r="35" spans="1:13" x14ac:dyDescent="0.3">
      <c r="A35" t="s">
        <v>120</v>
      </c>
      <c r="B35">
        <v>29242035</v>
      </c>
      <c r="C35">
        <v>42829634</v>
      </c>
      <c r="D35">
        <v>8636850</v>
      </c>
      <c r="E35">
        <v>14707217</v>
      </c>
      <c r="F35">
        <v>68884760</v>
      </c>
      <c r="G35">
        <v>29000121</v>
      </c>
      <c r="H35">
        <f t="shared" si="1"/>
        <v>759350.76831239997</v>
      </c>
      <c r="I35">
        <f t="shared" si="2"/>
        <v>84969.750780899994</v>
      </c>
      <c r="J35">
        <f t="shared" si="3"/>
        <v>836878.19946979999</v>
      </c>
      <c r="K35">
        <f t="shared" si="4"/>
        <v>1871147.6419500001</v>
      </c>
      <c r="L35">
        <f t="shared" si="5"/>
        <v>943590.33095600002</v>
      </c>
      <c r="M35">
        <f t="shared" si="0"/>
        <v>4495936.6914691003</v>
      </c>
    </row>
    <row r="36" spans="1:13" x14ac:dyDescent="0.3">
      <c r="A36" t="s">
        <v>121</v>
      </c>
      <c r="B36">
        <v>29857451</v>
      </c>
      <c r="C36">
        <v>42986334</v>
      </c>
      <c r="D36">
        <v>8813501</v>
      </c>
      <c r="E36">
        <v>15128703</v>
      </c>
      <c r="F36">
        <v>70103040</v>
      </c>
      <c r="G36">
        <v>29619831</v>
      </c>
      <c r="H36">
        <f t="shared" si="1"/>
        <v>775577.50283639994</v>
      </c>
      <c r="I36">
        <f t="shared" si="2"/>
        <v>86757.989668740003</v>
      </c>
      <c r="J36">
        <f t="shared" si="3"/>
        <v>839940.07045979996</v>
      </c>
      <c r="K36">
        <f t="shared" si="4"/>
        <v>1909418.5511470002</v>
      </c>
      <c r="L36">
        <f t="shared" si="5"/>
        <v>960278.45222400001</v>
      </c>
      <c r="M36">
        <f t="shared" si="0"/>
        <v>4571972.5663359407</v>
      </c>
    </row>
    <row r="37" spans="1:13" x14ac:dyDescent="0.3">
      <c r="A37" t="s">
        <v>122</v>
      </c>
      <c r="B37">
        <v>30442155</v>
      </c>
      <c r="C37">
        <v>42674814</v>
      </c>
      <c r="D37">
        <v>8928327</v>
      </c>
      <c r="E37">
        <v>15066485</v>
      </c>
      <c r="F37">
        <v>71353580</v>
      </c>
      <c r="G37">
        <v>30207113</v>
      </c>
      <c r="H37">
        <f t="shared" si="1"/>
        <v>790955.12963720004</v>
      </c>
      <c r="I37">
        <f t="shared" si="2"/>
        <v>88456.987469700005</v>
      </c>
      <c r="J37">
        <f t="shared" si="3"/>
        <v>833853.06311580003</v>
      </c>
      <c r="K37">
        <f t="shared" si="4"/>
        <v>1934295.259569</v>
      </c>
      <c r="L37">
        <f t="shared" si="5"/>
        <v>977408.47419799992</v>
      </c>
      <c r="M37">
        <f t="shared" si="0"/>
        <v>4624968.9139896994</v>
      </c>
    </row>
    <row r="38" spans="1:13" x14ac:dyDescent="0.3">
      <c r="A38" t="s">
        <v>123</v>
      </c>
      <c r="B38">
        <v>31158270</v>
      </c>
      <c r="C38">
        <v>42729128</v>
      </c>
      <c r="D38">
        <v>8499666</v>
      </c>
      <c r="E38">
        <v>14944215</v>
      </c>
      <c r="F38">
        <v>75229590</v>
      </c>
      <c r="G38">
        <v>31255793</v>
      </c>
      <c r="H38">
        <f t="shared" si="1"/>
        <v>818414.18622919999</v>
      </c>
      <c r="I38">
        <f t="shared" si="2"/>
        <v>90537.831469800003</v>
      </c>
      <c r="J38">
        <f t="shared" si="3"/>
        <v>834914.34238160006</v>
      </c>
      <c r="K38">
        <f t="shared" si="4"/>
        <v>1841427.1399020001</v>
      </c>
      <c r="L38">
        <f t="shared" si="5"/>
        <v>1030502.446779</v>
      </c>
      <c r="M38">
        <f t="shared" si="0"/>
        <v>4615795.9467615997</v>
      </c>
    </row>
    <row r="39" spans="1:13" x14ac:dyDescent="0.3">
      <c r="A39" t="s">
        <v>124</v>
      </c>
      <c r="B39">
        <v>31724205</v>
      </c>
      <c r="C39">
        <v>42754696</v>
      </c>
      <c r="D39">
        <v>9392085</v>
      </c>
      <c r="E39">
        <v>15729249</v>
      </c>
      <c r="F39">
        <v>76049230</v>
      </c>
      <c r="G39">
        <v>30501612</v>
      </c>
      <c r="H39">
        <f t="shared" si="1"/>
        <v>798666.40925280005</v>
      </c>
      <c r="I39">
        <f t="shared" si="2"/>
        <v>92182.291436700005</v>
      </c>
      <c r="J39">
        <f t="shared" si="3"/>
        <v>835413.93343119998</v>
      </c>
      <c r="K39">
        <f t="shared" si="4"/>
        <v>2034767.0389950001</v>
      </c>
      <c r="L39">
        <f t="shared" si="5"/>
        <v>1041729.957463</v>
      </c>
      <c r="M39">
        <f t="shared" si="0"/>
        <v>4802759.6305787005</v>
      </c>
    </row>
    <row r="40" spans="1:13" x14ac:dyDescent="0.3">
      <c r="A40" t="s">
        <v>125</v>
      </c>
      <c r="B40">
        <v>31325563</v>
      </c>
      <c r="C40">
        <v>42720322</v>
      </c>
      <c r="D40">
        <v>9420410</v>
      </c>
      <c r="E40">
        <v>15677472</v>
      </c>
      <c r="F40">
        <v>76187470</v>
      </c>
      <c r="G40">
        <v>30188068</v>
      </c>
      <c r="H40">
        <f t="shared" si="1"/>
        <v>790456.44773919997</v>
      </c>
      <c r="I40">
        <f t="shared" si="2"/>
        <v>91023.941431619998</v>
      </c>
      <c r="J40">
        <f t="shared" si="3"/>
        <v>834742.27578340005</v>
      </c>
      <c r="K40">
        <f t="shared" si="4"/>
        <v>2040903.5652700001</v>
      </c>
      <c r="L40">
        <f t="shared" si="5"/>
        <v>1043623.5828069999</v>
      </c>
      <c r="M40">
        <f t="shared" si="0"/>
        <v>4800749.8130312199</v>
      </c>
    </row>
    <row r="41" spans="1:13" x14ac:dyDescent="0.3">
      <c r="A41" t="s">
        <v>126</v>
      </c>
      <c r="B41">
        <v>31592288</v>
      </c>
      <c r="C41">
        <v>42752046</v>
      </c>
      <c r="D41">
        <v>9235843</v>
      </c>
      <c r="E41">
        <v>15484656</v>
      </c>
      <c r="F41">
        <v>76726160</v>
      </c>
      <c r="G41">
        <v>30444345</v>
      </c>
      <c r="H41">
        <f t="shared" si="1"/>
        <v>797166.90721800004</v>
      </c>
      <c r="I41">
        <f t="shared" si="2"/>
        <v>91798.97493312</v>
      </c>
      <c r="J41">
        <f t="shared" si="3"/>
        <v>835362.15322620003</v>
      </c>
      <c r="K41">
        <f t="shared" si="4"/>
        <v>2000917.678421</v>
      </c>
      <c r="L41">
        <f t="shared" si="5"/>
        <v>1051002.6122959999</v>
      </c>
      <c r="M41">
        <f t="shared" si="0"/>
        <v>4776248.32609432</v>
      </c>
    </row>
    <row r="42" spans="1:13" x14ac:dyDescent="0.3">
      <c r="A42" t="s">
        <v>127</v>
      </c>
      <c r="B42">
        <v>36974899</v>
      </c>
      <c r="C42">
        <v>40355582</v>
      </c>
      <c r="D42">
        <v>9310988</v>
      </c>
      <c r="E42">
        <v>16236459</v>
      </c>
      <c r="F42">
        <v>87818470</v>
      </c>
      <c r="G42">
        <v>34956510</v>
      </c>
      <c r="H42">
        <f t="shared" si="1"/>
        <v>915315.240444</v>
      </c>
      <c r="I42">
        <f t="shared" si="2"/>
        <v>107439.44302026001</v>
      </c>
      <c r="J42">
        <f t="shared" si="3"/>
        <v>788535.96560540004</v>
      </c>
      <c r="K42">
        <f t="shared" si="4"/>
        <v>2017197.617236</v>
      </c>
      <c r="L42">
        <f t="shared" si="5"/>
        <v>1202946.1839069999</v>
      </c>
      <c r="M42">
        <f t="shared" si="0"/>
        <v>5031434.4502126593</v>
      </c>
    </row>
    <row r="43" spans="1:13" x14ac:dyDescent="0.3">
      <c r="A43" t="s">
        <v>128</v>
      </c>
      <c r="B43">
        <v>37552452</v>
      </c>
      <c r="C43">
        <v>41750048</v>
      </c>
      <c r="D43">
        <v>10791050</v>
      </c>
      <c r="E43">
        <v>18086082</v>
      </c>
      <c r="F43">
        <v>92144940</v>
      </c>
      <c r="G43">
        <v>35847735</v>
      </c>
      <c r="H43">
        <f t="shared" si="1"/>
        <v>938651.43233400001</v>
      </c>
      <c r="I43">
        <f t="shared" si="2"/>
        <v>109117.66187447999</v>
      </c>
      <c r="J43">
        <f t="shared" si="3"/>
        <v>815783.41290560004</v>
      </c>
      <c r="K43">
        <f t="shared" si="4"/>
        <v>2337848.60935</v>
      </c>
      <c r="L43">
        <f t="shared" si="5"/>
        <v>1262210.602614</v>
      </c>
      <c r="M43">
        <f t="shared" si="0"/>
        <v>5463611.7190780807</v>
      </c>
    </row>
    <row r="44" spans="1:13" x14ac:dyDescent="0.3">
      <c r="A44" t="s">
        <v>129</v>
      </c>
      <c r="B44">
        <v>37203366</v>
      </c>
      <c r="C44">
        <v>41761068</v>
      </c>
      <c r="D44">
        <v>10823625</v>
      </c>
      <c r="E44">
        <v>18240917</v>
      </c>
      <c r="F44">
        <v>92493010</v>
      </c>
      <c r="G44">
        <v>35553282</v>
      </c>
      <c r="H44">
        <f t="shared" si="1"/>
        <v>930941.35720079998</v>
      </c>
      <c r="I44">
        <f t="shared" si="2"/>
        <v>108103.30872084</v>
      </c>
      <c r="J44">
        <f t="shared" si="3"/>
        <v>815998.74039960001</v>
      </c>
      <c r="K44">
        <f t="shared" si="4"/>
        <v>2344905.8853750001</v>
      </c>
      <c r="L44">
        <f t="shared" si="5"/>
        <v>1266978.500281</v>
      </c>
      <c r="M44">
        <f t="shared" si="0"/>
        <v>5466927.7919772398</v>
      </c>
    </row>
    <row r="45" spans="1:13" x14ac:dyDescent="0.3">
      <c r="A45" t="s">
        <v>130</v>
      </c>
      <c r="B45">
        <v>39643010</v>
      </c>
      <c r="C45">
        <v>41602726</v>
      </c>
      <c r="D45">
        <v>12114883</v>
      </c>
      <c r="E45">
        <v>18845242</v>
      </c>
      <c r="F45">
        <v>93350270</v>
      </c>
      <c r="G45">
        <v>37133101</v>
      </c>
      <c r="H45">
        <f t="shared" si="1"/>
        <v>972307.96982440003</v>
      </c>
      <c r="I45">
        <f t="shared" si="2"/>
        <v>115192.2798774</v>
      </c>
      <c r="J45">
        <f t="shared" si="3"/>
        <v>812904.78522219998</v>
      </c>
      <c r="K45">
        <f t="shared" si="4"/>
        <v>2624653.0573010002</v>
      </c>
      <c r="L45">
        <f t="shared" si="5"/>
        <v>1278721.3334869999</v>
      </c>
      <c r="M45">
        <f t="shared" si="0"/>
        <v>5803779.4257120006</v>
      </c>
    </row>
    <row r="46" spans="1:13" x14ac:dyDescent="0.3">
      <c r="A46" t="s">
        <v>131</v>
      </c>
      <c r="B46">
        <v>10488538</v>
      </c>
      <c r="C46">
        <v>41285150</v>
      </c>
      <c r="D46">
        <v>2620703</v>
      </c>
      <c r="E46">
        <v>3266353</v>
      </c>
      <c r="F46">
        <v>23836940</v>
      </c>
      <c r="G46">
        <v>10590247</v>
      </c>
      <c r="H46">
        <f t="shared" si="1"/>
        <v>277299.26354680001</v>
      </c>
      <c r="I46">
        <f t="shared" si="2"/>
        <v>30476.964408119999</v>
      </c>
      <c r="J46">
        <f t="shared" si="3"/>
        <v>806699.44545500004</v>
      </c>
      <c r="K46">
        <f t="shared" si="4"/>
        <v>567767.44284100004</v>
      </c>
      <c r="L46">
        <f t="shared" si="5"/>
        <v>326520.78781399998</v>
      </c>
      <c r="M46">
        <f t="shared" si="0"/>
        <v>2008763.90406492</v>
      </c>
    </row>
    <row r="47" spans="1:13" x14ac:dyDescent="0.3">
      <c r="A47" t="s">
        <v>132</v>
      </c>
      <c r="B47">
        <v>9849677</v>
      </c>
      <c r="C47">
        <v>46978156</v>
      </c>
      <c r="D47">
        <v>3265220</v>
      </c>
      <c r="E47">
        <v>4316994</v>
      </c>
      <c r="F47">
        <v>19517750</v>
      </c>
      <c r="G47">
        <v>9119848</v>
      </c>
      <c r="H47">
        <f t="shared" si="1"/>
        <v>238797.74797120001</v>
      </c>
      <c r="I47">
        <f t="shared" si="2"/>
        <v>28620.600445979999</v>
      </c>
      <c r="J47">
        <f t="shared" si="3"/>
        <v>917939.07479320001</v>
      </c>
      <c r="K47">
        <f t="shared" si="4"/>
        <v>707400.11734</v>
      </c>
      <c r="L47">
        <f t="shared" si="5"/>
        <v>267356.09127500001</v>
      </c>
      <c r="M47">
        <f t="shared" si="0"/>
        <v>2160113.63182538</v>
      </c>
    </row>
    <row r="48" spans="1:13" x14ac:dyDescent="0.3">
      <c r="A48" t="s">
        <v>133</v>
      </c>
      <c r="B48">
        <v>11304896</v>
      </c>
      <c r="C48">
        <v>43777300</v>
      </c>
      <c r="D48">
        <v>3846496</v>
      </c>
      <c r="E48">
        <v>5311959</v>
      </c>
      <c r="F48">
        <v>22334810</v>
      </c>
      <c r="G48">
        <v>10389366</v>
      </c>
      <c r="H48">
        <f t="shared" si="1"/>
        <v>272039.31509039999</v>
      </c>
      <c r="I48">
        <f t="shared" si="2"/>
        <v>32849.088503040002</v>
      </c>
      <c r="J48">
        <f t="shared" si="3"/>
        <v>855395.30880999996</v>
      </c>
      <c r="K48">
        <f t="shared" si="4"/>
        <v>833331.81891200005</v>
      </c>
      <c r="L48">
        <f t="shared" si="5"/>
        <v>305944.460861</v>
      </c>
      <c r="M48">
        <f t="shared" si="0"/>
        <v>2299559.9921764396</v>
      </c>
    </row>
    <row r="49" spans="1:13" x14ac:dyDescent="0.3">
      <c r="A49" t="s">
        <v>134</v>
      </c>
      <c r="B49">
        <v>17171129</v>
      </c>
      <c r="C49">
        <v>40728706</v>
      </c>
      <c r="D49">
        <v>4218774</v>
      </c>
      <c r="E49">
        <v>4670450</v>
      </c>
      <c r="F49">
        <v>28399880</v>
      </c>
      <c r="G49">
        <v>16394497</v>
      </c>
      <c r="H49">
        <f t="shared" si="1"/>
        <v>429280.0672468</v>
      </c>
      <c r="I49">
        <f t="shared" si="2"/>
        <v>49894.836380460001</v>
      </c>
      <c r="J49">
        <f t="shared" si="3"/>
        <v>795826.69662820001</v>
      </c>
      <c r="K49">
        <f t="shared" si="4"/>
        <v>913984.73077799997</v>
      </c>
      <c r="L49">
        <f t="shared" si="5"/>
        <v>389024.396228</v>
      </c>
      <c r="M49">
        <f t="shared" si="0"/>
        <v>2578010.7272614599</v>
      </c>
    </row>
    <row r="50" spans="1:13" x14ac:dyDescent="0.3">
      <c r="A50" t="s">
        <v>135</v>
      </c>
      <c r="B50">
        <v>24811408</v>
      </c>
      <c r="C50">
        <v>39816632</v>
      </c>
      <c r="D50">
        <v>6244692</v>
      </c>
      <c r="E50">
        <v>6742973</v>
      </c>
      <c r="F50">
        <v>40260580</v>
      </c>
      <c r="G50">
        <v>23566605</v>
      </c>
      <c r="H50">
        <f t="shared" si="1"/>
        <v>617077.41196199995</v>
      </c>
      <c r="I50">
        <f t="shared" si="2"/>
        <v>72095.500681920006</v>
      </c>
      <c r="J50">
        <f t="shared" si="3"/>
        <v>778005.04429039999</v>
      </c>
      <c r="K50">
        <f t="shared" si="4"/>
        <v>1352893.7877239999</v>
      </c>
      <c r="L50">
        <f t="shared" si="5"/>
        <v>551493.45089799992</v>
      </c>
      <c r="M50">
        <f t="shared" si="0"/>
        <v>3371565.1955563198</v>
      </c>
    </row>
    <row r="51" spans="1:13" x14ac:dyDescent="0.3">
      <c r="A51" t="s">
        <v>136</v>
      </c>
      <c r="B51">
        <v>9592345</v>
      </c>
      <c r="C51">
        <v>40141398</v>
      </c>
      <c r="D51">
        <v>3040992</v>
      </c>
      <c r="E51">
        <v>3702961</v>
      </c>
      <c r="F51">
        <v>20798440</v>
      </c>
      <c r="G51">
        <v>9169652</v>
      </c>
      <c r="H51">
        <f t="shared" si="1"/>
        <v>240101.83582879999</v>
      </c>
      <c r="I51">
        <f t="shared" si="2"/>
        <v>27872.8605603</v>
      </c>
      <c r="J51">
        <f t="shared" si="3"/>
        <v>784350.87450060004</v>
      </c>
      <c r="K51">
        <f t="shared" si="4"/>
        <v>658821.79382400005</v>
      </c>
      <c r="L51">
        <f t="shared" si="5"/>
        <v>284899.11096399999</v>
      </c>
      <c r="M51">
        <f t="shared" si="0"/>
        <v>1996046.4756777</v>
      </c>
    </row>
    <row r="52" spans="1:13" x14ac:dyDescent="0.3">
      <c r="A52" t="s">
        <v>137</v>
      </c>
      <c r="B52">
        <v>3769568</v>
      </c>
      <c r="C52">
        <v>34078234</v>
      </c>
      <c r="D52">
        <v>798363</v>
      </c>
      <c r="E52">
        <v>1292275</v>
      </c>
      <c r="F52">
        <v>7145760</v>
      </c>
      <c r="G52">
        <v>3603102</v>
      </c>
      <c r="H52">
        <f t="shared" si="1"/>
        <v>94345.064008800007</v>
      </c>
      <c r="I52">
        <f t="shared" si="2"/>
        <v>10953.38452032</v>
      </c>
      <c r="J52">
        <f t="shared" si="3"/>
        <v>665878.46888980002</v>
      </c>
      <c r="K52">
        <f t="shared" si="4"/>
        <v>172962.94886100001</v>
      </c>
      <c r="L52">
        <f t="shared" si="5"/>
        <v>97883.335055999996</v>
      </c>
      <c r="M52">
        <f t="shared" si="0"/>
        <v>1042023.20133592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1"/>
      <c r="B1" s="1" t="s">
        <v>146</v>
      </c>
      <c r="C1" s="1" t="s">
        <v>147</v>
      </c>
      <c r="D1" s="1" t="s">
        <v>148</v>
      </c>
      <c r="E1" s="1" t="s">
        <v>149</v>
      </c>
    </row>
    <row r="2" spans="1:5" x14ac:dyDescent="0.3">
      <c r="A2" s="3" t="s">
        <v>150</v>
      </c>
      <c r="B2" s="1">
        <f>[1]L1_L2!D18</f>
        <v>9.9798100000000004E-3</v>
      </c>
      <c r="C2" s="1">
        <f>[1]L1_L2!E18</f>
        <v>0.72877199999999998</v>
      </c>
      <c r="D2" s="1">
        <f>[1]L1_L2!F18</f>
        <v>0.68323</v>
      </c>
      <c r="E2" s="1">
        <f>[1]L1_L2!$C$18</f>
        <v>16.1572</v>
      </c>
    </row>
    <row r="3" spans="1:5" x14ac:dyDescent="0.3">
      <c r="A3" s="1" t="s">
        <v>151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152</v>
      </c>
      <c r="B4" s="1"/>
      <c r="C4" s="1">
        <f>'[1]FNL-MMA'!C3</f>
        <v>1.47104E-2</v>
      </c>
      <c r="D4" s="1"/>
      <c r="E4" s="1">
        <f>'[1]FNL-MMA'!E3</f>
        <v>0.62237200000000004</v>
      </c>
    </row>
    <row r="5" spans="1:5" x14ac:dyDescent="0.3">
      <c r="A5" s="1" t="s">
        <v>153</v>
      </c>
      <c r="B5" s="1"/>
      <c r="C5" s="1">
        <f>'[1]FNL-MMA'!C4</f>
        <v>1.95397E-2</v>
      </c>
      <c r="D5" s="1"/>
      <c r="E5" s="1">
        <f>'[1]FNL-MMA'!E4</f>
        <v>0.83577999999999997</v>
      </c>
    </row>
    <row r="6" spans="1:5" x14ac:dyDescent="0.3">
      <c r="A6" s="1" t="s">
        <v>154</v>
      </c>
      <c r="B6" s="1"/>
      <c r="C6" s="1">
        <f>'[1]FNL-MMA'!C5</f>
        <v>9.4942700000000005E-2</v>
      </c>
      <c r="D6" s="1"/>
      <c r="E6" s="1">
        <f>'[1]FNL-MMA'!E5</f>
        <v>27.9541</v>
      </c>
    </row>
    <row r="7" spans="1:5" x14ac:dyDescent="0.3">
      <c r="A7" s="1" t="s">
        <v>155</v>
      </c>
      <c r="B7" s="1"/>
      <c r="C7" s="1">
        <f>'[1]FNL-MMA'!C6</f>
        <v>1.36981E-2</v>
      </c>
      <c r="D7" s="1"/>
      <c r="E7" s="1">
        <f>'[1]FNL-MMA'!E6</f>
        <v>4.1482000000000001</v>
      </c>
    </row>
    <row r="8" spans="1:5" x14ac:dyDescent="0.3">
      <c r="A8" s="1" t="s">
        <v>156</v>
      </c>
      <c r="B8" s="1"/>
      <c r="C8" s="1">
        <f>'[1]FNL-MMA'!C7</f>
        <v>2.61844E-2</v>
      </c>
      <c r="D8" s="1"/>
      <c r="E8" s="1">
        <f>'[1]FNL-MMA'!E7</f>
        <v>7.8348699999999996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3" workbookViewId="0">
      <selection activeCell="B59" sqref="B59"/>
    </sheetView>
  </sheetViews>
  <sheetFormatPr defaultRowHeight="14.4" x14ac:dyDescent="0.3"/>
  <sheetData>
    <row r="1" spans="1:5" x14ac:dyDescent="0.3">
      <c r="A1" s="11" t="s">
        <v>157</v>
      </c>
      <c r="B1" s="11"/>
      <c r="C1" s="11"/>
      <c r="D1" s="11"/>
      <c r="E1" s="1">
        <f>1000/50000000</f>
        <v>2.0000000000000002E-5</v>
      </c>
    </row>
    <row r="2" spans="1:5" x14ac:dyDescent="0.3">
      <c r="A2" s="1" t="s">
        <v>158</v>
      </c>
      <c r="B2" s="1" t="s">
        <v>159</v>
      </c>
      <c r="C2" s="1" t="s">
        <v>160</v>
      </c>
      <c r="D2" s="1" t="s">
        <v>161</v>
      </c>
      <c r="E2" s="1"/>
    </row>
    <row r="3" spans="1:5" x14ac:dyDescent="0.3">
      <c r="A3" s="1">
        <f>Sheet3!F3*$E$1</f>
        <v>178.32808000000003</v>
      </c>
      <c r="B3" s="1">
        <f>Sheet3!G3*$E$1</f>
        <v>0.25314000000000003</v>
      </c>
      <c r="C3" s="1">
        <f>Sheet3!L3*$E$1</f>
        <v>17.723520000000001</v>
      </c>
      <c r="D3" s="1">
        <f>Sheet3!M3*$E$1</f>
        <v>9.18262</v>
      </c>
    </row>
    <row r="4" spans="1:5" x14ac:dyDescent="0.3">
      <c r="A4" s="1">
        <f>Sheet3!F4*$E$1</f>
        <v>189.58232000000001</v>
      </c>
      <c r="B4" s="1">
        <f>Sheet3!G4*$E$1</f>
        <v>1.2457</v>
      </c>
      <c r="C4" s="1">
        <f>Sheet3!L4*$E$1</f>
        <v>40.751000000000005</v>
      </c>
      <c r="D4" s="1">
        <f>Sheet3!M4*$E$1</f>
        <v>23.244500000000002</v>
      </c>
    </row>
    <row r="5" spans="1:5" x14ac:dyDescent="0.3">
      <c r="A5" s="1">
        <f>Sheet3!F5*$E$1</f>
        <v>186.52358000000001</v>
      </c>
      <c r="B5" s="1">
        <f>Sheet3!G5*$E$1</f>
        <v>2.4157600000000001</v>
      </c>
      <c r="C5" s="1">
        <f>Sheet3!L5*$E$1</f>
        <v>26.615480000000002</v>
      </c>
      <c r="D5" s="1">
        <f>Sheet3!M5*$E$1</f>
        <v>12.973000000000001</v>
      </c>
    </row>
    <row r="6" spans="1:5" x14ac:dyDescent="0.3">
      <c r="A6" s="1">
        <f>Sheet3!F6*$E$1</f>
        <v>184.94448000000003</v>
      </c>
      <c r="B6" s="1">
        <f>Sheet3!G6*$E$1</f>
        <v>2.8198400000000001</v>
      </c>
      <c r="C6" s="1">
        <f>Sheet3!L6*$E$1</f>
        <v>14.34524</v>
      </c>
      <c r="D6" s="1">
        <f>Sheet3!M6*$E$1</f>
        <v>13.809340000000001</v>
      </c>
    </row>
    <row r="7" spans="1:5" x14ac:dyDescent="0.3">
      <c r="A7" s="1">
        <f>Sheet3!F7*$E$1</f>
        <v>182.31916000000001</v>
      </c>
      <c r="B7" s="1">
        <f>Sheet3!G7*$E$1</f>
        <v>3.9364800000000004</v>
      </c>
      <c r="C7" s="1">
        <f>Sheet3!L7*$E$1</f>
        <v>37.705640000000002</v>
      </c>
      <c r="D7" s="1">
        <f>Sheet3!M7*$E$1</f>
        <v>18.163260000000001</v>
      </c>
    </row>
    <row r="8" spans="1:5" x14ac:dyDescent="0.3">
      <c r="A8" s="1">
        <f>Sheet3!F8*$E$1</f>
        <v>169.12912</v>
      </c>
      <c r="B8" s="1">
        <f>Sheet3!G8*$E$1</f>
        <v>0.30368000000000001</v>
      </c>
      <c r="C8" s="1">
        <f>Sheet3!L8*$E$1</f>
        <v>20.733120000000003</v>
      </c>
      <c r="D8" s="1">
        <f>Sheet3!M8*$E$1</f>
        <v>21.117220000000003</v>
      </c>
    </row>
    <row r="9" spans="1:5" x14ac:dyDescent="0.3">
      <c r="A9" s="1">
        <f>Sheet3!F9*$E$1</f>
        <v>181.89538000000002</v>
      </c>
      <c r="B9" s="1">
        <f>Sheet3!G9*$E$1</f>
        <v>0.6243200000000001</v>
      </c>
      <c r="C9" s="1">
        <f>Sheet3!L9*$E$1</f>
        <v>7.9084000000000003</v>
      </c>
      <c r="D9" s="1">
        <f>Sheet3!M9*$E$1</f>
        <v>22.329640000000001</v>
      </c>
    </row>
    <row r="10" spans="1:5" x14ac:dyDescent="0.3">
      <c r="A10" s="1">
        <f>Sheet3!F10*$E$1</f>
        <v>194.21884000000003</v>
      </c>
      <c r="B10" s="1">
        <f>Sheet3!G10*$E$1</f>
        <v>1.0942000000000001</v>
      </c>
      <c r="C10" s="1">
        <f>Sheet3!L10*$E$1</f>
        <v>14.174580000000001</v>
      </c>
      <c r="D10" s="1">
        <f>Sheet3!M10*$E$1</f>
        <v>21.015560000000001</v>
      </c>
    </row>
    <row r="11" spans="1:5" x14ac:dyDescent="0.3">
      <c r="A11" s="1">
        <f>Sheet3!F11*$E$1</f>
        <v>164.02694000000002</v>
      </c>
      <c r="B11" s="1">
        <f>Sheet3!G11*$E$1</f>
        <v>0.83220000000000005</v>
      </c>
      <c r="C11" s="1">
        <f>Sheet3!L11*$E$1</f>
        <v>18.5412</v>
      </c>
      <c r="D11" s="1">
        <f>Sheet3!M11*$E$1</f>
        <v>17.71462</v>
      </c>
    </row>
    <row r="12" spans="1:5" x14ac:dyDescent="0.3">
      <c r="A12" s="1">
        <f>Sheet3!F12*$E$1</f>
        <v>196.92402000000001</v>
      </c>
      <c r="B12" s="1">
        <f>Sheet3!G12*$E$1</f>
        <v>0.59114</v>
      </c>
      <c r="C12" s="1">
        <f>Sheet3!L12*$E$1</f>
        <v>79.554720000000003</v>
      </c>
      <c r="D12" s="1">
        <f>Sheet3!M12*$E$1</f>
        <v>21.738380000000003</v>
      </c>
    </row>
    <row r="13" spans="1:5" x14ac:dyDescent="0.3">
      <c r="A13" s="1">
        <f>Sheet3!F13*$E$1</f>
        <v>183.07696000000001</v>
      </c>
      <c r="B13" s="1">
        <f>Sheet3!G13*$E$1</f>
        <v>2.7690600000000001</v>
      </c>
      <c r="C13" s="1">
        <f>Sheet3!L13*$E$1</f>
        <v>18.686220000000002</v>
      </c>
      <c r="D13" s="1">
        <f>Sheet3!M13*$E$1</f>
        <v>23.827560000000002</v>
      </c>
    </row>
    <row r="14" spans="1:5" x14ac:dyDescent="0.3">
      <c r="A14" s="1">
        <f>Sheet3!F14*$E$1</f>
        <v>211.53286000000003</v>
      </c>
      <c r="B14" s="1">
        <f>Sheet3!G14*$E$1</f>
        <v>2.6276200000000003</v>
      </c>
      <c r="C14" s="1">
        <f>Sheet3!L14*$E$1</f>
        <v>20.801260000000003</v>
      </c>
      <c r="D14" s="1">
        <f>Sheet3!M14*$E$1</f>
        <v>28.319680000000002</v>
      </c>
    </row>
    <row r="15" spans="1:5" x14ac:dyDescent="0.3">
      <c r="A15" s="1">
        <f>Sheet3!F15*$E$1</f>
        <v>212.91328000000001</v>
      </c>
      <c r="B15" s="1">
        <f>Sheet3!G15*$E$1</f>
        <v>2.2339800000000003</v>
      </c>
      <c r="C15" s="1">
        <f>Sheet3!L15*$E$1</f>
        <v>18.616120000000002</v>
      </c>
      <c r="D15" s="1">
        <f>Sheet3!M15*$E$1</f>
        <v>28.870920000000002</v>
      </c>
    </row>
    <row r="16" spans="1:5" x14ac:dyDescent="0.3">
      <c r="A16" s="1">
        <f>Sheet3!F16*$E$1</f>
        <v>196.68256000000002</v>
      </c>
      <c r="B16" s="1">
        <f>Sheet3!G16*$E$1</f>
        <v>2.3352200000000001</v>
      </c>
      <c r="C16" s="1">
        <f>Sheet3!L16*$E$1</f>
        <v>20.723080000000003</v>
      </c>
      <c r="D16" s="1">
        <f>Sheet3!M16*$E$1</f>
        <v>32.59366</v>
      </c>
    </row>
    <row r="17" spans="1:4" x14ac:dyDescent="0.3">
      <c r="A17" s="1">
        <f>Sheet3!F17*$E$1</f>
        <v>174.49720000000002</v>
      </c>
      <c r="B17" s="1">
        <f>Sheet3!G17*$E$1</f>
        <v>2.81996</v>
      </c>
      <c r="C17" s="1">
        <f>Sheet3!L17*$E$1</f>
        <v>28.051460000000002</v>
      </c>
      <c r="D17" s="1">
        <f>Sheet3!M17*$E$1</f>
        <v>33.92794</v>
      </c>
    </row>
    <row r="18" spans="1:4" x14ac:dyDescent="0.3">
      <c r="A18" s="1">
        <f>Sheet3!F18*$E$1</f>
        <v>171.66676000000001</v>
      </c>
      <c r="B18" s="1">
        <f>Sheet3!G18*$E$1</f>
        <v>2.6827400000000003</v>
      </c>
      <c r="C18" s="1">
        <f>Sheet3!L18*$E$1</f>
        <v>23.203020000000002</v>
      </c>
      <c r="D18" s="1">
        <f>Sheet3!M18*$E$1</f>
        <v>37.142520000000005</v>
      </c>
    </row>
    <row r="19" spans="1:4" x14ac:dyDescent="0.3">
      <c r="A19" s="1">
        <f>Sheet3!F19*$E$1</f>
        <v>170.87996000000001</v>
      </c>
      <c r="B19" s="1">
        <f>Sheet3!G19*$E$1</f>
        <v>2.9103600000000003</v>
      </c>
      <c r="C19" s="1">
        <f>Sheet3!L19*$E$1</f>
        <v>26.537200000000002</v>
      </c>
      <c r="D19" s="1">
        <f>Sheet3!M19*$E$1</f>
        <v>38.674800000000005</v>
      </c>
    </row>
    <row r="20" spans="1:4" x14ac:dyDescent="0.3">
      <c r="A20" s="1">
        <f>Sheet3!F20*$E$1</f>
        <v>193.33452000000003</v>
      </c>
      <c r="B20" s="1">
        <f>Sheet3!G20*$E$1</f>
        <v>1.2093800000000001</v>
      </c>
      <c r="C20" s="1">
        <f>Sheet3!L20*$E$1</f>
        <v>70.055060000000012</v>
      </c>
      <c r="D20" s="1">
        <f>Sheet3!M20*$E$1</f>
        <v>48.183600000000006</v>
      </c>
    </row>
    <row r="21" spans="1:4" x14ac:dyDescent="0.3">
      <c r="A21" s="1">
        <f>Sheet3!F21*$E$1</f>
        <v>193.27690000000001</v>
      </c>
      <c r="B21" s="1">
        <f>Sheet3!G21*$E$1</f>
        <v>1.24072</v>
      </c>
      <c r="C21" s="1">
        <f>Sheet3!L21*$E$1</f>
        <v>69.305040000000005</v>
      </c>
      <c r="D21" s="1">
        <f>Sheet3!M21*$E$1</f>
        <v>48.593380000000003</v>
      </c>
    </row>
    <row r="22" spans="1:4" x14ac:dyDescent="0.3">
      <c r="A22" s="1">
        <f>Sheet3!F22*$E$1</f>
        <v>195.77518000000001</v>
      </c>
      <c r="B22" s="1">
        <f>Sheet3!G22*$E$1</f>
        <v>1.5195800000000002</v>
      </c>
      <c r="C22" s="1">
        <f>Sheet3!L22*$E$1</f>
        <v>21.17022</v>
      </c>
      <c r="D22" s="1">
        <f>Sheet3!M22*$E$1</f>
        <v>56.148660000000007</v>
      </c>
    </row>
    <row r="23" spans="1:4" x14ac:dyDescent="0.3">
      <c r="A23" s="1">
        <f>Sheet3!F23*$E$1</f>
        <v>197.08800000000002</v>
      </c>
      <c r="B23" s="1">
        <f>Sheet3!G23*$E$1</f>
        <v>0.57834000000000008</v>
      </c>
      <c r="C23" s="1">
        <f>Sheet3!L23*$E$1</f>
        <v>30.545280000000002</v>
      </c>
      <c r="D23" s="1">
        <f>Sheet3!M23*$E$1</f>
        <v>52.751600000000003</v>
      </c>
    </row>
    <row r="24" spans="1:4" x14ac:dyDescent="0.3">
      <c r="A24" s="1">
        <f>Sheet3!F24*$E$1</f>
        <v>201.34342000000001</v>
      </c>
      <c r="B24" s="1">
        <f>Sheet3!G24*$E$1</f>
        <v>0.62178</v>
      </c>
      <c r="C24" s="1">
        <f>Sheet3!L24*$E$1</f>
        <v>34.282240000000002</v>
      </c>
      <c r="D24" s="1">
        <f>Sheet3!M24*$E$1</f>
        <v>57.496280000000006</v>
      </c>
    </row>
    <row r="25" spans="1:4" x14ac:dyDescent="0.3">
      <c r="A25" s="1">
        <f>Sheet3!F25*$E$1</f>
        <v>196.33476000000002</v>
      </c>
      <c r="B25" s="1">
        <f>Sheet3!G25*$E$1</f>
        <v>0.61968000000000001</v>
      </c>
      <c r="C25" s="1">
        <f>Sheet3!L25*$E$1</f>
        <v>31.367740000000001</v>
      </c>
      <c r="D25" s="1">
        <f>Sheet3!M25*$E$1</f>
        <v>50.915640000000003</v>
      </c>
    </row>
    <row r="26" spans="1:4" x14ac:dyDescent="0.3">
      <c r="A26" s="1">
        <f>Sheet3!F26*$E$1</f>
        <v>201.05394000000001</v>
      </c>
      <c r="B26" s="1">
        <f>Sheet3!G26*$E$1</f>
        <v>0.63724000000000003</v>
      </c>
      <c r="C26" s="1">
        <f>Sheet3!L26*$E$1</f>
        <v>36.561040000000006</v>
      </c>
      <c r="D26" s="1">
        <f>Sheet3!M26*$E$1</f>
        <v>57.700900000000004</v>
      </c>
    </row>
    <row r="27" spans="1:4" x14ac:dyDescent="0.3">
      <c r="A27" s="1">
        <f>Sheet3!F27*$E$1</f>
        <v>201.74088</v>
      </c>
      <c r="B27" s="1">
        <f>Sheet3!G27*$E$1</f>
        <v>0.65822000000000003</v>
      </c>
      <c r="C27" s="1">
        <f>Sheet3!L27*$E$1</f>
        <v>35.954440000000005</v>
      </c>
      <c r="D27" s="1">
        <f>Sheet3!M27*$E$1</f>
        <v>59.723340000000007</v>
      </c>
    </row>
    <row r="28" spans="1:4" x14ac:dyDescent="0.3">
      <c r="A28" s="1">
        <f>Sheet3!F28*$E$1</f>
        <v>201.85338000000002</v>
      </c>
      <c r="B28" s="1">
        <f>Sheet3!G28*$E$1</f>
        <v>0.64922000000000002</v>
      </c>
      <c r="C28" s="1">
        <f>Sheet3!L28*$E$1</f>
        <v>36.714320000000001</v>
      </c>
      <c r="D28" s="1">
        <f>Sheet3!M28*$E$1</f>
        <v>58.986500000000007</v>
      </c>
    </row>
    <row r="29" spans="1:4" x14ac:dyDescent="0.3">
      <c r="A29" s="1">
        <f>Sheet3!F29*$E$1</f>
        <v>186.80782000000002</v>
      </c>
      <c r="B29" s="1">
        <f>Sheet3!G29*$E$1</f>
        <v>1.7964200000000001</v>
      </c>
      <c r="C29" s="1">
        <f>Sheet3!L29*$E$1</f>
        <v>25.264020000000002</v>
      </c>
      <c r="D29" s="1">
        <f>Sheet3!M29*$E$1</f>
        <v>63.448200000000007</v>
      </c>
    </row>
    <row r="30" spans="1:4" x14ac:dyDescent="0.3">
      <c r="A30" s="1">
        <f>Sheet3!F30*$E$1</f>
        <v>185.00366000000002</v>
      </c>
      <c r="B30" s="1">
        <f>Sheet3!G30*$E$1</f>
        <v>1.72672</v>
      </c>
      <c r="C30" s="1">
        <f>Sheet3!L30*$E$1</f>
        <v>25.780540000000002</v>
      </c>
      <c r="D30" s="1">
        <f>Sheet3!M30*$E$1</f>
        <v>68.30744</v>
      </c>
    </row>
    <row r="31" spans="1:4" x14ac:dyDescent="0.3">
      <c r="A31" s="1">
        <f>Sheet3!F31*$E$1</f>
        <v>188.30084000000002</v>
      </c>
      <c r="B31" s="1">
        <f>Sheet3!G31*$E$1</f>
        <v>1.7204400000000002</v>
      </c>
      <c r="C31" s="1">
        <f>Sheet3!L31*$E$1</f>
        <v>26.635900000000003</v>
      </c>
      <c r="D31" s="1">
        <f>Sheet3!M31*$E$1</f>
        <v>66.572060000000008</v>
      </c>
    </row>
    <row r="32" spans="1:4" x14ac:dyDescent="0.3">
      <c r="A32" s="1">
        <f>Sheet3!F32*$E$1</f>
        <v>188.15928000000002</v>
      </c>
      <c r="B32" s="1">
        <f>Sheet3!G32*$E$1</f>
        <v>2.01932</v>
      </c>
      <c r="C32" s="1">
        <f>Sheet3!L32*$E$1</f>
        <v>28.551460000000002</v>
      </c>
      <c r="D32" s="1">
        <f>Sheet3!M32*$E$1</f>
        <v>75.913160000000005</v>
      </c>
    </row>
    <row r="33" spans="1:4" x14ac:dyDescent="0.3">
      <c r="A33" s="1">
        <f>Sheet3!F33*$E$1</f>
        <v>187.51646000000002</v>
      </c>
      <c r="B33" s="1">
        <f>Sheet3!G33*$E$1</f>
        <v>2.1272200000000003</v>
      </c>
      <c r="C33" s="1">
        <f>Sheet3!L33*$E$1</f>
        <v>30.162420000000001</v>
      </c>
      <c r="D33" s="1">
        <f>Sheet3!M33*$E$1</f>
        <v>76.34778</v>
      </c>
    </row>
    <row r="34" spans="1:4" x14ac:dyDescent="0.3">
      <c r="A34" s="1">
        <f>Sheet3!F34*$E$1</f>
        <v>193.78258000000002</v>
      </c>
      <c r="B34" s="1">
        <f>Sheet3!G34*$E$1</f>
        <v>1.5648600000000001</v>
      </c>
      <c r="C34" s="1">
        <f>Sheet3!L34*$E$1</f>
        <v>31.123300000000004</v>
      </c>
      <c r="D34" s="1">
        <f>Sheet3!M34*$E$1</f>
        <v>76.645040000000009</v>
      </c>
    </row>
    <row r="35" spans="1:4" x14ac:dyDescent="0.3">
      <c r="A35" s="1">
        <f>Sheet3!F35*$E$1</f>
        <v>194.25698000000003</v>
      </c>
      <c r="B35" s="1">
        <f>Sheet3!G35*$E$1</f>
        <v>1.7975800000000002</v>
      </c>
      <c r="C35" s="1">
        <f>Sheet3!L35*$E$1</f>
        <v>31.096780000000003</v>
      </c>
      <c r="D35" s="1">
        <f>Sheet3!M35*$E$1</f>
        <v>76.572020000000009</v>
      </c>
    </row>
    <row r="36" spans="1:4" x14ac:dyDescent="0.3">
      <c r="A36" s="1">
        <f>Sheet3!F36*$E$1</f>
        <v>194.21386000000001</v>
      </c>
      <c r="B36" s="1">
        <f>Sheet3!G36*$E$1</f>
        <v>1.8146200000000001</v>
      </c>
      <c r="C36" s="1">
        <f>Sheet3!L36*$E$1</f>
        <v>32.017040000000001</v>
      </c>
      <c r="D36" s="1">
        <f>Sheet3!M36*$E$1</f>
        <v>79.660380000000004</v>
      </c>
    </row>
    <row r="37" spans="1:4" x14ac:dyDescent="0.3">
      <c r="A37" s="1">
        <f>Sheet3!F37*$E$1</f>
        <v>192.03248000000002</v>
      </c>
      <c r="B37" s="1">
        <f>Sheet3!G37*$E$1</f>
        <v>2.04576</v>
      </c>
      <c r="C37" s="1">
        <f>Sheet3!L37*$E$1</f>
        <v>33.138080000000002</v>
      </c>
      <c r="D37" s="1">
        <f>Sheet3!M37*$E$1</f>
        <v>79.956100000000006</v>
      </c>
    </row>
    <row r="38" spans="1:4" x14ac:dyDescent="0.3">
      <c r="A38" s="1">
        <f>Sheet3!F38*$E$1</f>
        <v>191.95500000000001</v>
      </c>
      <c r="B38" s="1">
        <f>Sheet3!G38*$E$1</f>
        <v>1.8261600000000002</v>
      </c>
      <c r="C38" s="1">
        <f>Sheet3!L38*$E$1</f>
        <v>31.053340000000002</v>
      </c>
      <c r="D38" s="1">
        <f>Sheet3!M38*$E$1</f>
        <v>77.85560000000001</v>
      </c>
    </row>
    <row r="39" spans="1:4" x14ac:dyDescent="0.3">
      <c r="A39" s="1">
        <f>Sheet3!F39*$E$1</f>
        <v>192.53126</v>
      </c>
      <c r="B39" s="1">
        <f>Sheet3!G39*$E$1</f>
        <v>1.2199000000000002</v>
      </c>
      <c r="C39" s="1">
        <f>Sheet3!L39*$E$1</f>
        <v>30.561900000000001</v>
      </c>
      <c r="D39" s="1">
        <f>Sheet3!M39*$E$1</f>
        <v>84.536100000000005</v>
      </c>
    </row>
    <row r="40" spans="1:4" x14ac:dyDescent="0.3">
      <c r="A40" s="1">
        <f>Sheet3!F40*$E$1</f>
        <v>192.38382000000001</v>
      </c>
      <c r="B40" s="1">
        <f>Sheet3!G40*$E$1</f>
        <v>1.2058000000000002</v>
      </c>
      <c r="C40" s="1">
        <f>Sheet3!L40*$E$1</f>
        <v>29.018220000000003</v>
      </c>
      <c r="D40" s="1">
        <f>Sheet3!M40*$E$1</f>
        <v>80.804000000000002</v>
      </c>
    </row>
    <row r="41" spans="1:4" x14ac:dyDescent="0.3">
      <c r="A41" s="1">
        <f>Sheet3!F41*$E$1</f>
        <v>192.94858000000002</v>
      </c>
      <c r="B41" s="1">
        <f>Sheet3!G41*$E$1</f>
        <v>1.03586</v>
      </c>
      <c r="C41" s="1">
        <f>Sheet3!L41*$E$1</f>
        <v>32.222700000000003</v>
      </c>
      <c r="D41" s="1">
        <f>Sheet3!M41*$E$1</f>
        <v>81.74054000000001</v>
      </c>
    </row>
    <row r="42" spans="1:4" x14ac:dyDescent="0.3">
      <c r="A42" s="1">
        <f>Sheet3!F42*$E$1</f>
        <v>179.00820000000002</v>
      </c>
      <c r="B42" s="1">
        <f>Sheet3!G42*$E$1</f>
        <v>0.81</v>
      </c>
      <c r="C42" s="1">
        <f>Sheet3!L42*$E$1</f>
        <v>41.471640000000001</v>
      </c>
      <c r="D42" s="1">
        <f>Sheet3!M42*$E$1</f>
        <v>84.447400000000002</v>
      </c>
    </row>
    <row r="43" spans="1:4" x14ac:dyDescent="0.3">
      <c r="A43" s="1">
        <f>Sheet3!F43*$E$1</f>
        <v>188.11048000000002</v>
      </c>
      <c r="B43" s="1">
        <f>Sheet3!G43*$E$1</f>
        <v>0.39074000000000003</v>
      </c>
      <c r="C43" s="1">
        <f>Sheet3!L43*$E$1</f>
        <v>35.760640000000002</v>
      </c>
      <c r="D43" s="1">
        <f>Sheet3!M43*$E$1</f>
        <v>91.877120000000005</v>
      </c>
    </row>
    <row r="44" spans="1:4" x14ac:dyDescent="0.3">
      <c r="A44" s="1">
        <f>Sheet3!F44*$E$1</f>
        <v>188.38630000000001</v>
      </c>
      <c r="B44" s="1">
        <f>Sheet3!G44*$E$1</f>
        <v>0.22482000000000002</v>
      </c>
      <c r="C44" s="1">
        <f>Sheet3!L44*$E$1</f>
        <v>35.719900000000003</v>
      </c>
      <c r="D44" s="1">
        <f>Sheet3!M44*$E$1</f>
        <v>91.692440000000005</v>
      </c>
    </row>
    <row r="45" spans="1:4" x14ac:dyDescent="0.3">
      <c r="A45" s="1">
        <f>Sheet3!F45*$E$1</f>
        <v>186.89464000000001</v>
      </c>
      <c r="B45" s="1">
        <f>Sheet3!G45*$E$1</f>
        <v>0.51128000000000007</v>
      </c>
      <c r="C45" s="1">
        <f>Sheet3!L45*$E$1</f>
        <v>43.341860000000004</v>
      </c>
      <c r="D45" s="1">
        <f>Sheet3!M45*$E$1</f>
        <v>95.889140000000012</v>
      </c>
    </row>
    <row r="46" spans="1:4" x14ac:dyDescent="0.3">
      <c r="A46" s="1">
        <f>Sheet3!F46*$E$1</f>
        <v>183.96946000000003</v>
      </c>
      <c r="B46" s="1">
        <f>Sheet3!G46*$E$1</f>
        <v>1.6538400000000002</v>
      </c>
      <c r="C46" s="1">
        <f>Sheet3!L46*$E$1</f>
        <v>26.433540000000001</v>
      </c>
      <c r="D46" s="1">
        <f>Sheet3!M46*$E$1</f>
        <v>8.6369800000000012</v>
      </c>
    </row>
    <row r="47" spans="1:4" x14ac:dyDescent="0.3">
      <c r="A47" s="1">
        <f>Sheet3!F47*$E$1</f>
        <v>240.19326000000001</v>
      </c>
      <c r="B47" s="1">
        <f>Sheet3!G47*$E$1</f>
        <v>1.8268800000000001</v>
      </c>
      <c r="C47" s="1">
        <f>Sheet3!L47*$E$1</f>
        <v>19.999400000000001</v>
      </c>
      <c r="D47" s="1">
        <f>Sheet3!M47*$E$1</f>
        <v>19.911000000000001</v>
      </c>
    </row>
    <row r="48" spans="1:4" x14ac:dyDescent="0.3">
      <c r="A48" s="1">
        <f>Sheet3!F48*$E$1</f>
        <v>223.73996000000002</v>
      </c>
      <c r="B48" s="1">
        <f>Sheet3!G48*$E$1</f>
        <v>2.11768</v>
      </c>
      <c r="C48" s="1">
        <f>Sheet3!L48*$E$1</f>
        <v>22.710500000000003</v>
      </c>
      <c r="D48" s="1">
        <f>Sheet3!M48*$E$1</f>
        <v>24.834800000000001</v>
      </c>
    </row>
    <row r="49" spans="1:5" x14ac:dyDescent="0.3">
      <c r="A49" s="1">
        <f>Sheet3!F49*$E$1</f>
        <v>176.58874</v>
      </c>
      <c r="B49" s="1">
        <f>Sheet3!G49*$E$1</f>
        <v>2.5666000000000002</v>
      </c>
      <c r="C49" s="1">
        <f>Sheet3!L49*$E$1</f>
        <v>44.728200000000001</v>
      </c>
      <c r="D49" s="1">
        <f>Sheet3!M49*$E$1</f>
        <v>21.295180000000002</v>
      </c>
    </row>
    <row r="50" spans="1:5" x14ac:dyDescent="0.3">
      <c r="A50" s="1">
        <f>Sheet3!F50*$E$1</f>
        <v>174.01310000000001</v>
      </c>
      <c r="B50" s="1">
        <f>Sheet3!G50*$E$1</f>
        <v>3.1857200000000003</v>
      </c>
      <c r="C50" s="1">
        <f>Sheet3!L50*$E$1</f>
        <v>63.973540000000007</v>
      </c>
      <c r="D50" s="1">
        <f>Sheet3!M50*$E$1</f>
        <v>29.260520000000003</v>
      </c>
    </row>
    <row r="51" spans="1:5" x14ac:dyDescent="0.3">
      <c r="A51" s="1">
        <f>Sheet3!F51*$E$1</f>
        <v>181.45178000000001</v>
      </c>
      <c r="B51" s="1">
        <f>Sheet3!G51*$E$1</f>
        <v>1.5782</v>
      </c>
      <c r="C51" s="1">
        <f>Sheet3!L51*$E$1</f>
        <v>22.933780000000002</v>
      </c>
      <c r="D51" s="1">
        <f>Sheet3!M51*$E$1</f>
        <v>12.158980000000001</v>
      </c>
    </row>
    <row r="52" spans="1:5" x14ac:dyDescent="0.3">
      <c r="A52" s="1">
        <f>Sheet3!F52*$E$1</f>
        <v>160.72888</v>
      </c>
      <c r="B52" s="1">
        <f>Sheet3!G52*$E$1</f>
        <v>6.3940000000000011E-2</v>
      </c>
      <c r="C52" s="1">
        <f>Sheet3!L52*$E$1</f>
        <v>3.4574000000000003</v>
      </c>
      <c r="D52" s="1">
        <f>Sheet3!M52*$E$1</f>
        <v>7.1986800000000004</v>
      </c>
    </row>
    <row r="53" spans="1:5" x14ac:dyDescent="0.3">
      <c r="A53" s="1">
        <f>AVERAGE(A3:A52)</f>
        <v>189.878398</v>
      </c>
      <c r="B53" s="1">
        <f t="shared" ref="B53:D53" si="0">AVERAGE(B3:B52)</f>
        <v>1.5411984000000003</v>
      </c>
      <c r="C53" s="1">
        <f t="shared" si="0"/>
        <v>30.955654799999994</v>
      </c>
      <c r="D53" s="1">
        <f t="shared" si="0"/>
        <v>47.414115600000024</v>
      </c>
      <c r="E53" t="s">
        <v>162</v>
      </c>
    </row>
    <row r="54" spans="1:5" x14ac:dyDescent="0.3">
      <c r="A54" s="1" t="s">
        <v>177</v>
      </c>
      <c r="B54" s="1">
        <f>SUM(A53:D53)</f>
        <v>269.78936680000004</v>
      </c>
      <c r="C54" s="1"/>
      <c r="D54" s="1"/>
    </row>
    <row r="55" spans="1:5" x14ac:dyDescent="0.3">
      <c r="A55" s="1" t="s">
        <v>163</v>
      </c>
      <c r="B55" s="1">
        <f>linkedrecords!$D$2*(B53+D53)</f>
        <v>33.447739184220019</v>
      </c>
      <c r="C55" s="1"/>
      <c r="D55" s="1"/>
    </row>
    <row r="56" spans="1:5" x14ac:dyDescent="0.3">
      <c r="A56" s="1" t="s">
        <v>164</v>
      </c>
      <c r="B56" s="1">
        <f>linkedrecords!$C$2*A53</f>
        <v>138.37805986725598</v>
      </c>
      <c r="C56" s="1"/>
      <c r="D56" s="1"/>
    </row>
    <row r="57" spans="1:5" x14ac:dyDescent="0.3">
      <c r="A57" s="1" t="s">
        <v>165</v>
      </c>
      <c r="B57" s="1">
        <f>linkedrecords!$B$2*C53</f>
        <v>0.30893155332958794</v>
      </c>
      <c r="C57" s="1"/>
      <c r="D57" s="1"/>
    </row>
    <row r="58" spans="1:5" x14ac:dyDescent="0.3">
      <c r="A58" s="1" t="s">
        <v>166</v>
      </c>
      <c r="B58" s="1">
        <f>SUM(B55:B57)</f>
        <v>172.13473060480558</v>
      </c>
    </row>
    <row r="59" spans="1:5" x14ac:dyDescent="0.3">
      <c r="A59" s="1" t="s">
        <v>167</v>
      </c>
      <c r="B59" s="1">
        <f>Sheet1!B55*linkedrecords!E2*20</f>
        <v>3.5353145895294062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pane xSplit="1" ySplit="1" topLeftCell="B34" activePane="bottomRight" state="frozen"/>
      <selection activeCell="A2" sqref="A2"/>
      <selection pane="topRight" activeCell="B2" sqref="B2"/>
      <selection pane="bottomLeft" activeCell="A3" sqref="A3"/>
      <selection pane="bottomRight" activeCell="B58" sqref="B58"/>
    </sheetView>
  </sheetViews>
  <sheetFormatPr defaultRowHeight="14.4" x14ac:dyDescent="0.3"/>
  <sheetData>
    <row r="1" spans="1:11" x14ac:dyDescent="0.3">
      <c r="A1" s="8" t="s">
        <v>157</v>
      </c>
      <c r="B1" s="8"/>
      <c r="C1" s="8"/>
      <c r="D1" s="8"/>
      <c r="E1" s="8"/>
      <c r="F1" s="8"/>
      <c r="G1" s="8"/>
      <c r="H1" s="8"/>
      <c r="I1" s="8"/>
      <c r="J1" s="4"/>
      <c r="K1" s="1">
        <f>1000/50000000</f>
        <v>2.0000000000000002E-5</v>
      </c>
    </row>
    <row r="2" spans="1:11" x14ac:dyDescent="0.3">
      <c r="A2" s="1" t="s">
        <v>158</v>
      </c>
      <c r="B2" s="1" t="s">
        <v>159</v>
      </c>
      <c r="C2" s="1" t="s">
        <v>168</v>
      </c>
      <c r="D2" s="1" t="s">
        <v>169</v>
      </c>
      <c r="E2" s="1" t="s">
        <v>170</v>
      </c>
      <c r="F2" s="1" t="s">
        <v>171</v>
      </c>
      <c r="G2" s="7" t="s">
        <v>181</v>
      </c>
      <c r="H2" s="7" t="s">
        <v>182</v>
      </c>
      <c r="I2" s="7" t="s">
        <v>183</v>
      </c>
      <c r="J2" s="7" t="s">
        <v>184</v>
      </c>
      <c r="K2" s="1"/>
    </row>
    <row r="3" spans="1:11" x14ac:dyDescent="0.3">
      <c r="A3" s="1">
        <f>Sheet4!F3*$K$1</f>
        <v>5.3970400000000005</v>
      </c>
      <c r="B3" s="1">
        <f>Sheet4!G3*$K$1</f>
        <v>2.2614000000000001</v>
      </c>
      <c r="C3" s="1">
        <f>Sheet4!I3*$K$1</f>
        <v>0.43304000000000004</v>
      </c>
      <c r="D3" s="1">
        <f>Sheet4!J3*$K$1</f>
        <v>0.73230000000000006</v>
      </c>
      <c r="E3" s="1">
        <f>Sheet4!O3*$K$1</f>
        <v>3.7864000000000004</v>
      </c>
      <c r="F3" s="1">
        <f>Sheet4!P3*$K$1</f>
        <v>5.2600000000000008E-3</v>
      </c>
      <c r="G3" s="7">
        <f>Sheet4!K3*$K$1</f>
        <v>27.136320000000001</v>
      </c>
      <c r="H3" s="7">
        <f>Sheet4!M3*$K$1</f>
        <v>3.0804600000000004</v>
      </c>
      <c r="I3" s="7">
        <f>Sheet4!V3*$K$1</f>
        <v>9.9522000000000013</v>
      </c>
      <c r="J3" s="7">
        <f>(Sheet4!L3-Sheet4!V3)*$K$1</f>
        <v>14.103660000000001</v>
      </c>
    </row>
    <row r="4" spans="1:11" x14ac:dyDescent="0.3">
      <c r="A4" s="1">
        <f>Sheet4!F4*$K$1</f>
        <v>2.2826200000000001</v>
      </c>
      <c r="B4" s="1">
        <f>Sheet4!G4*$K$1</f>
        <v>0.84802000000000011</v>
      </c>
      <c r="C4" s="1">
        <f>Sheet4!I4*$K$1</f>
        <v>0.45530000000000004</v>
      </c>
      <c r="D4" s="1">
        <f>Sheet4!J4*$K$1</f>
        <v>1.3207000000000002</v>
      </c>
      <c r="E4" s="1">
        <f>Sheet4!O4*$K$1</f>
        <v>2.5002000000000004</v>
      </c>
      <c r="F4" s="1">
        <f>Sheet4!P4*$K$1</f>
        <v>9.9600000000000001E-3</v>
      </c>
      <c r="G4" s="7">
        <f>Sheet4!K4*$K$1</f>
        <v>36.131500000000003</v>
      </c>
      <c r="H4" s="7">
        <f>Sheet4!M4*$K$1</f>
        <v>2.6883600000000003</v>
      </c>
      <c r="I4" s="7">
        <f>Sheet4!V4*$K$1</f>
        <v>9.9708800000000011</v>
      </c>
      <c r="J4" s="7">
        <f>(Sheet4!L4-Sheet4!V4)*$K$1</f>
        <v>23.472260000000002</v>
      </c>
    </row>
    <row r="5" spans="1:11" x14ac:dyDescent="0.3">
      <c r="A5" s="1">
        <f>Sheet4!F5*$K$1</f>
        <v>3.0231000000000003</v>
      </c>
      <c r="B5" s="1">
        <f>Sheet4!G5*$K$1</f>
        <v>0.90730000000000011</v>
      </c>
      <c r="C5" s="1">
        <f>Sheet4!I5*$K$1</f>
        <v>0.51892000000000005</v>
      </c>
      <c r="D5" s="1">
        <f>Sheet4!J5*$K$1</f>
        <v>4.1270000000000007</v>
      </c>
      <c r="E5" s="1">
        <f>Sheet4!O5*$K$1</f>
        <v>5.3645000000000005</v>
      </c>
      <c r="F5" s="1">
        <f>Sheet4!P5*$K$1</f>
        <v>2.1680000000000001E-2</v>
      </c>
      <c r="G5" s="7">
        <f>Sheet4!K5*$K$1</f>
        <v>23.422900000000002</v>
      </c>
      <c r="H5" s="7">
        <f>Sheet4!M5*$K$1</f>
        <v>2.88748</v>
      </c>
      <c r="I5" s="7">
        <f>Sheet4!V5*$K$1</f>
        <v>6.5906200000000004</v>
      </c>
      <c r="J5" s="7">
        <f>(Sheet4!L5-Sheet4!V5)*$K$1</f>
        <v>13.944800000000001</v>
      </c>
    </row>
    <row r="6" spans="1:11" x14ac:dyDescent="0.3">
      <c r="A6" s="1">
        <f>Sheet4!F6*$K$1</f>
        <v>8.6759800000000009</v>
      </c>
      <c r="B6" s="1">
        <f>Sheet4!G6*$K$1</f>
        <v>1.3132600000000001</v>
      </c>
      <c r="C6" s="1">
        <f>Sheet4!I6*$K$1</f>
        <v>0.90606000000000009</v>
      </c>
      <c r="D6" s="1">
        <f>Sheet4!J6*$K$1</f>
        <v>1.4422200000000001</v>
      </c>
      <c r="E6" s="1">
        <f>Sheet4!O6*$K$1</f>
        <v>4.4268600000000005</v>
      </c>
      <c r="F6" s="1">
        <f>Sheet4!P6*$K$1</f>
        <v>1.3420000000000001E-2</v>
      </c>
      <c r="G6" s="7">
        <f>Sheet4!K6*$K$1</f>
        <v>34.180240000000005</v>
      </c>
      <c r="H6" s="7">
        <f>Sheet4!M6*$K$1</f>
        <v>3.2340600000000004</v>
      </c>
      <c r="I6" s="7">
        <f>Sheet4!V6*$K$1</f>
        <v>12.584340000000001</v>
      </c>
      <c r="J6" s="7">
        <f>(Sheet4!L6-Sheet4!V6)*$K$1</f>
        <v>18.361840000000001</v>
      </c>
    </row>
    <row r="7" spans="1:11" x14ac:dyDescent="0.3">
      <c r="A7" s="1">
        <f>Sheet4!F7*$K$1</f>
        <v>4.8254600000000005</v>
      </c>
      <c r="B7" s="1">
        <f>Sheet4!G7*$K$1</f>
        <v>1.7670400000000002</v>
      </c>
      <c r="C7" s="1">
        <f>Sheet4!I7*$K$1</f>
        <v>0.64318000000000008</v>
      </c>
      <c r="D7" s="1">
        <f>Sheet4!J7*$K$1</f>
        <v>2.9726400000000002</v>
      </c>
      <c r="E7" s="1">
        <f>Sheet4!O7*$K$1</f>
        <v>5.0342000000000002</v>
      </c>
      <c r="F7" s="1">
        <f>Sheet4!P7*$K$1</f>
        <v>2.6660000000000003E-2</v>
      </c>
      <c r="G7" s="7">
        <f>Sheet4!K7*$K$1</f>
        <v>32.826060000000005</v>
      </c>
      <c r="H7" s="7">
        <f>Sheet4!M7*$K$1</f>
        <v>3.0429800000000005</v>
      </c>
      <c r="I7" s="7">
        <f>Sheet4!V7*$K$1</f>
        <v>10.552000000000001</v>
      </c>
      <c r="J7" s="7">
        <f>(Sheet4!L7-Sheet4!V7)*$K$1</f>
        <v>19.231080000000002</v>
      </c>
    </row>
    <row r="8" spans="1:11" x14ac:dyDescent="0.3">
      <c r="A8" s="1">
        <f>Sheet4!F8*$K$1</f>
        <v>2.2120800000000003</v>
      </c>
      <c r="B8" s="1">
        <f>Sheet4!G8*$K$1</f>
        <v>4.7378200000000001</v>
      </c>
      <c r="C8" s="1">
        <f>Sheet4!I8*$K$1</f>
        <v>0.24806000000000003</v>
      </c>
      <c r="D8" s="1">
        <f>Sheet4!J8*$K$1</f>
        <v>0.59914000000000001</v>
      </c>
      <c r="E8" s="1">
        <f>Sheet4!O8*$K$1</f>
        <v>3.5039000000000002</v>
      </c>
      <c r="F8" s="1">
        <f>Sheet4!P8*$K$1</f>
        <v>1.576E-2</v>
      </c>
      <c r="G8" s="7">
        <f>Sheet4!K8*$K$1</f>
        <v>37.954420000000006</v>
      </c>
      <c r="H8" s="7">
        <f>Sheet4!M8*$K$1</f>
        <v>5.6798200000000003</v>
      </c>
      <c r="I8" s="7">
        <f>Sheet4!V8*$K$1</f>
        <v>10.18998</v>
      </c>
      <c r="J8" s="7">
        <f>(Sheet4!L8-Sheet4!V8)*$K$1</f>
        <v>22.084620000000001</v>
      </c>
    </row>
    <row r="9" spans="1:11" x14ac:dyDescent="0.3">
      <c r="A9" s="1">
        <f>Sheet4!F9*$K$1</f>
        <v>9.3389800000000012</v>
      </c>
      <c r="B9" s="1">
        <f>Sheet4!G9*$K$1</f>
        <v>1.4039600000000001</v>
      </c>
      <c r="C9" s="1">
        <f>Sheet4!I9*$K$1</f>
        <v>0.95948000000000011</v>
      </c>
      <c r="D9" s="1">
        <f>Sheet4!J9*$K$1</f>
        <v>0.83110000000000006</v>
      </c>
      <c r="E9" s="1">
        <f>Sheet4!O9*$K$1</f>
        <v>6.5461400000000003</v>
      </c>
      <c r="F9" s="1">
        <f>Sheet4!P9*$K$1</f>
        <v>6.4800000000000005E-3</v>
      </c>
      <c r="G9" s="7">
        <f>Sheet4!K9*$K$1</f>
        <v>46.924560000000007</v>
      </c>
      <c r="H9" s="7">
        <f>Sheet4!M9*$K$1</f>
        <v>1.9571400000000001</v>
      </c>
      <c r="I9" s="7">
        <f>Sheet4!V9*$K$1</f>
        <v>13.681500000000002</v>
      </c>
      <c r="J9" s="7">
        <f>(Sheet4!L9-Sheet4!V9)*$K$1</f>
        <v>31.285920000000001</v>
      </c>
    </row>
    <row r="10" spans="1:11" x14ac:dyDescent="0.3">
      <c r="A10" s="1">
        <f>Sheet4!F10*$K$1</f>
        <v>12.681380000000001</v>
      </c>
      <c r="B10" s="1">
        <f>Sheet4!G10*$K$1</f>
        <v>3.3155000000000001</v>
      </c>
      <c r="C10" s="1">
        <f>Sheet4!I10*$K$1</f>
        <v>0.36492000000000002</v>
      </c>
      <c r="D10" s="1">
        <f>Sheet4!J10*$K$1</f>
        <v>1.7210200000000002</v>
      </c>
      <c r="E10" s="1">
        <f>Sheet4!O10*$K$1</f>
        <v>3.6311200000000001</v>
      </c>
      <c r="F10" s="1">
        <f>Sheet4!P10*$K$1</f>
        <v>8.7800000000000013E-3</v>
      </c>
      <c r="G10" s="7">
        <f>Sheet4!K10*$K$1</f>
        <v>55.010800000000003</v>
      </c>
      <c r="H10" s="7">
        <f>Sheet4!M10*$K$1</f>
        <v>4.0394399999999999</v>
      </c>
      <c r="I10" s="7">
        <f>Sheet4!V10*$K$1</f>
        <v>18.883040000000001</v>
      </c>
      <c r="J10" s="7">
        <f>(Sheet4!L10-Sheet4!V10)*$K$1</f>
        <v>32.088320000000003</v>
      </c>
    </row>
    <row r="11" spans="1:11" x14ac:dyDescent="0.3">
      <c r="A11" s="1">
        <f>Sheet4!F11*$K$1</f>
        <v>1.7848000000000002</v>
      </c>
      <c r="B11" s="1">
        <f>Sheet4!G11*$K$1</f>
        <v>1.8716800000000002</v>
      </c>
      <c r="C11" s="1">
        <f>Sheet4!I11*$K$1</f>
        <v>0.20320000000000002</v>
      </c>
      <c r="D11" s="1">
        <f>Sheet4!J11*$K$1</f>
        <v>1.4152400000000001</v>
      </c>
      <c r="E11" s="1">
        <f>Sheet4!O11*$K$1</f>
        <v>4.1487800000000004</v>
      </c>
      <c r="F11" s="1">
        <f>Sheet4!P11*$K$1</f>
        <v>8.4800000000000014E-3</v>
      </c>
      <c r="G11" s="7">
        <f>Sheet4!K11*$K$1</f>
        <v>33.230960000000003</v>
      </c>
      <c r="H11" s="7">
        <f>Sheet4!M11*$K$1</f>
        <v>6.3098600000000005</v>
      </c>
      <c r="I11" s="7">
        <f>Sheet4!V11*$K$1</f>
        <v>10.25046</v>
      </c>
      <c r="J11" s="7">
        <f>(Sheet4!L11-Sheet4!V11)*$K$1</f>
        <v>16.670640000000002</v>
      </c>
    </row>
    <row r="12" spans="1:11" x14ac:dyDescent="0.3">
      <c r="A12" s="1">
        <f>Sheet4!F12*$K$1</f>
        <v>0.17792000000000002</v>
      </c>
      <c r="B12" s="1">
        <f>Sheet4!G12*$K$1</f>
        <v>1.6000000000000001E-3</v>
      </c>
      <c r="C12" s="1">
        <f>Sheet4!I12*$K$1</f>
        <v>2.2200000000000002E-3</v>
      </c>
      <c r="D12" s="1">
        <f>Sheet4!J12*$K$1</f>
        <v>4.0000000000000003E-5</v>
      </c>
      <c r="E12" s="1">
        <f>Sheet4!O12*$K$1</f>
        <v>6.6600000000000001E-3</v>
      </c>
      <c r="F12" s="1">
        <f>Sheet4!P12*$K$1</f>
        <v>4.0000000000000003E-5</v>
      </c>
      <c r="G12" s="7">
        <f>Sheet4!K12*$K$1</f>
        <v>26.676180000000002</v>
      </c>
      <c r="H12" s="7">
        <f>Sheet4!M12*$K$1</f>
        <v>5.6200000000000009E-3</v>
      </c>
      <c r="I12" s="7">
        <f>Sheet4!V12*$K$1</f>
        <v>4.6287800000000008</v>
      </c>
      <c r="J12" s="7">
        <f>(Sheet4!L12-Sheet4!V12)*$K$1</f>
        <v>22.041780000000003</v>
      </c>
    </row>
    <row r="13" spans="1:11" x14ac:dyDescent="0.3">
      <c r="A13" s="1">
        <f>Sheet4!F13*$K$1</f>
        <v>6.8386000000000005</v>
      </c>
      <c r="B13" s="1">
        <f>Sheet4!G13*$K$1</f>
        <v>4.8994600000000004</v>
      </c>
      <c r="C13" s="1">
        <f>Sheet4!I13*$K$1</f>
        <v>0.80600000000000005</v>
      </c>
      <c r="D13" s="1">
        <f>Sheet4!J13*$K$1</f>
        <v>1.4871800000000002</v>
      </c>
      <c r="E13" s="1">
        <f>Sheet4!O13*$K$1</f>
        <v>5.6628400000000001</v>
      </c>
      <c r="F13" s="1">
        <f>Sheet4!P13*$K$1</f>
        <v>2.2280000000000001E-2</v>
      </c>
      <c r="G13" s="7">
        <f>Sheet4!K13*$K$1</f>
        <v>45.615840000000006</v>
      </c>
      <c r="H13" s="7">
        <f>Sheet4!M13*$K$1</f>
        <v>13.484080000000001</v>
      </c>
      <c r="I13" s="7">
        <f>Sheet4!V13*$K$1</f>
        <v>10.61894</v>
      </c>
      <c r="J13" s="7">
        <f>(Sheet4!L13-Sheet4!V13)*$K$1</f>
        <v>21.512820000000001</v>
      </c>
    </row>
    <row r="14" spans="1:11" x14ac:dyDescent="0.3">
      <c r="A14" s="1">
        <f>Sheet4!F14*$K$1</f>
        <v>36.502100000000006</v>
      </c>
      <c r="B14" s="1">
        <f>Sheet4!G14*$K$1</f>
        <v>4.6122000000000005</v>
      </c>
      <c r="C14" s="1">
        <f>Sheet4!I14*$K$1</f>
        <v>1.1526200000000002</v>
      </c>
      <c r="D14" s="1">
        <f>Sheet4!J14*$K$1</f>
        <v>0.95974000000000004</v>
      </c>
      <c r="E14" s="1">
        <f>Sheet4!O14*$K$1</f>
        <v>4.87134</v>
      </c>
      <c r="F14" s="1">
        <f>Sheet4!P14*$K$1</f>
        <v>2.9320000000000002E-2</v>
      </c>
      <c r="G14" s="7">
        <f>Sheet4!K14*$K$1</f>
        <v>93.012640000000005</v>
      </c>
      <c r="H14" s="7">
        <f>Sheet4!M14*$K$1</f>
        <v>16.05068</v>
      </c>
      <c r="I14" s="7">
        <f>Sheet4!V14*$K$1</f>
        <v>24.255240000000001</v>
      </c>
      <c r="J14" s="7">
        <f>(Sheet4!L14-Sheet4!V14)*$K$1</f>
        <v>52.706720000000004</v>
      </c>
    </row>
    <row r="15" spans="1:11" x14ac:dyDescent="0.3">
      <c r="A15" s="1">
        <f>Sheet4!F15*$K$1</f>
        <v>41.58596</v>
      </c>
      <c r="B15" s="1">
        <f>Sheet4!G15*$K$1</f>
        <v>4.2328000000000001</v>
      </c>
      <c r="C15" s="1">
        <f>Sheet4!I15*$K$1</f>
        <v>1.27166</v>
      </c>
      <c r="D15" s="1">
        <f>Sheet4!J15*$K$1</f>
        <v>0.79836000000000007</v>
      </c>
      <c r="E15" s="1">
        <f>Sheet4!O15*$K$1</f>
        <v>5.1151800000000005</v>
      </c>
      <c r="F15" s="1">
        <f>Sheet4!P15*$K$1</f>
        <v>2.2060000000000003E-2</v>
      </c>
      <c r="G15" s="7">
        <f>Sheet4!K15*$K$1</f>
        <v>100.58264000000001</v>
      </c>
      <c r="H15" s="7">
        <f>Sheet4!M15*$K$1</f>
        <v>16.285300000000003</v>
      </c>
      <c r="I15" s="7">
        <f>Sheet4!V15*$K$1</f>
        <v>26.205780000000001</v>
      </c>
      <c r="J15" s="7">
        <f>(Sheet4!L15-Sheet4!V15)*$K$1</f>
        <v>58.091560000000008</v>
      </c>
    </row>
    <row r="16" spans="1:11" x14ac:dyDescent="0.3">
      <c r="A16" s="1">
        <f>Sheet4!F16*$K$1</f>
        <v>27.414740000000002</v>
      </c>
      <c r="B16" s="1">
        <f>Sheet4!G16*$K$1</f>
        <v>4.5565000000000007</v>
      </c>
      <c r="C16" s="1">
        <f>Sheet4!I16*$K$1</f>
        <v>0.98216000000000003</v>
      </c>
      <c r="D16" s="1">
        <f>Sheet4!J16*$K$1</f>
        <v>0.88410000000000011</v>
      </c>
      <c r="E16" s="1">
        <f>Sheet4!O16*$K$1</f>
        <v>5.2814000000000005</v>
      </c>
      <c r="F16" s="1">
        <f>Sheet4!P16*$K$1</f>
        <v>2.5820000000000003E-2</v>
      </c>
      <c r="G16" s="7">
        <f>Sheet4!K16*$K$1</f>
        <v>85.316340000000011</v>
      </c>
      <c r="H16" s="7">
        <f>Sheet4!M16*$K$1</f>
        <v>17.862260000000003</v>
      </c>
      <c r="I16" s="7">
        <f>Sheet4!V16*$K$1</f>
        <v>20.210940000000001</v>
      </c>
      <c r="J16" s="7">
        <f>(Sheet4!L16-Sheet4!V16)*$K$1</f>
        <v>47.243140000000004</v>
      </c>
    </row>
    <row r="17" spans="1:10" x14ac:dyDescent="0.3">
      <c r="A17" s="1">
        <f>Sheet4!F17*$K$1</f>
        <v>5.6329000000000002</v>
      </c>
      <c r="B17" s="1">
        <f>Sheet4!G17*$K$1</f>
        <v>4.6499800000000002</v>
      </c>
      <c r="C17" s="1">
        <f>Sheet4!I17*$K$1</f>
        <v>0.68926000000000009</v>
      </c>
      <c r="D17" s="1">
        <f>Sheet4!J17*$K$1</f>
        <v>0.91370000000000007</v>
      </c>
      <c r="E17" s="1">
        <f>Sheet4!O17*$K$1</f>
        <v>5.3341800000000008</v>
      </c>
      <c r="F17" s="1">
        <f>Sheet4!P17*$K$1</f>
        <v>2.8060000000000002E-2</v>
      </c>
      <c r="G17" s="7">
        <f>Sheet4!K17*$K$1</f>
        <v>55.428740000000005</v>
      </c>
      <c r="H17" s="7">
        <f>Sheet4!M17*$K$1</f>
        <v>17.699440000000003</v>
      </c>
      <c r="I17" s="7">
        <f>Sheet4!V17*$K$1</f>
        <v>10.501800000000001</v>
      </c>
      <c r="J17" s="7">
        <f>(Sheet4!L17-Sheet4!V17)*$K$1</f>
        <v>27.227500000000003</v>
      </c>
    </row>
    <row r="18" spans="1:10" x14ac:dyDescent="0.3">
      <c r="A18" s="1">
        <f>Sheet4!F18*$K$1</f>
        <v>4.8386800000000001</v>
      </c>
      <c r="B18" s="1">
        <f>Sheet4!G18*$K$1</f>
        <v>5.06128</v>
      </c>
      <c r="C18" s="1">
        <f>Sheet4!I18*$K$1</f>
        <v>0.61150000000000004</v>
      </c>
      <c r="D18" s="1">
        <f>Sheet4!J18*$K$1</f>
        <v>1.00116</v>
      </c>
      <c r="E18" s="1">
        <f>Sheet4!O18*$K$1</f>
        <v>5.4839000000000002</v>
      </c>
      <c r="F18" s="1">
        <f>Sheet4!P18*$K$1</f>
        <v>2.63E-2</v>
      </c>
      <c r="G18" s="7">
        <f>Sheet4!K18*$K$1</f>
        <v>58.656080000000003</v>
      </c>
      <c r="H18" s="7">
        <f>Sheet4!M18*$K$1</f>
        <v>20.003680000000003</v>
      </c>
      <c r="I18" s="7">
        <f>Sheet4!V18*$K$1</f>
        <v>10.0387</v>
      </c>
      <c r="J18" s="7">
        <f>(Sheet4!L18-Sheet4!V18)*$K$1</f>
        <v>28.613700000000001</v>
      </c>
    </row>
    <row r="19" spans="1:10" x14ac:dyDescent="0.3">
      <c r="A19" s="1">
        <f>Sheet4!F19*$K$1</f>
        <v>4.7577000000000007</v>
      </c>
      <c r="B19" s="1">
        <f>Sheet4!G19*$K$1</f>
        <v>5.5047200000000007</v>
      </c>
      <c r="C19" s="1">
        <f>Sheet4!I19*$K$1</f>
        <v>0.60748000000000002</v>
      </c>
      <c r="D19" s="1">
        <f>Sheet4!J19*$K$1</f>
        <v>0.9696800000000001</v>
      </c>
      <c r="E19" s="1">
        <f>Sheet4!O19*$K$1</f>
        <v>5.4813400000000003</v>
      </c>
      <c r="F19" s="1">
        <f>Sheet4!P19*$K$1</f>
        <v>3.456E-2</v>
      </c>
      <c r="G19" s="7">
        <f>Sheet4!K19*$K$1</f>
        <v>60.538640000000008</v>
      </c>
      <c r="H19" s="7">
        <f>Sheet4!M19*$K$1</f>
        <v>21.771540000000002</v>
      </c>
      <c r="I19" s="7">
        <f>Sheet4!V19*$K$1</f>
        <v>10.03762</v>
      </c>
      <c r="J19" s="7">
        <f>(Sheet4!L19-Sheet4!V19)*$K$1</f>
        <v>28.729480000000002</v>
      </c>
    </row>
    <row r="20" spans="1:10" x14ac:dyDescent="0.3">
      <c r="A20" s="1">
        <f>Sheet4!F20*$K$1</f>
        <v>0.91486000000000012</v>
      </c>
      <c r="B20" s="1">
        <f>Sheet4!G20*$K$1</f>
        <v>0.41010000000000002</v>
      </c>
      <c r="C20" s="1">
        <f>Sheet4!I20*$K$1</f>
        <v>2.1900000000000003E-2</v>
      </c>
      <c r="D20" s="1">
        <f>Sheet4!J20*$K$1</f>
        <v>0.61848000000000003</v>
      </c>
      <c r="E20" s="1">
        <f>Sheet4!O20*$K$1</f>
        <v>0.76684000000000008</v>
      </c>
      <c r="F20" s="1">
        <f>Sheet4!P20*$K$1</f>
        <v>4.8000000000000007E-4</v>
      </c>
      <c r="G20" s="7">
        <f>Sheet4!K20*$K$1</f>
        <v>65.819700000000012</v>
      </c>
      <c r="H20" s="7">
        <f>Sheet4!M20*$K$1</f>
        <v>0.40170000000000006</v>
      </c>
      <c r="I20" s="7">
        <f>Sheet4!V20*$K$1</f>
        <v>17.643140000000002</v>
      </c>
      <c r="J20" s="7">
        <f>(Sheet4!L20-Sheet4!V20)*$K$1</f>
        <v>47.774860000000004</v>
      </c>
    </row>
    <row r="21" spans="1:10" x14ac:dyDescent="0.3">
      <c r="A21" s="1">
        <f>Sheet4!F21*$K$1</f>
        <v>0.68636000000000008</v>
      </c>
      <c r="B21" s="1">
        <f>Sheet4!G21*$K$1</f>
        <v>1.3600000000000001E-3</v>
      </c>
      <c r="C21" s="1">
        <f>Sheet4!I21*$K$1</f>
        <v>1.8600000000000001E-3</v>
      </c>
      <c r="D21" s="1">
        <f>Sheet4!J21*$K$1</f>
        <v>4.0000000000000003E-5</v>
      </c>
      <c r="E21" s="1">
        <f>Sheet4!O21*$K$1</f>
        <v>6.980000000000001E-3</v>
      </c>
      <c r="F21" s="1">
        <f>Sheet4!P21*$K$1</f>
        <v>0</v>
      </c>
      <c r="G21" s="7">
        <f>Sheet4!K21*$K$1</f>
        <v>63.798700000000004</v>
      </c>
      <c r="H21" s="7">
        <f>Sheet4!M21*$K$1</f>
        <v>4.64E-3</v>
      </c>
      <c r="I21" s="7">
        <f>Sheet4!V21*$K$1</f>
        <v>14.906920000000001</v>
      </c>
      <c r="J21" s="7">
        <f>(Sheet4!L21-Sheet4!V21)*$K$1</f>
        <v>48.887140000000002</v>
      </c>
    </row>
    <row r="22" spans="1:10" x14ac:dyDescent="0.3">
      <c r="A22" s="1">
        <f>Sheet4!F22*$K$1</f>
        <v>8.6980400000000007</v>
      </c>
      <c r="B22" s="1">
        <f>Sheet4!G22*$K$1</f>
        <v>2.3119400000000003</v>
      </c>
      <c r="C22" s="1">
        <f>Sheet4!I22*$K$1</f>
        <v>3.0491400000000004</v>
      </c>
      <c r="D22" s="1">
        <f>Sheet4!J22*$K$1</f>
        <v>1.3603400000000001</v>
      </c>
      <c r="E22" s="1">
        <f>Sheet4!O22*$K$1</f>
        <v>8.4896400000000014</v>
      </c>
      <c r="F22" s="1">
        <f>Sheet4!P22*$K$1</f>
        <v>7.400000000000001E-2</v>
      </c>
      <c r="G22" s="7">
        <f>Sheet4!K22*$K$1</f>
        <v>88.80322000000001</v>
      </c>
      <c r="H22" s="7">
        <f>Sheet4!M22*$K$1</f>
        <v>9.9697000000000013</v>
      </c>
      <c r="I22" s="7">
        <f>Sheet4!V22*$K$1</f>
        <v>22.097600000000003</v>
      </c>
      <c r="J22" s="7">
        <f>(Sheet4!L22-Sheet4!V22)*$K$1</f>
        <v>56.735920000000007</v>
      </c>
    </row>
    <row r="23" spans="1:10" x14ac:dyDescent="0.3">
      <c r="A23" s="1">
        <f>Sheet4!F23*$K$1</f>
        <v>4.5255200000000002</v>
      </c>
      <c r="B23" s="1">
        <f>Sheet4!G23*$K$1</f>
        <v>6.5384000000000002</v>
      </c>
      <c r="C23" s="1">
        <f>Sheet4!I23*$K$1</f>
        <v>0.34986</v>
      </c>
      <c r="D23" s="1">
        <f>Sheet4!J23*$K$1</f>
        <v>16.823820000000001</v>
      </c>
      <c r="E23" s="1">
        <f>Sheet4!O23*$K$1</f>
        <v>22.414280000000002</v>
      </c>
      <c r="F23" s="1">
        <f>Sheet4!P23*$K$1</f>
        <v>4.2840000000000003E-2</v>
      </c>
      <c r="G23" s="7">
        <f>Sheet4!K23*$K$1</f>
        <v>88.990460000000013</v>
      </c>
      <c r="H23" s="7">
        <f>Sheet4!M23*$K$1</f>
        <v>13.419780000000001</v>
      </c>
      <c r="I23" s="7">
        <f>Sheet4!V23*$K$1</f>
        <v>21.234620000000003</v>
      </c>
      <c r="J23" s="7">
        <f>(Sheet4!L23-Sheet4!V23)*$K$1</f>
        <v>54.336060000000003</v>
      </c>
    </row>
    <row r="24" spans="1:10" x14ac:dyDescent="0.3">
      <c r="A24" s="1">
        <f>Sheet4!F24*$K$1</f>
        <v>4.9905400000000002</v>
      </c>
      <c r="B24" s="1">
        <f>Sheet4!G24*$K$1</f>
        <v>5.2499800000000008</v>
      </c>
      <c r="C24" s="1">
        <f>Sheet4!I24*$K$1</f>
        <v>0.39980000000000004</v>
      </c>
      <c r="D24" s="1">
        <f>Sheet4!J24*$K$1</f>
        <v>18.635020000000001</v>
      </c>
      <c r="E24" s="1">
        <f>Sheet4!O24*$K$1</f>
        <v>23.343500000000002</v>
      </c>
      <c r="F24" s="1">
        <f>Sheet4!P24*$K$1</f>
        <v>5.7020000000000001E-2</v>
      </c>
      <c r="G24" s="7">
        <f>Sheet4!K24*$K$1</f>
        <v>95.354680000000002</v>
      </c>
      <c r="H24" s="7">
        <f>Sheet4!M24*$K$1</f>
        <v>13.249500000000001</v>
      </c>
      <c r="I24" s="7">
        <f>Sheet4!V24*$K$1</f>
        <v>23.073040000000002</v>
      </c>
      <c r="J24" s="7">
        <f>(Sheet4!L24-Sheet4!V24)*$K$1</f>
        <v>59.032140000000005</v>
      </c>
    </row>
    <row r="25" spans="1:10" x14ac:dyDescent="0.3">
      <c r="A25" s="1">
        <f>Sheet4!F25*$K$1</f>
        <v>4.6978400000000002</v>
      </c>
      <c r="B25" s="1">
        <f>Sheet4!G25*$K$1</f>
        <v>6.6473200000000006</v>
      </c>
      <c r="C25" s="1">
        <f>Sheet4!I25*$K$1</f>
        <v>0.36542000000000002</v>
      </c>
      <c r="D25" s="1">
        <f>Sheet4!J25*$K$1</f>
        <v>17.66506</v>
      </c>
      <c r="E25" s="1">
        <f>Sheet4!O25*$K$1</f>
        <v>23.444880000000001</v>
      </c>
      <c r="F25" s="1">
        <f>Sheet4!P25*$K$1</f>
        <v>4.8340000000000001E-2</v>
      </c>
      <c r="G25" s="7">
        <f>Sheet4!K25*$K$1</f>
        <v>86.040420000000012</v>
      </c>
      <c r="H25" s="7">
        <f>Sheet4!M25*$K$1</f>
        <v>13.40948</v>
      </c>
      <c r="I25" s="7">
        <f>Sheet4!V25*$K$1</f>
        <v>19.933220000000002</v>
      </c>
      <c r="J25" s="7">
        <f>(Sheet4!L25-Sheet4!V25)*$K$1</f>
        <v>52.697720000000004</v>
      </c>
    </row>
    <row r="26" spans="1:10" x14ac:dyDescent="0.3">
      <c r="A26" s="1">
        <f>Sheet4!F26*$K$1</f>
        <v>4.8993000000000002</v>
      </c>
      <c r="B26" s="1">
        <f>Sheet4!G26*$K$1</f>
        <v>5.2732200000000002</v>
      </c>
      <c r="C26" s="1">
        <f>Sheet4!I26*$K$1</f>
        <v>0.40186000000000005</v>
      </c>
      <c r="D26" s="1">
        <f>Sheet4!J26*$K$1</f>
        <v>18.508300000000002</v>
      </c>
      <c r="E26" s="1">
        <f>Sheet4!O26*$K$1</f>
        <v>23.215300000000003</v>
      </c>
      <c r="F26" s="1">
        <f>Sheet4!P26*$K$1</f>
        <v>5.6480000000000002E-2</v>
      </c>
      <c r="G26" s="7">
        <f>Sheet4!K26*$K$1</f>
        <v>94.994960000000006</v>
      </c>
      <c r="H26" s="7">
        <f>Sheet4!M26*$K$1</f>
        <v>13.273380000000001</v>
      </c>
      <c r="I26" s="7">
        <f>Sheet4!V26*$K$1</f>
        <v>22.549880000000002</v>
      </c>
      <c r="J26" s="7">
        <f>(Sheet4!L26-Sheet4!V26)*$K$1</f>
        <v>59.171700000000001</v>
      </c>
    </row>
    <row r="27" spans="1:10" x14ac:dyDescent="0.3">
      <c r="A27" s="1">
        <f>Sheet4!F27*$K$1</f>
        <v>4.81318</v>
      </c>
      <c r="B27" s="1">
        <f>Sheet4!G27*$K$1</f>
        <v>4.9185600000000003</v>
      </c>
      <c r="C27" s="1">
        <f>Sheet4!I27*$K$1</f>
        <v>0.43188000000000004</v>
      </c>
      <c r="D27" s="1">
        <f>Sheet4!J27*$K$1</f>
        <v>19.068940000000001</v>
      </c>
      <c r="E27" s="1">
        <f>Sheet4!O27*$K$1</f>
        <v>23.54128</v>
      </c>
      <c r="F27" s="1">
        <f>Sheet4!P27*$K$1</f>
        <v>5.7140000000000003E-2</v>
      </c>
      <c r="G27" s="7">
        <f>Sheet4!K27*$K$1</f>
        <v>97.565440000000009</v>
      </c>
      <c r="H27" s="7">
        <f>Sheet4!M27*$K$1</f>
        <v>13.13</v>
      </c>
      <c r="I27" s="7">
        <f>Sheet4!V27*$K$1</f>
        <v>23.207460000000001</v>
      </c>
      <c r="J27" s="7">
        <f>(Sheet4!L27-Sheet4!V27)*$K$1</f>
        <v>61.227980000000002</v>
      </c>
    </row>
    <row r="28" spans="1:10" x14ac:dyDescent="0.3">
      <c r="A28" s="1">
        <f>Sheet4!F28*$K$1</f>
        <v>4.8917600000000006</v>
      </c>
      <c r="B28" s="1">
        <f>Sheet4!G28*$K$1</f>
        <v>4.8644600000000002</v>
      </c>
      <c r="C28" s="1">
        <f>Sheet4!I28*$K$1</f>
        <v>0.40306000000000003</v>
      </c>
      <c r="D28" s="1">
        <f>Sheet4!J28*$K$1</f>
        <v>19.177120000000002</v>
      </c>
      <c r="E28" s="1">
        <f>Sheet4!O28*$K$1</f>
        <v>23.656180000000003</v>
      </c>
      <c r="F28" s="1">
        <f>Sheet4!P28*$K$1</f>
        <v>4.7600000000000003E-2</v>
      </c>
      <c r="G28" s="7">
        <f>Sheet4!K28*$K$1</f>
        <v>96.467880000000008</v>
      </c>
      <c r="H28" s="7">
        <f>Sheet4!M28*$K$1</f>
        <v>13.109020000000001</v>
      </c>
      <c r="I28" s="7">
        <f>Sheet4!V28*$K$1</f>
        <v>22.904900000000001</v>
      </c>
      <c r="J28" s="7">
        <f>(Sheet4!L28-Sheet4!V28)*$K$1</f>
        <v>60.453960000000002</v>
      </c>
    </row>
    <row r="29" spans="1:10" x14ac:dyDescent="0.3">
      <c r="A29" s="1">
        <f>Sheet4!F29*$K$1</f>
        <v>10.17862</v>
      </c>
      <c r="B29" s="1">
        <f>Sheet4!G29*$K$1</f>
        <v>2.5895600000000001</v>
      </c>
      <c r="C29" s="1">
        <f>Sheet4!I29*$K$1</f>
        <v>3.3194600000000003</v>
      </c>
      <c r="D29" s="1">
        <f>Sheet4!J29*$K$1</f>
        <v>1.8682200000000002</v>
      </c>
      <c r="E29" s="1">
        <f>Sheet4!O29*$K$1</f>
        <v>9.9410800000000012</v>
      </c>
      <c r="F29" s="1">
        <f>Sheet4!P29*$K$1</f>
        <v>4.4660000000000005E-2</v>
      </c>
      <c r="G29" s="7">
        <f>Sheet4!K29*$K$1</f>
        <v>99.631160000000008</v>
      </c>
      <c r="H29" s="7">
        <f>Sheet4!M29*$K$1</f>
        <v>10.354280000000001</v>
      </c>
      <c r="I29" s="7">
        <f>Sheet4!V29*$K$1</f>
        <v>23.997760000000003</v>
      </c>
      <c r="J29" s="7">
        <f>(Sheet4!L29-Sheet4!V29)*$K$1</f>
        <v>65.279120000000006</v>
      </c>
    </row>
    <row r="30" spans="1:10" x14ac:dyDescent="0.3">
      <c r="A30" s="1">
        <f>Sheet4!F30*$K$1</f>
        <v>10.055200000000001</v>
      </c>
      <c r="B30" s="1">
        <f>Sheet4!G30*$K$1</f>
        <v>3.0215600000000005</v>
      </c>
      <c r="C30" s="1">
        <f>Sheet4!I30*$K$1</f>
        <v>3.6900200000000005</v>
      </c>
      <c r="D30" s="1">
        <f>Sheet4!J30*$K$1</f>
        <v>1.7520600000000002</v>
      </c>
      <c r="E30" s="1">
        <f>Sheet4!O30*$K$1</f>
        <v>10.308420000000002</v>
      </c>
      <c r="F30" s="1">
        <f>Sheet4!P30*$K$1</f>
        <v>9.4820000000000002E-2</v>
      </c>
      <c r="G30" s="7">
        <f>Sheet4!K30*$K$1</f>
        <v>106.55840000000001</v>
      </c>
      <c r="H30" s="7">
        <f>Sheet4!M30*$K$1</f>
        <v>11.881</v>
      </c>
      <c r="I30" s="7">
        <f>Sheet4!V30*$K$1</f>
        <v>25.621500000000001</v>
      </c>
      <c r="J30" s="7">
        <f>(Sheet4!L30-Sheet4!V30)*$K$1</f>
        <v>69.055900000000008</v>
      </c>
    </row>
    <row r="31" spans="1:10" x14ac:dyDescent="0.3">
      <c r="A31" s="1">
        <f>Sheet4!F31*$K$1</f>
        <v>10.046800000000001</v>
      </c>
      <c r="B31" s="1">
        <f>Sheet4!G31*$K$1</f>
        <v>2.3796200000000001</v>
      </c>
      <c r="C31" s="1">
        <f>Sheet4!I31*$K$1</f>
        <v>3.3262200000000002</v>
      </c>
      <c r="D31" s="1">
        <f>Sheet4!J31*$K$1</f>
        <v>1.6065200000000002</v>
      </c>
      <c r="E31" s="1">
        <f>Sheet4!O31*$K$1</f>
        <v>9.8444800000000008</v>
      </c>
      <c r="F31" s="1">
        <f>Sheet4!P31*$K$1</f>
        <v>9.0480000000000005E-2</v>
      </c>
      <c r="G31" s="7">
        <f>Sheet4!K31*$K$1</f>
        <v>101.73828</v>
      </c>
      <c r="H31" s="7">
        <f>Sheet4!M31*$K$1</f>
        <v>11.150040000000001</v>
      </c>
      <c r="I31" s="7">
        <f>Sheet4!V31*$K$1</f>
        <v>23.134580000000003</v>
      </c>
      <c r="J31" s="7">
        <f>(Sheet4!L31-Sheet4!V31)*$K$1</f>
        <v>67.453659999999999</v>
      </c>
    </row>
    <row r="32" spans="1:10" x14ac:dyDescent="0.3">
      <c r="A32" s="1">
        <f>Sheet4!F32*$K$1</f>
        <v>11.049880000000002</v>
      </c>
      <c r="B32" s="1">
        <f>Sheet4!G32*$K$1</f>
        <v>3.3058600000000005</v>
      </c>
      <c r="C32" s="1">
        <f>Sheet4!I32*$K$1</f>
        <v>3.7562000000000002</v>
      </c>
      <c r="D32" s="1">
        <f>Sheet4!J32*$K$1</f>
        <v>1.9357200000000001</v>
      </c>
      <c r="E32" s="1">
        <f>Sheet4!O32*$K$1</f>
        <v>11.122020000000001</v>
      </c>
      <c r="F32" s="1">
        <f>Sheet4!P32*$K$1</f>
        <v>0.10096000000000001</v>
      </c>
      <c r="G32" s="7">
        <f>Sheet4!K32*$K$1</f>
        <v>118.34926000000002</v>
      </c>
      <c r="H32" s="7">
        <f>Sheet4!M32*$K$1</f>
        <v>13.694560000000001</v>
      </c>
      <c r="I32" s="7">
        <f>Sheet4!V32*$K$1</f>
        <v>28.657100000000003</v>
      </c>
      <c r="J32" s="7">
        <f>(Sheet4!L32-Sheet4!V32)*$K$1</f>
        <v>75.997600000000006</v>
      </c>
    </row>
    <row r="33" spans="1:10" x14ac:dyDescent="0.3">
      <c r="A33" s="1">
        <f>Sheet4!F33*$K$1</f>
        <v>10.78898</v>
      </c>
      <c r="B33" s="1">
        <f>Sheet4!G33*$K$1</f>
        <v>3.0999600000000003</v>
      </c>
      <c r="C33" s="1">
        <f>Sheet4!I33*$K$1</f>
        <v>3.7654600000000005</v>
      </c>
      <c r="D33" s="1">
        <f>Sheet4!J33*$K$1</f>
        <v>1.9074800000000001</v>
      </c>
      <c r="E33" s="1">
        <f>Sheet4!O33*$K$1</f>
        <v>11.0678</v>
      </c>
      <c r="F33" s="1">
        <f>Sheet4!P33*$K$1</f>
        <v>0.11834000000000001</v>
      </c>
      <c r="G33" s="7">
        <f>Sheet4!K33*$K$1</f>
        <v>117.04536000000002</v>
      </c>
      <c r="H33" s="7">
        <f>Sheet4!M33*$K$1</f>
        <v>14.266280000000002</v>
      </c>
      <c r="I33" s="7">
        <f>Sheet4!V33*$K$1</f>
        <v>27.120220000000003</v>
      </c>
      <c r="J33" s="7">
        <f>(Sheet4!L33-Sheet4!V33)*$K$1</f>
        <v>75.658860000000004</v>
      </c>
    </row>
    <row r="34" spans="1:10" x14ac:dyDescent="0.3">
      <c r="A34" s="1">
        <f>Sheet4!F34*$K$1</f>
        <v>14.901080000000002</v>
      </c>
      <c r="B34" s="1">
        <f>Sheet4!G34*$K$1</f>
        <v>3.4994800000000001</v>
      </c>
      <c r="C34" s="1">
        <f>Sheet4!I34*$K$1</f>
        <v>4.3764200000000004</v>
      </c>
      <c r="D34" s="1">
        <f>Sheet4!J34*$K$1</f>
        <v>1.2576800000000001</v>
      </c>
      <c r="E34" s="1">
        <f>Sheet4!O34*$K$1</f>
        <v>12.027280000000001</v>
      </c>
      <c r="F34" s="1">
        <f>Sheet4!P34*$K$1</f>
        <v>7.424E-2</v>
      </c>
      <c r="G34" s="7">
        <f>Sheet4!K34*$K$1</f>
        <v>129.62836000000001</v>
      </c>
      <c r="H34" s="7">
        <f>Sheet4!M34*$K$1</f>
        <v>12.323180000000001</v>
      </c>
      <c r="I34" s="7">
        <f>Sheet4!V34*$K$1</f>
        <v>35.721120000000006</v>
      </c>
      <c r="J34" s="7">
        <f>(Sheet4!L34-Sheet4!V34)*$K$1</f>
        <v>81.584060000000008</v>
      </c>
    </row>
    <row r="35" spans="1:10" x14ac:dyDescent="0.3">
      <c r="A35" s="1">
        <f>Sheet4!F35*$K$1</f>
        <v>15.726220000000001</v>
      </c>
      <c r="B35" s="1">
        <f>Sheet4!G35*$K$1</f>
        <v>2.9883800000000003</v>
      </c>
      <c r="C35" s="1">
        <f>Sheet4!I35*$K$1</f>
        <v>4.58446</v>
      </c>
      <c r="D35" s="1">
        <f>Sheet4!J35*$K$1</f>
        <v>1.0863</v>
      </c>
      <c r="E35" s="1">
        <f>Sheet4!O35*$K$1</f>
        <v>12.172640000000001</v>
      </c>
      <c r="F35" s="1">
        <f>Sheet4!P35*$K$1</f>
        <v>3.8060000000000004E-2</v>
      </c>
      <c r="G35" s="7">
        <f>Sheet4!K35*$K$1</f>
        <v>128.60524000000001</v>
      </c>
      <c r="H35" s="7">
        <f>Sheet4!M35*$K$1</f>
        <v>11.506360000000001</v>
      </c>
      <c r="I35" s="7">
        <f>Sheet4!V35*$K$1</f>
        <v>34.315360000000005</v>
      </c>
      <c r="J35" s="7">
        <f>(Sheet4!L35-Sheet4!V35)*$K$1</f>
        <v>82.78352000000001</v>
      </c>
    </row>
    <row r="36" spans="1:10" x14ac:dyDescent="0.3">
      <c r="A36" s="1">
        <f>Sheet4!F36*$K$1</f>
        <v>15.293480000000001</v>
      </c>
      <c r="B36" s="1">
        <f>Sheet4!G36*$K$1</f>
        <v>3.0901200000000002</v>
      </c>
      <c r="C36" s="1">
        <f>Sheet4!I36*$K$1</f>
        <v>4.30586</v>
      </c>
      <c r="D36" s="1">
        <f>Sheet4!J36*$K$1</f>
        <v>1.3627400000000001</v>
      </c>
      <c r="E36" s="1">
        <f>Sheet4!O36*$K$1</f>
        <v>12.212460000000002</v>
      </c>
      <c r="F36" s="1">
        <f>Sheet4!P36*$K$1</f>
        <v>9.7640000000000005E-2</v>
      </c>
      <c r="G36" s="7">
        <f>Sheet4!K36*$K$1</f>
        <v>132.35660000000001</v>
      </c>
      <c r="H36" s="7">
        <f>Sheet4!M36*$K$1</f>
        <v>12.523760000000001</v>
      </c>
      <c r="I36" s="7">
        <f>Sheet4!V36*$K$1</f>
        <v>35.168620000000004</v>
      </c>
      <c r="J36" s="7">
        <f>(Sheet4!L36-Sheet4!V36)*$K$1</f>
        <v>84.66422</v>
      </c>
    </row>
    <row r="37" spans="1:10" x14ac:dyDescent="0.3">
      <c r="A37" s="1">
        <f>Sheet4!F37*$K$1</f>
        <v>14.342200000000002</v>
      </c>
      <c r="B37" s="1">
        <f>Sheet4!G37*$K$1</f>
        <v>2.6682600000000001</v>
      </c>
      <c r="C37" s="1">
        <f>Sheet4!I37*$K$1</f>
        <v>4.7786800000000005</v>
      </c>
      <c r="D37" s="1">
        <f>Sheet4!J37*$K$1</f>
        <v>1.0113000000000001</v>
      </c>
      <c r="E37" s="1">
        <f>Sheet4!O37*$K$1</f>
        <v>12.30846</v>
      </c>
      <c r="F37" s="1">
        <f>Sheet4!P37*$K$1</f>
        <v>3.0020000000000002E-2</v>
      </c>
      <c r="G37" s="7">
        <f>Sheet4!K37*$K$1</f>
        <v>130.31208000000001</v>
      </c>
      <c r="H37" s="7">
        <f>Sheet4!M37*$K$1</f>
        <v>12.129760000000001</v>
      </c>
      <c r="I37" s="7">
        <f>Sheet4!V37*$K$1</f>
        <v>34.139160000000004</v>
      </c>
      <c r="J37" s="7">
        <f>(Sheet4!L37-Sheet4!V37)*$K$1</f>
        <v>84.04316</v>
      </c>
    </row>
    <row r="38" spans="1:10" x14ac:dyDescent="0.3">
      <c r="A38" s="1">
        <f>Sheet4!F38*$K$1</f>
        <v>13.79222</v>
      </c>
      <c r="B38" s="1">
        <f>Sheet4!G38*$K$1</f>
        <v>1.9285600000000001</v>
      </c>
      <c r="C38" s="1">
        <f>Sheet4!I38*$K$1</f>
        <v>4.7330400000000008</v>
      </c>
      <c r="D38" s="1">
        <f>Sheet4!J38*$K$1</f>
        <v>1.11402</v>
      </c>
      <c r="E38" s="1">
        <f>Sheet4!O38*$K$1</f>
        <v>12.478040000000002</v>
      </c>
      <c r="F38" s="1">
        <f>Sheet4!P38*$K$1</f>
        <v>0.25020000000000003</v>
      </c>
      <c r="G38" s="7">
        <f>Sheet4!K38*$K$1</f>
        <v>126.08030000000001</v>
      </c>
      <c r="H38" s="7">
        <f>Sheet4!M38*$K$1</f>
        <v>10.00492</v>
      </c>
      <c r="I38" s="7">
        <f>Sheet4!V38*$K$1</f>
        <v>32.334000000000003</v>
      </c>
      <c r="J38" s="7">
        <f>(Sheet4!L38-Sheet4!V38)*$K$1</f>
        <v>83.741380000000007</v>
      </c>
    </row>
    <row r="39" spans="1:10" x14ac:dyDescent="0.3">
      <c r="A39" s="1">
        <f>Sheet4!F39*$K$1</f>
        <v>11.402120000000002</v>
      </c>
      <c r="B39" s="1">
        <f>Sheet4!G39*$K$1</f>
        <v>2.4303000000000003</v>
      </c>
      <c r="C39" s="1">
        <f>Sheet4!I39*$K$1</f>
        <v>2.5431000000000004</v>
      </c>
      <c r="D39" s="1">
        <f>Sheet4!J39*$K$1</f>
        <v>0.41724000000000006</v>
      </c>
      <c r="E39" s="1">
        <f>Sheet4!O39*$K$1</f>
        <v>7.2647800000000009</v>
      </c>
      <c r="F39" s="1">
        <f>Sheet4!P39*$K$1</f>
        <v>6.5340000000000009E-2</v>
      </c>
      <c r="G39" s="7">
        <f>Sheet4!K39*$K$1</f>
        <v>129.28076000000001</v>
      </c>
      <c r="H39" s="7">
        <f>Sheet4!M39*$K$1</f>
        <v>3.2682400000000005</v>
      </c>
      <c r="I39" s="7">
        <f>Sheet4!V39*$K$1</f>
        <v>31.486300000000004</v>
      </c>
      <c r="J39" s="7">
        <f>(Sheet4!L39-Sheet4!V39)*$K$1</f>
        <v>94.526220000000009</v>
      </c>
    </row>
    <row r="40" spans="1:10" x14ac:dyDescent="0.3">
      <c r="A40" s="1">
        <f>Sheet4!F40*$K$1</f>
        <v>12.14048</v>
      </c>
      <c r="B40" s="1">
        <f>Sheet4!G40*$K$1</f>
        <v>1.1107200000000002</v>
      </c>
      <c r="C40" s="1">
        <f>Sheet4!I40*$K$1</f>
        <v>2.6369800000000003</v>
      </c>
      <c r="D40" s="1">
        <f>Sheet4!J40*$K$1</f>
        <v>0.17800000000000002</v>
      </c>
      <c r="E40" s="1">
        <f>Sheet4!O40*$K$1</f>
        <v>6.9923200000000003</v>
      </c>
      <c r="F40" s="1">
        <f>Sheet4!P40*$K$1</f>
        <v>2.2840000000000003E-2</v>
      </c>
      <c r="G40" s="7">
        <f>Sheet4!K40*$K$1</f>
        <v>122.67082000000001</v>
      </c>
      <c r="H40" s="7">
        <f>Sheet4!M40*$K$1</f>
        <v>2.7357400000000003</v>
      </c>
      <c r="I40" s="7">
        <f>Sheet4!V40*$K$1</f>
        <v>29.052420000000001</v>
      </c>
      <c r="J40" s="7">
        <f>(Sheet4!L40-Sheet4!V40)*$K$1</f>
        <v>90.882660000000001</v>
      </c>
    </row>
    <row r="41" spans="1:10" x14ac:dyDescent="0.3">
      <c r="A41" s="1">
        <f>Sheet4!F41*$K$1</f>
        <v>11.465700000000002</v>
      </c>
      <c r="B41" s="1">
        <f>Sheet4!G41*$K$1</f>
        <v>2.5475600000000003</v>
      </c>
      <c r="C41" s="1">
        <f>Sheet4!I41*$K$1</f>
        <v>2.5931800000000003</v>
      </c>
      <c r="D41" s="1">
        <f>Sheet4!J41*$K$1</f>
        <v>0.41298000000000001</v>
      </c>
      <c r="E41" s="1">
        <f>Sheet4!O41*$K$1</f>
        <v>7.2828800000000005</v>
      </c>
      <c r="F41" s="1">
        <f>Sheet4!P41*$K$1</f>
        <v>1.7980000000000003E-2</v>
      </c>
      <c r="G41" s="7">
        <f>Sheet4!K41*$K$1</f>
        <v>122.74072000000001</v>
      </c>
      <c r="H41" s="7">
        <f>Sheet4!M41*$K$1</f>
        <v>3.3173600000000003</v>
      </c>
      <c r="I41" s="7">
        <f>Sheet4!V41*$K$1</f>
        <v>27.675740000000001</v>
      </c>
      <c r="J41" s="7">
        <f>(Sheet4!L41-Sheet4!V41)*$K$1</f>
        <v>91.747620000000012</v>
      </c>
    </row>
    <row r="42" spans="1:10" x14ac:dyDescent="0.3">
      <c r="A42" s="1">
        <f>Sheet4!F42*$K$1</f>
        <v>1.2185400000000002</v>
      </c>
      <c r="B42" s="1">
        <f>Sheet4!G42*$K$1</f>
        <v>8.8800000000000007E-3</v>
      </c>
      <c r="C42" s="1">
        <f>Sheet4!I42*$K$1</f>
        <v>0.14326</v>
      </c>
      <c r="D42" s="1">
        <f>Sheet4!J42*$K$1</f>
        <v>1.0600000000000002E-3</v>
      </c>
      <c r="E42" s="1">
        <f>Sheet4!O42*$K$1</f>
        <v>0.31212000000000001</v>
      </c>
      <c r="F42" s="1">
        <f>Sheet4!P42*$K$1</f>
        <v>4.8000000000000007E-4</v>
      </c>
      <c r="G42" s="7">
        <f>Sheet4!K42*$K$1</f>
        <v>119.07198000000001</v>
      </c>
      <c r="H42" s="7">
        <f>Sheet4!M42*$K$1</f>
        <v>3.7240000000000002E-2</v>
      </c>
      <c r="I42" s="7">
        <f>Sheet4!V42*$K$1</f>
        <v>35.331520000000005</v>
      </c>
      <c r="J42" s="7">
        <f>(Sheet4!L42-Sheet4!V42)*$K$1</f>
        <v>83.703220000000002</v>
      </c>
    </row>
    <row r="43" spans="1:10" x14ac:dyDescent="0.3">
      <c r="A43" s="1">
        <f>Sheet4!F43*$K$1</f>
        <v>7.200400000000001</v>
      </c>
      <c r="B43" s="1">
        <f>Sheet4!G43*$K$1</f>
        <v>2.7643200000000001</v>
      </c>
      <c r="C43" s="1">
        <f>Sheet4!I43*$K$1</f>
        <v>0.73426000000000002</v>
      </c>
      <c r="D43" s="1">
        <f>Sheet4!J43*$K$1</f>
        <v>0.53974</v>
      </c>
      <c r="E43" s="1">
        <f>Sheet4!O43*$K$1</f>
        <v>5.7703600000000002</v>
      </c>
      <c r="F43" s="1">
        <f>Sheet4!P43*$K$1</f>
        <v>1.924E-2</v>
      </c>
      <c r="G43" s="7">
        <f>Sheet4!K43*$K$1</f>
        <v>143.06380000000001</v>
      </c>
      <c r="H43" s="7">
        <f>Sheet4!M43*$K$1</f>
        <v>2.8405200000000002</v>
      </c>
      <c r="I43" s="7">
        <f>Sheet4!V43*$K$1</f>
        <v>43.720060000000004</v>
      </c>
      <c r="J43" s="7">
        <f>(Sheet4!L43-Sheet4!V43)*$K$1</f>
        <v>96.503220000000013</v>
      </c>
    </row>
    <row r="44" spans="1:10" x14ac:dyDescent="0.3">
      <c r="A44" s="1">
        <f>Sheet4!F44*$K$1</f>
        <v>6.9971800000000002</v>
      </c>
      <c r="B44" s="1">
        <f>Sheet4!G44*$K$1</f>
        <v>2.8987200000000004</v>
      </c>
      <c r="C44" s="1">
        <f>Sheet4!I44*$K$1</f>
        <v>0.71452000000000004</v>
      </c>
      <c r="D44" s="1">
        <f>Sheet4!J44*$K$1</f>
        <v>0.56542000000000003</v>
      </c>
      <c r="E44" s="1">
        <f>Sheet4!O44*$K$1</f>
        <v>5.8145000000000007</v>
      </c>
      <c r="F44" s="1">
        <f>Sheet4!P44*$K$1</f>
        <v>1.9540000000000002E-2</v>
      </c>
      <c r="G44" s="7">
        <f>Sheet4!K44*$K$1</f>
        <v>142.8339</v>
      </c>
      <c r="H44" s="7">
        <f>Sheet4!M44*$K$1</f>
        <v>2.9396000000000004</v>
      </c>
      <c r="I44" s="7">
        <f>Sheet4!V44*$K$1</f>
        <v>43.755680000000005</v>
      </c>
      <c r="J44" s="7">
        <f>(Sheet4!L44-Sheet4!V44)*$K$1</f>
        <v>96.138620000000003</v>
      </c>
    </row>
    <row r="45" spans="1:10" x14ac:dyDescent="0.3">
      <c r="A45" s="1">
        <f>Sheet4!F45*$K$1</f>
        <v>4.59802</v>
      </c>
      <c r="B45" s="1">
        <f>Sheet4!G45*$K$1</f>
        <v>6.0000000000000008E-5</v>
      </c>
      <c r="C45" s="1">
        <f>Sheet4!I45*$K$1</f>
        <v>1.3350200000000001</v>
      </c>
      <c r="D45" s="1">
        <f>Sheet4!J45*$K$1</f>
        <v>0</v>
      </c>
      <c r="E45" s="1">
        <f>Sheet4!O45*$K$1</f>
        <v>3.5998800000000002</v>
      </c>
      <c r="F45" s="1">
        <f>Sheet4!P45*$K$1</f>
        <v>0</v>
      </c>
      <c r="G45" s="7">
        <f>Sheet4!K45*$K$1</f>
        <v>137.10482000000002</v>
      </c>
      <c r="H45" s="7">
        <f>Sheet4!M45*$K$1</f>
        <v>1.0400000000000001E-3</v>
      </c>
      <c r="I45" s="7">
        <f>Sheet4!V45*$K$1</f>
        <v>37.230760000000004</v>
      </c>
      <c r="J45" s="7">
        <f>(Sheet4!L45-Sheet4!V45)*$K$1</f>
        <v>99.873020000000011</v>
      </c>
    </row>
    <row r="46" spans="1:10" x14ac:dyDescent="0.3">
      <c r="A46" s="1">
        <f>Sheet4!F46*$K$1</f>
        <v>8.8774200000000008</v>
      </c>
      <c r="B46" s="1">
        <f>Sheet4!G46*$K$1</f>
        <v>1.5730000000000002</v>
      </c>
      <c r="C46" s="1">
        <f>Sheet4!I46*$K$1</f>
        <v>0.72808000000000006</v>
      </c>
      <c r="D46" s="1">
        <f>Sheet4!J46*$K$1</f>
        <v>0.7716400000000001</v>
      </c>
      <c r="E46" s="1">
        <f>Sheet4!O46*$K$1</f>
        <v>5.0663800000000005</v>
      </c>
      <c r="F46" s="1">
        <f>Sheet4!P46*$K$1</f>
        <v>8.7400000000000012E-3</v>
      </c>
      <c r="G46" s="7">
        <f>Sheet4!K46*$K$1</f>
        <v>37.56026</v>
      </c>
      <c r="H46" s="7">
        <f>Sheet4!M46*$K$1</f>
        <v>2.6859000000000002</v>
      </c>
      <c r="I46" s="7">
        <f>Sheet4!V46*$K$1</f>
        <v>17.339020000000001</v>
      </c>
      <c r="J46" s="7">
        <f>(Sheet4!L46-Sheet4!V46)*$K$1</f>
        <v>17.535340000000001</v>
      </c>
    </row>
    <row r="47" spans="1:10" x14ac:dyDescent="0.3">
      <c r="A47" s="1">
        <f>Sheet4!F47*$K$1</f>
        <v>2.8017600000000003</v>
      </c>
      <c r="B47" s="1">
        <f>Sheet4!G47*$K$1</f>
        <v>3.35</v>
      </c>
      <c r="C47" s="1">
        <f>Sheet4!I47*$K$1</f>
        <v>0.24714000000000003</v>
      </c>
      <c r="D47" s="1">
        <f>Sheet4!J47*$K$1</f>
        <v>71.733900000000006</v>
      </c>
      <c r="E47" s="1">
        <f>Sheet4!O47*$K$1</f>
        <v>74.505420000000001</v>
      </c>
      <c r="F47" s="1">
        <f>Sheet4!P47*$K$1</f>
        <v>4.4600000000000004E-3</v>
      </c>
      <c r="G47" s="7">
        <f>Sheet4!K47*$K$1</f>
        <v>55.729560000000006</v>
      </c>
      <c r="H47" s="7">
        <f>Sheet4!M47*$K$1</f>
        <v>31.430980000000002</v>
      </c>
      <c r="I47" s="7">
        <f>Sheet4!V47*$K$1</f>
        <v>5.7238200000000008</v>
      </c>
      <c r="J47" s="7">
        <f>(Sheet4!L47-Sheet4!V47)*$K$1</f>
        <v>18.574760000000001</v>
      </c>
    </row>
    <row r="48" spans="1:10" x14ac:dyDescent="0.3">
      <c r="A48" s="1">
        <f>Sheet4!F48*$K$1</f>
        <v>1.6898200000000001</v>
      </c>
      <c r="B48" s="1">
        <f>Sheet4!G48*$K$1</f>
        <v>3.5304600000000002</v>
      </c>
      <c r="C48" s="1">
        <f>Sheet4!I48*$K$1</f>
        <v>0.12944</v>
      </c>
      <c r="D48" s="1">
        <f>Sheet4!J48*$K$1</f>
        <v>100.86692000000001</v>
      </c>
      <c r="E48" s="1">
        <f>Sheet4!O48*$K$1</f>
        <v>103.15084</v>
      </c>
      <c r="F48" s="1">
        <f>Sheet4!P48*$K$1</f>
        <v>6.6200000000000009E-3</v>
      </c>
      <c r="G48" s="7">
        <f>Sheet4!K48*$K$1</f>
        <v>41.518900000000002</v>
      </c>
      <c r="H48" s="7">
        <f>Sheet4!M48*$K$1</f>
        <v>17.245520000000003</v>
      </c>
      <c r="I48" s="7">
        <f>Sheet4!V48*$K$1</f>
        <v>5.6769200000000009</v>
      </c>
      <c r="J48" s="7">
        <f>(Sheet4!L48-Sheet4!V48)*$K$1</f>
        <v>18.59646</v>
      </c>
    </row>
    <row r="49" spans="1:10" x14ac:dyDescent="0.3">
      <c r="A49" s="1">
        <f>Sheet4!F49*$K$1</f>
        <v>3.7073400000000003</v>
      </c>
      <c r="B49" s="1">
        <f>Sheet4!G49*$K$1</f>
        <v>0.70338000000000001</v>
      </c>
      <c r="C49" s="1">
        <f>Sheet4!I49*$K$1</f>
        <v>1.4051400000000001</v>
      </c>
      <c r="D49" s="1">
        <f>Sheet4!J49*$K$1</f>
        <v>0.67892000000000008</v>
      </c>
      <c r="E49" s="1">
        <f>Sheet4!O49*$K$1</f>
        <v>2.7845200000000001</v>
      </c>
      <c r="F49" s="1">
        <f>Sheet4!P49*$K$1</f>
        <v>1.4400000000000001E-3</v>
      </c>
      <c r="G49" s="7">
        <f>Sheet4!K49*$K$1</f>
        <v>38.39284</v>
      </c>
      <c r="H49" s="7">
        <f>Sheet4!M49*$K$1</f>
        <v>1.0953000000000002</v>
      </c>
      <c r="I49" s="7">
        <f>Sheet4!V49*$K$1</f>
        <v>14.05442</v>
      </c>
      <c r="J49" s="7">
        <f>(Sheet4!L49-Sheet4!V49)*$K$1</f>
        <v>23.243120000000001</v>
      </c>
    </row>
    <row r="50" spans="1:10" x14ac:dyDescent="0.3">
      <c r="A50" s="1">
        <f>Sheet4!F50*$K$1</f>
        <v>3.0775400000000004</v>
      </c>
      <c r="B50" s="1">
        <f>Sheet4!G50*$K$1</f>
        <v>0.27928000000000003</v>
      </c>
      <c r="C50" s="1">
        <f>Sheet4!I50*$K$1</f>
        <v>0.7938400000000001</v>
      </c>
      <c r="D50" s="1">
        <f>Sheet4!J50*$K$1</f>
        <v>5.7500000000000002E-2</v>
      </c>
      <c r="E50" s="1">
        <f>Sheet4!O50*$K$1</f>
        <v>1.4815</v>
      </c>
      <c r="F50" s="1">
        <f>Sheet4!P50*$K$1</f>
        <v>2.6800000000000001E-3</v>
      </c>
      <c r="G50" s="7">
        <f>Sheet4!K50*$K$1</f>
        <v>46.928940000000004</v>
      </c>
      <c r="H50" s="7">
        <f>Sheet4!M50*$K$1</f>
        <v>0.40910000000000002</v>
      </c>
      <c r="I50" s="7">
        <f>Sheet4!V50*$K$1</f>
        <v>16.94162</v>
      </c>
      <c r="J50" s="7">
        <f>(Sheet4!L50-Sheet4!V50)*$K$1</f>
        <v>29.578220000000002</v>
      </c>
    </row>
    <row r="51" spans="1:10" x14ac:dyDescent="0.3">
      <c r="A51" s="1">
        <f>Sheet4!F51*$K$1</f>
        <v>3.8775600000000003</v>
      </c>
      <c r="B51" s="1">
        <f>Sheet4!G51*$K$1</f>
        <v>1.6256000000000002</v>
      </c>
      <c r="C51" s="1">
        <f>Sheet4!I51*$K$1</f>
        <v>0.25566</v>
      </c>
      <c r="D51" s="1">
        <f>Sheet4!J51*$K$1</f>
        <v>0.10974</v>
      </c>
      <c r="E51" s="1">
        <f>Sheet4!O51*$K$1</f>
        <v>1.5715600000000001</v>
      </c>
      <c r="F51" s="1">
        <f>Sheet4!P51*$K$1</f>
        <v>7.640000000000001E-3</v>
      </c>
      <c r="G51" s="7">
        <f>Sheet4!K51*$K$1</f>
        <v>22.978360000000002</v>
      </c>
      <c r="H51" s="7">
        <f>Sheet4!M51*$K$1</f>
        <v>1.6512000000000002</v>
      </c>
      <c r="I51" s="7">
        <f>Sheet4!V51*$K$1</f>
        <v>6.9664400000000004</v>
      </c>
      <c r="J51" s="7">
        <f>(Sheet4!L51-Sheet4!V51)*$K$1</f>
        <v>14.360720000000001</v>
      </c>
    </row>
    <row r="52" spans="1:10" x14ac:dyDescent="0.3">
      <c r="A52" s="1">
        <f>Sheet4!F52*$K$1</f>
        <v>1.0334800000000002</v>
      </c>
      <c r="B52" s="1">
        <f>Sheet4!G52*$K$1</f>
        <v>0.10622000000000001</v>
      </c>
      <c r="C52" s="1">
        <f>Sheet4!I52*$K$1</f>
        <v>0.43868000000000001</v>
      </c>
      <c r="D52" s="1">
        <f>Sheet4!J52*$K$1</f>
        <v>0.24136000000000002</v>
      </c>
      <c r="E52" s="1">
        <f>Sheet4!O52*$K$1</f>
        <v>0.85950000000000004</v>
      </c>
      <c r="F52" s="1">
        <f>Sheet4!P52*$K$1</f>
        <v>1.6200000000000001E-3</v>
      </c>
      <c r="G52" s="7">
        <f>Sheet4!K52*$K$1</f>
        <v>12.275960000000001</v>
      </c>
      <c r="H52" s="7">
        <f>Sheet4!M52*$K$1</f>
        <v>0.42416000000000004</v>
      </c>
      <c r="I52" s="7">
        <f>Sheet4!V52*$K$1</f>
        <v>4.0259200000000002</v>
      </c>
      <c r="J52" s="7">
        <f>(Sheet4!L52-Sheet4!V52)*$K$1</f>
        <v>7.8258800000000006</v>
      </c>
    </row>
    <row r="53" spans="1:10" x14ac:dyDescent="0.3">
      <c r="A53" s="1">
        <f>AVERAGE(A3:A52)</f>
        <v>8.4669896000000016</v>
      </c>
      <c r="B53" s="1">
        <f t="shared" ref="B53:J53" si="0">AVERAGE(B3:B52)</f>
        <v>2.7931944000000004</v>
      </c>
      <c r="C53" s="1">
        <f t="shared" si="0"/>
        <v>1.4322792000000006</v>
      </c>
      <c r="D53" s="1">
        <f t="shared" si="0"/>
        <v>6.5101779999999998</v>
      </c>
      <c r="E53" s="1">
        <f t="shared" si="0"/>
        <v>11.299941200000001</v>
      </c>
      <c r="F53" s="1">
        <f t="shared" si="0"/>
        <v>3.6137200000000001E-2</v>
      </c>
      <c r="G53" s="7">
        <f t="shared" si="0"/>
        <v>79.858739600000021</v>
      </c>
      <c r="H53" s="7">
        <f t="shared" si="0"/>
        <v>8.7193088000000003</v>
      </c>
      <c r="I53" s="7">
        <f t="shared" si="0"/>
        <v>20.517873200000007</v>
      </c>
      <c r="J53" s="7">
        <f t="shared" si="0"/>
        <v>50.621557600000003</v>
      </c>
    </row>
    <row r="54" spans="1:10" x14ac:dyDescent="0.3">
      <c r="A54" s="1" t="s">
        <v>177</v>
      </c>
      <c r="B54" s="1">
        <f>SUM(A53:G53)</f>
        <v>110.39745920000001</v>
      </c>
      <c r="C54" s="1"/>
      <c r="D54" s="1"/>
      <c r="E54" s="1"/>
      <c r="F54" s="1"/>
      <c r="G54" s="1"/>
      <c r="H54" s="1"/>
      <c r="I54" s="1"/>
    </row>
    <row r="55" spans="1:10" x14ac:dyDescent="0.3">
      <c r="A55" s="1" t="s">
        <v>163</v>
      </c>
      <c r="B55" s="1">
        <f>(B53+D53+F53+H53)*linkedrecords!$D$3</f>
        <v>25.598916846551997</v>
      </c>
      <c r="C55" s="1"/>
      <c r="D55" s="1"/>
      <c r="E55" s="1"/>
      <c r="F55" s="1"/>
      <c r="G55" s="1"/>
      <c r="H55" s="1"/>
      <c r="I55" s="1"/>
    </row>
    <row r="56" spans="1:10" x14ac:dyDescent="0.3">
      <c r="A56" s="1" t="s">
        <v>164</v>
      </c>
      <c r="B56" s="1">
        <f>(A53+C53+E53+J53)*linkedrecords!$C$3</f>
        <v>85.063080730088018</v>
      </c>
    </row>
    <row r="57" spans="1:10" x14ac:dyDescent="0.3">
      <c r="A57" s="1" t="s">
        <v>146</v>
      </c>
      <c r="B57" s="1">
        <f>I53*linkedrecords!$B$3</f>
        <v>0.99792574704108028</v>
      </c>
    </row>
    <row r="58" spans="1:10" x14ac:dyDescent="0.3">
      <c r="A58" s="1" t="s">
        <v>166</v>
      </c>
      <c r="B58" s="1">
        <f>SUM(B55:B57)</f>
        <v>111.6599233236811</v>
      </c>
    </row>
    <row r="59" spans="1:10" x14ac:dyDescent="0.3">
      <c r="A59" s="1" t="s">
        <v>167</v>
      </c>
      <c r="B59" s="1">
        <f>Sheet1!B55*linkedrecords!E3*20</f>
        <v>49.295114492305594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2021-01-30T23:28:54Z</dcterms:created>
  <dcterms:modified xsi:type="dcterms:W3CDTF">2021-04-30T14:55:32Z</dcterms:modified>
</cp:coreProperties>
</file>