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Mana_122k-l1i_32k8w\"/>
    </mc:Choice>
  </mc:AlternateContent>
  <bookViews>
    <workbookView xWindow="240" yWindow="12" windowWidth="16092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H53" i="9" l="1"/>
  <c r="I53" i="9"/>
  <c r="J5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H12" i="9"/>
  <c r="I12" i="9"/>
  <c r="J1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H38" i="9"/>
  <c r="I38" i="9"/>
  <c r="J38" i="9"/>
  <c r="H39" i="9"/>
  <c r="I39" i="9"/>
  <c r="J39" i="9"/>
  <c r="H40" i="9"/>
  <c r="I40" i="9"/>
  <c r="J40" i="9"/>
  <c r="H41" i="9"/>
  <c r="I41" i="9"/>
  <c r="J41" i="9"/>
  <c r="H42" i="9"/>
  <c r="I42" i="9"/>
  <c r="J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H48" i="9"/>
  <c r="I48" i="9"/>
  <c r="J48" i="9"/>
  <c r="H49" i="9"/>
  <c r="I49" i="9"/>
  <c r="J49" i="9"/>
  <c r="H50" i="9"/>
  <c r="I50" i="9"/>
  <c r="J50" i="9"/>
  <c r="H51" i="9"/>
  <c r="I51" i="9"/>
  <c r="J51" i="9"/>
  <c r="H52" i="9"/>
  <c r="I52" i="9"/>
  <c r="J52" i="9"/>
  <c r="J3" i="9"/>
  <c r="I3" i="9"/>
  <c r="H3" i="9"/>
  <c r="B54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53" i="9" s="1"/>
  <c r="B54" i="8" l="1"/>
  <c r="B54" i="1" l="1"/>
  <c r="B55" i="1" s="1"/>
  <c r="A4" i="10"/>
  <c r="B4" i="10"/>
  <c r="C4" i="10"/>
  <c r="A5" i="10"/>
  <c r="B6" i="10"/>
  <c r="C7" i="10"/>
  <c r="A8" i="10"/>
  <c r="B8" i="10"/>
  <c r="C8" i="10"/>
  <c r="A9" i="10"/>
  <c r="B10" i="10"/>
  <c r="C11" i="10"/>
  <c r="A12" i="10"/>
  <c r="B12" i="10"/>
  <c r="C12" i="10"/>
  <c r="A13" i="10"/>
  <c r="B14" i="10"/>
  <c r="C15" i="10"/>
  <c r="A16" i="10"/>
  <c r="B16" i="10"/>
  <c r="C16" i="10"/>
  <c r="A17" i="10"/>
  <c r="B18" i="10"/>
  <c r="C19" i="10"/>
  <c r="A20" i="10"/>
  <c r="B20" i="10"/>
  <c r="C20" i="10"/>
  <c r="A21" i="10"/>
  <c r="B22" i="10"/>
  <c r="C23" i="10"/>
  <c r="A24" i="10"/>
  <c r="B24" i="10"/>
  <c r="C24" i="10"/>
  <c r="A25" i="10"/>
  <c r="B26" i="10"/>
  <c r="C27" i="10"/>
  <c r="A28" i="10"/>
  <c r="B28" i="10"/>
  <c r="C28" i="10"/>
  <c r="A29" i="10"/>
  <c r="B30" i="10"/>
  <c r="C31" i="10"/>
  <c r="A32" i="10"/>
  <c r="B32" i="10"/>
  <c r="C32" i="10"/>
  <c r="A33" i="10"/>
  <c r="B34" i="10"/>
  <c r="C35" i="10"/>
  <c r="A36" i="10"/>
  <c r="B36" i="10"/>
  <c r="C36" i="10"/>
  <c r="A37" i="10"/>
  <c r="B38" i="10"/>
  <c r="C39" i="10"/>
  <c r="A40" i="10"/>
  <c r="B40" i="10"/>
  <c r="C40" i="10"/>
  <c r="A41" i="10"/>
  <c r="B41" i="10"/>
  <c r="B42" i="10"/>
  <c r="C43" i="10"/>
  <c r="A44" i="10"/>
  <c r="B44" i="10"/>
  <c r="C44" i="10"/>
  <c r="A45" i="10"/>
  <c r="B45" i="10"/>
  <c r="B46" i="10"/>
  <c r="C47" i="10"/>
  <c r="A48" i="10"/>
  <c r="B48" i="10"/>
  <c r="C48" i="10"/>
  <c r="A49" i="10"/>
  <c r="B49" i="10"/>
  <c r="B50" i="10"/>
  <c r="C51" i="10"/>
  <c r="A52" i="10"/>
  <c r="B52" i="10"/>
  <c r="C52" i="10"/>
  <c r="C3" i="10"/>
  <c r="B3" i="10"/>
  <c r="D2" i="10"/>
  <c r="B5" i="10" s="1"/>
  <c r="B53" i="9"/>
  <c r="C53" i="9"/>
  <c r="D53" i="9"/>
  <c r="E53" i="9"/>
  <c r="F53" i="9"/>
  <c r="A53" i="9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F3" i="9"/>
  <c r="E3" i="9"/>
  <c r="D3" i="9"/>
  <c r="C3" i="9"/>
  <c r="B3" i="9"/>
  <c r="A3" i="9"/>
  <c r="K1" i="9"/>
  <c r="B53" i="8"/>
  <c r="C53" i="8"/>
  <c r="D53" i="8"/>
  <c r="A53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C3" i="8"/>
  <c r="B3" i="8"/>
  <c r="A3" i="8"/>
  <c r="E1" i="8"/>
  <c r="E4" i="7"/>
  <c r="B55" i="10" s="1"/>
  <c r="C4" i="7"/>
  <c r="B54" i="10" s="1"/>
  <c r="E5" i="7"/>
  <c r="C5" i="7"/>
  <c r="A54" i="10" s="1"/>
  <c r="E6" i="7"/>
  <c r="C55" i="10" s="1"/>
  <c r="C6" i="7"/>
  <c r="C54" i="10" s="1"/>
  <c r="E3" i="7"/>
  <c r="B59" i="9" s="1"/>
  <c r="D3" i="7"/>
  <c r="B55" i="9" s="1"/>
  <c r="C3" i="7"/>
  <c r="B56" i="9" s="1"/>
  <c r="B3" i="7"/>
  <c r="B57" i="9" s="1"/>
  <c r="E2" i="7"/>
  <c r="B59" i="8" s="1"/>
  <c r="D2" i="7"/>
  <c r="B55" i="8" s="1"/>
  <c r="C2" i="7"/>
  <c r="B56" i="8" s="1"/>
  <c r="B2" i="7"/>
  <c r="B57" i="8" s="1"/>
  <c r="B58" i="9" l="1"/>
  <c r="B58" i="8"/>
  <c r="E54" i="10"/>
  <c r="A55" i="10"/>
  <c r="E55" i="10" s="1"/>
  <c r="B51" i="10"/>
  <c r="B47" i="10"/>
  <c r="B43" i="10"/>
  <c r="B39" i="10"/>
  <c r="B35" i="10"/>
  <c r="B31" i="10"/>
  <c r="B27" i="10"/>
  <c r="B23" i="10"/>
  <c r="B19" i="10"/>
  <c r="B15" i="10"/>
  <c r="B11" i="10"/>
  <c r="B7" i="10"/>
  <c r="B53" i="10" s="1"/>
  <c r="A51" i="10"/>
  <c r="A47" i="10"/>
  <c r="A43" i="10"/>
  <c r="A39" i="10"/>
  <c r="A35" i="10"/>
  <c r="A31" i="10"/>
  <c r="A27" i="10"/>
  <c r="A23" i="10"/>
  <c r="A19" i="10"/>
  <c r="A15" i="10"/>
  <c r="A11" i="10"/>
  <c r="A7" i="10"/>
  <c r="C50" i="10"/>
  <c r="C46" i="10"/>
  <c r="C42" i="10"/>
  <c r="C38" i="10"/>
  <c r="C34" i="10"/>
  <c r="C30" i="10"/>
  <c r="C26" i="10"/>
  <c r="C22" i="10"/>
  <c r="C18" i="10"/>
  <c r="C14" i="10"/>
  <c r="C10" i="10"/>
  <c r="C6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3" i="10"/>
  <c r="C49" i="10"/>
  <c r="C45" i="10"/>
  <c r="C41" i="10"/>
  <c r="C37" i="10"/>
  <c r="C33" i="10"/>
  <c r="C29" i="10"/>
  <c r="C25" i="10"/>
  <c r="C21" i="10"/>
  <c r="C17" i="10"/>
  <c r="C13" i="10"/>
  <c r="C9" i="10"/>
  <c r="C5" i="10"/>
  <c r="B37" i="10"/>
  <c r="B33" i="10"/>
  <c r="B29" i="10"/>
  <c r="B25" i="10"/>
  <c r="B21" i="10"/>
  <c r="B17" i="10"/>
  <c r="B13" i="10"/>
  <c r="B9" i="10"/>
  <c r="J12" i="6"/>
  <c r="I4" i="6"/>
  <c r="J4" i="6" s="1"/>
  <c r="I5" i="6"/>
  <c r="J5" i="6" s="1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I13" i="6"/>
  <c r="J13" i="6" s="1"/>
  <c r="I14" i="6"/>
  <c r="J14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1" i="6"/>
  <c r="J21" i="6" s="1"/>
  <c r="I22" i="6"/>
  <c r="J22" i="6" s="1"/>
  <c r="I23" i="6"/>
  <c r="J23" i="6" s="1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I31" i="6"/>
  <c r="J31" i="6" s="1"/>
  <c r="I32" i="6"/>
  <c r="J32" i="6" s="1"/>
  <c r="I33" i="6"/>
  <c r="J33" i="6" s="1"/>
  <c r="I34" i="6"/>
  <c r="J34" i="6" s="1"/>
  <c r="I35" i="6"/>
  <c r="J35" i="6" s="1"/>
  <c r="I36" i="6"/>
  <c r="J36" i="6" s="1"/>
  <c r="I37" i="6"/>
  <c r="J37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44" i="6"/>
  <c r="J44" i="6" s="1"/>
  <c r="I45" i="6"/>
  <c r="J45" i="6" s="1"/>
  <c r="I46" i="6"/>
  <c r="J46" i="6" s="1"/>
  <c r="I47" i="6"/>
  <c r="J47" i="6" s="1"/>
  <c r="I48" i="6"/>
  <c r="J48" i="6" s="1"/>
  <c r="I49" i="6"/>
  <c r="J49" i="6" s="1"/>
  <c r="I50" i="6"/>
  <c r="J50" i="6" s="1"/>
  <c r="I51" i="6"/>
  <c r="J51" i="6" s="1"/>
  <c r="I52" i="6"/>
  <c r="J52" i="6" s="1"/>
  <c r="I3" i="6"/>
  <c r="J3" i="6" s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3" i="6"/>
  <c r="C53" i="10" l="1"/>
  <c r="A53" i="10"/>
</calcChain>
</file>

<file path=xl/sharedStrings.xml><?xml version="1.0" encoding="utf-8"?>
<sst xmlns="http://schemas.openxmlformats.org/spreadsheetml/2006/main" count="446" uniqueCount="178">
  <si>
    <t xml:space="preserve">IPC </t>
  </si>
  <si>
    <t>client_001</t>
  </si>
  <si>
    <t>Mana_122k-l1i_32k8w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</si>
  <si>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</si>
  <si>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</si>
  <si>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</si>
  <si>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</si>
  <si>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</si>
  <si>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</si>
  <si>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</si>
  <si>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</si>
  <si>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</si>
  <si>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</si>
  <si>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</si>
  <si>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</si>
  <si>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</si>
  <si>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</si>
  <si>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</si>
  <si>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</si>
  <si>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</si>
  <si>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</si>
  <si>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</si>
  <si>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</si>
  <si>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</si>
  <si>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</si>
  <si>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</si>
  <si>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</si>
  <si>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</si>
  <si>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</si>
  <si>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</si>
  <si>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</si>
  <si>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</si>
  <si>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</si>
  <si>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</si>
  <si>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</si>
  <si>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</si>
  <si>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</si>
  <si>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</si>
  <si>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</si>
  <si>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</si>
  <si>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</si>
  <si>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</si>
  <si>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</si>
  <si>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</si>
  <si>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</si>
  <si>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</si>
  <si>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</si>
  <si>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</si>
  <si>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</si>
  <si>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</si>
  <si>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</si>
  <si>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</si>
  <si>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</si>
  <si>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</si>
  <si>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</si>
  <si>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</si>
  <si>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</si>
  <si>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</si>
  <si>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</si>
  <si>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</si>
  <si>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</si>
  <si>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</si>
  <si>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</si>
  <si>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</si>
  <si>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</si>
  <si>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</si>
  <si>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</si>
  <si>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</si>
  <si>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</si>
  <si>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</si>
  <si>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</si>
  <si>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</si>
  <si>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</si>
  <si>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</si>
  <si>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</si>
  <si>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</si>
  <si>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</si>
  <si>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</si>
  <si>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</si>
  <si>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</si>
  <si>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</si>
  <si>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</si>
  <si>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</si>
  <si>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mana_table_access_counter </t>
  </si>
  <si>
    <t xml:space="preserve">mana_table_multiple_access_counter </t>
  </si>
  <si>
    <t xml:space="preserve">hobp_table_access_counter </t>
  </si>
  <si>
    <t xml:space="preserve">sab_access_counter </t>
  </si>
  <si>
    <t xml:space="preserve">srq_access_counter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</si>
  <si>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</si>
  <si>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</si>
  <si>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</si>
  <si>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</si>
  <si>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</si>
  <si>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</si>
  <si>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</si>
  <si>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</si>
  <si>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</si>
  <si>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</si>
  <si>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</si>
  <si>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</si>
  <si>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</si>
  <si>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</si>
  <si>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</si>
  <si>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</si>
  <si>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</si>
  <si>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</si>
  <si>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</si>
  <si>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</si>
  <si>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</si>
  <si>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</si>
  <si>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</si>
  <si>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</si>
  <si>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</si>
  <si>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</si>
  <si>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</si>
  <si>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</si>
  <si>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</si>
  <si>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</si>
  <si>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</si>
  <si>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</si>
  <si>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</si>
  <si>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</si>
  <si>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</si>
  <si>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</si>
  <si>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</si>
  <si>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</si>
  <si>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</si>
  <si>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</si>
  <si>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</si>
  <si>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</si>
  <si>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</si>
  <si>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</si>
  <si>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</si>
  <si>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</si>
  <si>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</si>
  <si>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</si>
  <si>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</si>
  <si>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mana_energy</t>
  </si>
  <si>
    <t>hobp_energy</t>
  </si>
  <si>
    <t>total_energy</t>
  </si>
  <si>
    <t>mana_multiple_energy</t>
  </si>
  <si>
    <t>tag</t>
  </si>
  <si>
    <t>read</t>
  </si>
  <si>
    <t>write</t>
  </si>
  <si>
    <t>static</t>
  </si>
  <si>
    <t>l1I32K64S8W</t>
  </si>
  <si>
    <t>l2</t>
  </si>
  <si>
    <t>hopbt</t>
  </si>
  <si>
    <t>mana</t>
  </si>
  <si>
    <t>multiple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</si>
  <si>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</si>
  <si>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</si>
  <si>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</si>
  <si>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</si>
  <si>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</si>
  <si>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</si>
  <si>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</si>
  <si>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</si>
  <si>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</si>
  <si>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rfo_hit</t>
  </si>
  <si>
    <t>rfo_miss</t>
  </si>
  <si>
    <t>wb_hit</t>
  </si>
  <si>
    <t>wb_miss</t>
  </si>
  <si>
    <t>manat</t>
  </si>
  <si>
    <t>hobpt</t>
  </si>
  <si>
    <t>mana_mult</t>
  </si>
  <si>
    <t>dynamic_energy</t>
  </si>
  <si>
    <t>static_energy</t>
  </si>
  <si>
    <t>geomean</t>
  </si>
  <si>
    <t>exec_time(s)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</si>
  <si>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</si>
  <si>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</si>
  <si>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</si>
  <si>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</si>
  <si>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</si>
  <si>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l2_pref_miss</t>
  </si>
  <si>
    <t>l2_pref_hit</t>
  </si>
  <si>
    <t>l2_pref_upper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</si>
</sst>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18">
          <cell r="C18">
            <v>16.1572</v>
          </cell>
          <cell r="D18">
            <v>9.9798100000000004E-3</v>
          </cell>
          <cell r="E18">
            <v>0.72877199999999998</v>
          </cell>
          <cell r="F18">
            <v>0.68323</v>
          </cell>
        </row>
      </sheetData>
      <sheetData sheetId="1"/>
      <sheetData sheetId="2"/>
      <sheetData sheetId="3">
        <row r="3">
          <cell r="C3">
            <v>1.53971E-2</v>
          </cell>
          <cell r="E3">
            <v>2.17197</v>
          </cell>
        </row>
        <row r="4">
          <cell r="C4">
            <v>6.6218600000000002E-2</v>
          </cell>
          <cell r="E4">
            <v>18.3261</v>
          </cell>
        </row>
        <row r="5">
          <cell r="C5">
            <v>9.4498799999999994E-2</v>
          </cell>
          <cell r="E5">
            <v>35.065600000000003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topLeftCell="A28" workbookViewId="0">
      <selection activeCell="B52" sqref="B52"/>
    </sheetView>
  </sheetViews>
  <sheetFormatPr defaultRowHeight="14.4" x14ac:dyDescent="0.3"/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>
        <v>1.2581199999999999</v>
      </c>
    </row>
    <row r="4" spans="1:2" x14ac:dyDescent="0.3">
      <c r="A4" t="s">
        <v>88</v>
      </c>
      <c r="B4">
        <v>1.62616</v>
      </c>
    </row>
    <row r="5" spans="1:2" x14ac:dyDescent="0.3">
      <c r="A5" t="s">
        <v>89</v>
      </c>
      <c r="B5">
        <v>1.2753300000000001</v>
      </c>
    </row>
    <row r="6" spans="1:2" x14ac:dyDescent="0.3">
      <c r="A6" t="s">
        <v>90</v>
      </c>
      <c r="B6">
        <v>1.22631</v>
      </c>
    </row>
    <row r="7" spans="1:2" x14ac:dyDescent="0.3">
      <c r="A7" t="s">
        <v>91</v>
      </c>
      <c r="B7">
        <v>1.2829699999999999</v>
      </c>
    </row>
    <row r="8" spans="1:2" x14ac:dyDescent="0.3">
      <c r="A8" t="s">
        <v>92</v>
      </c>
      <c r="B8">
        <v>1.1905399999999999</v>
      </c>
    </row>
    <row r="9" spans="1:2" x14ac:dyDescent="0.3">
      <c r="A9" t="s">
        <v>93</v>
      </c>
      <c r="B9">
        <v>1.3198300000000001</v>
      </c>
    </row>
    <row r="10" spans="1:2" x14ac:dyDescent="0.3">
      <c r="A10" t="s">
        <v>94</v>
      </c>
      <c r="B10">
        <v>1.23373</v>
      </c>
    </row>
    <row r="11" spans="1:2" x14ac:dyDescent="0.3">
      <c r="A11" t="s">
        <v>95</v>
      </c>
      <c r="B11">
        <v>1.44377</v>
      </c>
    </row>
    <row r="12" spans="1:2" x14ac:dyDescent="0.3">
      <c r="A12" t="s">
        <v>96</v>
      </c>
      <c r="B12">
        <v>1.55382</v>
      </c>
    </row>
    <row r="13" spans="1:2" x14ac:dyDescent="0.3">
      <c r="A13" t="s">
        <v>97</v>
      </c>
      <c r="B13">
        <v>1.0242899999999999</v>
      </c>
    </row>
    <row r="14" spans="1:2" x14ac:dyDescent="0.3">
      <c r="A14" t="s">
        <v>98</v>
      </c>
      <c r="B14">
        <v>0.81294699999999998</v>
      </c>
    </row>
    <row r="15" spans="1:2" x14ac:dyDescent="0.3">
      <c r="A15" t="s">
        <v>99</v>
      </c>
      <c r="B15">
        <v>0.853074</v>
      </c>
    </row>
    <row r="16" spans="1:2" x14ac:dyDescent="0.3">
      <c r="A16" t="s">
        <v>100</v>
      </c>
      <c r="B16">
        <v>0.99591499999999999</v>
      </c>
    </row>
    <row r="17" spans="1:2" x14ac:dyDescent="0.3">
      <c r="A17" t="s">
        <v>101</v>
      </c>
      <c r="B17">
        <v>1.25468</v>
      </c>
    </row>
    <row r="18" spans="1:2" x14ac:dyDescent="0.3">
      <c r="A18" t="s">
        <v>102</v>
      </c>
      <c r="B18">
        <v>1.3597900000000001</v>
      </c>
    </row>
    <row r="19" spans="1:2" x14ac:dyDescent="0.3">
      <c r="A19" t="s">
        <v>103</v>
      </c>
      <c r="B19">
        <v>1.3125199999999999</v>
      </c>
    </row>
    <row r="20" spans="1:2" x14ac:dyDescent="0.3">
      <c r="A20" t="s">
        <v>104</v>
      </c>
      <c r="B20">
        <v>1.50621</v>
      </c>
    </row>
    <row r="21" spans="1:2" x14ac:dyDescent="0.3">
      <c r="A21" t="s">
        <v>105</v>
      </c>
      <c r="B21">
        <v>1.58518</v>
      </c>
    </row>
    <row r="22" spans="1:2" x14ac:dyDescent="0.3">
      <c r="A22" t="s">
        <v>106</v>
      </c>
      <c r="B22">
        <v>1.3907700000000001</v>
      </c>
    </row>
    <row r="23" spans="1:2" x14ac:dyDescent="0.3">
      <c r="A23" t="s">
        <v>107</v>
      </c>
      <c r="B23">
        <v>0.51468800000000003</v>
      </c>
    </row>
    <row r="24" spans="1:2" x14ac:dyDescent="0.3">
      <c r="A24" t="s">
        <v>108</v>
      </c>
      <c r="B24">
        <v>0.56443399999999999</v>
      </c>
    </row>
    <row r="25" spans="1:2" x14ac:dyDescent="0.3">
      <c r="A25" t="s">
        <v>109</v>
      </c>
      <c r="B25">
        <v>0.49701099999999998</v>
      </c>
    </row>
    <row r="26" spans="1:2" x14ac:dyDescent="0.3">
      <c r="A26" t="s">
        <v>110</v>
      </c>
      <c r="B26">
        <v>0.56611</v>
      </c>
    </row>
    <row r="27" spans="1:2" x14ac:dyDescent="0.3">
      <c r="A27" t="s">
        <v>111</v>
      </c>
      <c r="B27">
        <v>0.58638699999999999</v>
      </c>
    </row>
    <row r="28" spans="1:2" x14ac:dyDescent="0.3">
      <c r="A28" t="s">
        <v>112</v>
      </c>
      <c r="B28">
        <v>0.583148</v>
      </c>
    </row>
    <row r="29" spans="1:2" x14ac:dyDescent="0.3">
      <c r="A29" t="s">
        <v>113</v>
      </c>
      <c r="B29">
        <v>1.41374</v>
      </c>
    </row>
    <row r="30" spans="1:2" x14ac:dyDescent="0.3">
      <c r="A30" t="s">
        <v>114</v>
      </c>
      <c r="B30">
        <v>1.4278900000000001</v>
      </c>
    </row>
    <row r="31" spans="1:2" x14ac:dyDescent="0.3">
      <c r="A31" t="s">
        <v>115</v>
      </c>
      <c r="B31">
        <v>1.4554400000000001</v>
      </c>
    </row>
    <row r="32" spans="1:2" x14ac:dyDescent="0.3">
      <c r="A32" t="s">
        <v>116</v>
      </c>
      <c r="B32">
        <v>1.4086799999999999</v>
      </c>
    </row>
    <row r="33" spans="1:2" x14ac:dyDescent="0.3">
      <c r="A33" t="s">
        <v>117</v>
      </c>
      <c r="B33">
        <v>1.4215899999999999</v>
      </c>
    </row>
    <row r="34" spans="1:2" x14ac:dyDescent="0.3">
      <c r="A34" t="s">
        <v>118</v>
      </c>
      <c r="B34">
        <v>1.30992</v>
      </c>
    </row>
    <row r="35" spans="1:2" x14ac:dyDescent="0.3">
      <c r="A35" t="s">
        <v>119</v>
      </c>
      <c r="B35">
        <v>1.30366</v>
      </c>
    </row>
    <row r="36" spans="1:2" x14ac:dyDescent="0.3">
      <c r="A36" t="s">
        <v>120</v>
      </c>
      <c r="B36">
        <v>1.3884799999999999</v>
      </c>
    </row>
    <row r="37" spans="1:2" x14ac:dyDescent="0.3">
      <c r="A37" t="s">
        <v>121</v>
      </c>
      <c r="B37">
        <v>1.31162</v>
      </c>
    </row>
    <row r="38" spans="1:2" x14ac:dyDescent="0.3">
      <c r="A38" t="s">
        <v>122</v>
      </c>
      <c r="B38">
        <v>1.47122</v>
      </c>
    </row>
    <row r="39" spans="1:2" x14ac:dyDescent="0.3">
      <c r="A39" t="s">
        <v>123</v>
      </c>
      <c r="B39">
        <v>1.4807399999999999</v>
      </c>
    </row>
    <row r="40" spans="1:2" x14ac:dyDescent="0.3">
      <c r="A40" t="s">
        <v>124</v>
      </c>
      <c r="B40">
        <v>1.6378299999999999</v>
      </c>
    </row>
    <row r="41" spans="1:2" x14ac:dyDescent="0.3">
      <c r="A41" t="s">
        <v>125</v>
      </c>
      <c r="B41">
        <v>1.2429600000000001</v>
      </c>
    </row>
    <row r="42" spans="1:2" x14ac:dyDescent="0.3">
      <c r="A42" t="s">
        <v>126</v>
      </c>
      <c r="B42">
        <v>1.7679499999999999</v>
      </c>
    </row>
    <row r="43" spans="1:2" x14ac:dyDescent="0.3">
      <c r="A43" t="s">
        <v>127</v>
      </c>
      <c r="B43">
        <v>1.5581700000000001</v>
      </c>
    </row>
    <row r="44" spans="1:2" x14ac:dyDescent="0.3">
      <c r="A44" t="s">
        <v>128</v>
      </c>
      <c r="B44">
        <v>1.55687</v>
      </c>
    </row>
    <row r="45" spans="1:2" x14ac:dyDescent="0.3">
      <c r="A45" t="s">
        <v>129</v>
      </c>
      <c r="B45">
        <v>1.6965300000000001</v>
      </c>
    </row>
    <row r="46" spans="1:2" x14ac:dyDescent="0.3">
      <c r="A46" t="s">
        <v>130</v>
      </c>
      <c r="B46">
        <v>1.2755000000000001</v>
      </c>
    </row>
    <row r="47" spans="1:2" x14ac:dyDescent="0.3">
      <c r="A47" t="s">
        <v>131</v>
      </c>
      <c r="B47">
        <v>0.25944</v>
      </c>
    </row>
    <row r="48" spans="1:2" x14ac:dyDescent="0.3">
      <c r="A48" t="s">
        <v>132</v>
      </c>
      <c r="B48">
        <v>0.24571799999999999</v>
      </c>
    </row>
    <row r="49" spans="1:2" x14ac:dyDescent="0.3">
      <c r="A49" t="s">
        <v>133</v>
      </c>
      <c r="B49">
        <v>1.1397299999999999</v>
      </c>
    </row>
    <row r="50" spans="1:2" x14ac:dyDescent="0.3">
      <c r="A50" t="s">
        <v>134</v>
      </c>
      <c r="B50">
        <v>1.3173699999999999</v>
      </c>
    </row>
    <row r="51" spans="1:2" x14ac:dyDescent="0.3">
      <c r="A51" t="s">
        <v>135</v>
      </c>
      <c r="B51">
        <v>1.3728499999999999</v>
      </c>
    </row>
    <row r="52" spans="1:2" x14ac:dyDescent="0.3">
      <c r="A52" t="s">
        <v>136</v>
      </c>
      <c r="B52">
        <v>1.6681999999999999</v>
      </c>
    </row>
    <row r="54" spans="1:2" x14ac:dyDescent="0.3">
      <c r="A54" s="2" t="s">
        <v>168</v>
      </c>
      <c r="B54" s="2">
        <f>GEOMEAN(B3:B52)</f>
        <v>1.1291111873243751</v>
      </c>
    </row>
    <row r="55" spans="1:2" x14ac:dyDescent="0.3">
      <c r="A55" s="2" t="s">
        <v>169</v>
      </c>
      <c r="B55" s="2">
        <f>0.0125/B54</f>
        <v>1.1070654635546495E-2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29" workbookViewId="0">
      <selection activeCell="C53" sqref="C53"/>
    </sheetView>
  </sheetViews>
  <sheetFormatPr defaultRowHeight="14.4" x14ac:dyDescent="0.3"/>
  <cols>
    <col min="3" max="3" width="10.21875" bestFit="1" customWidth="1"/>
    <col min="4" max="4" width="14.33203125" bestFit="1" customWidth="1"/>
  </cols>
  <sheetData>
    <row r="1" spans="1:4" s="2" customFormat="1" x14ac:dyDescent="0.3">
      <c r="A1" s="9" t="s">
        <v>150</v>
      </c>
      <c r="B1" s="9"/>
      <c r="C1" s="9"/>
    </row>
    <row r="2" spans="1:4" x14ac:dyDescent="0.3">
      <c r="A2" s="2" t="s">
        <v>163</v>
      </c>
      <c r="B2" s="2" t="s">
        <v>164</v>
      </c>
      <c r="C2" t="s">
        <v>165</v>
      </c>
      <c r="D2" s="2">
        <f>1000/50000000</f>
        <v>2.0000000000000002E-5</v>
      </c>
    </row>
    <row r="3" spans="1:4" x14ac:dyDescent="0.3">
      <c r="A3">
        <f>Sheet6!B3*$D$2</f>
        <v>27.710220000000003</v>
      </c>
      <c r="B3" s="2">
        <f>Sheet6!D3*$D$2</f>
        <v>347.91144000000003</v>
      </c>
      <c r="C3" s="2">
        <f>Sheet6!C3*$D$2</f>
        <v>63.835760000000008</v>
      </c>
    </row>
    <row r="4" spans="1:4" x14ac:dyDescent="0.3">
      <c r="A4" s="2">
        <f>Sheet6!B4*$D$2</f>
        <v>69.243459999999999</v>
      </c>
      <c r="B4" s="2">
        <f>Sheet6!D4*$D$2</f>
        <v>561.11862000000008</v>
      </c>
      <c r="C4" s="2">
        <f>Sheet6!C4*$D$2</f>
        <v>133.86686</v>
      </c>
    </row>
    <row r="5" spans="1:4" x14ac:dyDescent="0.3">
      <c r="A5" s="2">
        <f>Sheet6!B5*$D$2</f>
        <v>65.671140000000008</v>
      </c>
      <c r="B5" s="2">
        <f>Sheet6!D5*$D$2</f>
        <v>726.68384000000003</v>
      </c>
      <c r="C5" s="2">
        <f>Sheet6!C5*$D$2</f>
        <v>141.66924</v>
      </c>
    </row>
    <row r="6" spans="1:4" x14ac:dyDescent="0.3">
      <c r="A6" s="2">
        <f>Sheet6!B6*$D$2</f>
        <v>45.346320000000006</v>
      </c>
      <c r="B6" s="2">
        <f>Sheet6!D6*$D$2</f>
        <v>582.9449800000001</v>
      </c>
      <c r="C6" s="2">
        <f>Sheet6!C6*$D$2</f>
        <v>131.36826000000002</v>
      </c>
    </row>
    <row r="7" spans="1:4" x14ac:dyDescent="0.3">
      <c r="A7" s="2">
        <f>Sheet6!B7*$D$2</f>
        <v>70.859819999999999</v>
      </c>
      <c r="B7" s="2">
        <f>Sheet6!D7*$D$2</f>
        <v>645.72426000000007</v>
      </c>
      <c r="C7" s="2">
        <f>Sheet6!C7*$D$2</f>
        <v>156.51106000000001</v>
      </c>
    </row>
    <row r="8" spans="1:4" x14ac:dyDescent="0.3">
      <c r="A8" s="2">
        <f>Sheet6!B8*$D$2</f>
        <v>29.024860000000004</v>
      </c>
      <c r="B8" s="2">
        <f>Sheet6!D8*$D$2</f>
        <v>316.38150000000002</v>
      </c>
      <c r="C8" s="2">
        <f>Sheet6!C8*$D$2</f>
        <v>70.479700000000008</v>
      </c>
    </row>
    <row r="9" spans="1:4" x14ac:dyDescent="0.3">
      <c r="A9" s="2">
        <f>Sheet6!B9*$D$2</f>
        <v>35.525040000000004</v>
      </c>
      <c r="B9" s="2">
        <f>Sheet6!D9*$D$2</f>
        <v>500.80106000000006</v>
      </c>
      <c r="C9" s="2">
        <f>Sheet6!C9*$D$2</f>
        <v>86.109100000000012</v>
      </c>
    </row>
    <row r="10" spans="1:4" x14ac:dyDescent="0.3">
      <c r="A10" s="2">
        <f>Sheet6!B10*$D$2</f>
        <v>52.384040000000006</v>
      </c>
      <c r="B10" s="2">
        <f>Sheet6!D10*$D$2</f>
        <v>442.30068000000006</v>
      </c>
      <c r="C10" s="2">
        <f>Sheet6!C10*$D$2</f>
        <v>103.22994000000001</v>
      </c>
    </row>
    <row r="11" spans="1:4" x14ac:dyDescent="0.3">
      <c r="A11" s="2">
        <f>Sheet6!B11*$D$2</f>
        <v>46.239420000000003</v>
      </c>
      <c r="B11" s="2">
        <f>Sheet6!D11*$D$2</f>
        <v>251.74936000000002</v>
      </c>
      <c r="C11" s="2">
        <f>Sheet6!C11*$D$2</f>
        <v>45.570720000000001</v>
      </c>
    </row>
    <row r="12" spans="1:4" x14ac:dyDescent="0.3">
      <c r="A12" s="2">
        <f>Sheet6!B12*$D$2</f>
        <v>111.37014000000001</v>
      </c>
      <c r="B12" s="2">
        <f>Sheet6!D12*$D$2</f>
        <v>525.83879999999999</v>
      </c>
      <c r="C12" s="2">
        <f>Sheet6!C12*$D$2</f>
        <v>89.457900000000009</v>
      </c>
    </row>
    <row r="13" spans="1:4" x14ac:dyDescent="0.3">
      <c r="A13" s="2">
        <f>Sheet6!B13*$D$2</f>
        <v>50.681400000000004</v>
      </c>
      <c r="B13" s="2">
        <f>Sheet6!D13*$D$2</f>
        <v>456.74612000000002</v>
      </c>
      <c r="C13" s="2">
        <f>Sheet6!C13*$D$2</f>
        <v>101.06462000000001</v>
      </c>
    </row>
    <row r="14" spans="1:4" x14ac:dyDescent="0.3">
      <c r="A14" s="2">
        <f>Sheet6!B14*$D$2</f>
        <v>58.036300000000004</v>
      </c>
      <c r="B14" s="2">
        <f>Sheet6!D14*$D$2</f>
        <v>455.54648000000003</v>
      </c>
      <c r="C14" s="2">
        <f>Sheet6!C14*$D$2</f>
        <v>80.519560000000013</v>
      </c>
    </row>
    <row r="15" spans="1:4" x14ac:dyDescent="0.3">
      <c r="A15" s="2">
        <f>Sheet6!B15*$D$2</f>
        <v>59.915800000000004</v>
      </c>
      <c r="B15" s="2">
        <f>Sheet6!D15*$D$2</f>
        <v>410.86884000000003</v>
      </c>
      <c r="C15" s="2">
        <f>Sheet6!C15*$D$2</f>
        <v>70.561060000000012</v>
      </c>
    </row>
    <row r="16" spans="1:4" x14ac:dyDescent="0.3">
      <c r="A16" s="2">
        <f>Sheet6!B16*$D$2</f>
        <v>59.736560000000004</v>
      </c>
      <c r="B16" s="2">
        <f>Sheet6!D16*$D$2</f>
        <v>404.51218000000006</v>
      </c>
      <c r="C16" s="2">
        <f>Sheet6!C16*$D$2</f>
        <v>67.54204</v>
      </c>
    </row>
    <row r="17" spans="1:3" x14ac:dyDescent="0.3">
      <c r="A17" s="2">
        <f>Sheet6!B17*$D$2</f>
        <v>58.553400000000003</v>
      </c>
      <c r="B17" s="2">
        <f>Sheet6!D17*$D$2</f>
        <v>390.02612000000005</v>
      </c>
      <c r="C17" s="2">
        <f>Sheet6!C17*$D$2</f>
        <v>69.611540000000005</v>
      </c>
    </row>
    <row r="18" spans="1:3" x14ac:dyDescent="0.3">
      <c r="A18" s="2">
        <f>Sheet6!B18*$D$2</f>
        <v>59.269820000000003</v>
      </c>
      <c r="B18" s="2">
        <f>Sheet6!D18*$D$2</f>
        <v>355.25186000000002</v>
      </c>
      <c r="C18" s="2">
        <f>Sheet6!C18*$D$2</f>
        <v>65.912700000000001</v>
      </c>
    </row>
    <row r="19" spans="1:3" x14ac:dyDescent="0.3">
      <c r="A19" s="2">
        <f>Sheet6!B19*$D$2</f>
        <v>59.222980000000007</v>
      </c>
      <c r="B19" s="2">
        <f>Sheet6!D19*$D$2</f>
        <v>355.81420000000003</v>
      </c>
      <c r="C19" s="2">
        <f>Sheet6!C19*$D$2</f>
        <v>65.331240000000008</v>
      </c>
    </row>
    <row r="20" spans="1:3" x14ac:dyDescent="0.3">
      <c r="A20" s="2">
        <f>Sheet6!B20*$D$2</f>
        <v>102.97936000000001</v>
      </c>
      <c r="B20" s="2">
        <f>Sheet6!D20*$D$2</f>
        <v>547.72048000000007</v>
      </c>
      <c r="C20" s="2">
        <f>Sheet6!C20*$D$2</f>
        <v>95.591660000000005</v>
      </c>
    </row>
    <row r="21" spans="1:3" x14ac:dyDescent="0.3">
      <c r="A21" s="2">
        <f>Sheet6!B21*$D$2</f>
        <v>103.71190000000001</v>
      </c>
      <c r="B21" s="2">
        <f>Sheet6!D21*$D$2</f>
        <v>551.38134000000002</v>
      </c>
      <c r="C21" s="2">
        <f>Sheet6!C21*$D$2</f>
        <v>93.638400000000004</v>
      </c>
    </row>
    <row r="22" spans="1:3" x14ac:dyDescent="0.3">
      <c r="A22" s="2">
        <f>Sheet6!B22*$D$2</f>
        <v>65.871459999999999</v>
      </c>
      <c r="B22" s="2">
        <f>Sheet6!D22*$D$2</f>
        <v>432.51578000000006</v>
      </c>
      <c r="C22" s="2">
        <f>Sheet6!C22*$D$2</f>
        <v>63.930140000000009</v>
      </c>
    </row>
    <row r="23" spans="1:3" x14ac:dyDescent="0.3">
      <c r="A23" s="2">
        <f>Sheet6!B23*$D$2</f>
        <v>83.476940000000013</v>
      </c>
      <c r="B23" s="2">
        <f>Sheet6!D23*$D$2</f>
        <v>393.10908000000001</v>
      </c>
      <c r="C23" s="2">
        <f>Sheet6!C23*$D$2</f>
        <v>41.502980000000001</v>
      </c>
    </row>
    <row r="24" spans="1:3" x14ac:dyDescent="0.3">
      <c r="A24" s="2">
        <f>Sheet6!B24*$D$2</f>
        <v>82.140160000000009</v>
      </c>
      <c r="B24" s="2">
        <f>Sheet6!D24*$D$2</f>
        <v>492.14808000000005</v>
      </c>
      <c r="C24" s="2">
        <f>Sheet6!C24*$D$2</f>
        <v>41.845800000000004</v>
      </c>
    </row>
    <row r="25" spans="1:3" x14ac:dyDescent="0.3">
      <c r="A25" s="2">
        <f>Sheet6!B25*$D$2</f>
        <v>81.980540000000005</v>
      </c>
      <c r="B25" s="2">
        <f>Sheet6!D25*$D$2</f>
        <v>499.44076000000007</v>
      </c>
      <c r="C25" s="2">
        <f>Sheet6!C25*$D$2</f>
        <v>42.715980000000002</v>
      </c>
    </row>
    <row r="26" spans="1:3" x14ac:dyDescent="0.3">
      <c r="A26" s="2">
        <f>Sheet6!B26*$D$2</f>
        <v>88.092880000000008</v>
      </c>
      <c r="B26" s="2">
        <f>Sheet6!D26*$D$2</f>
        <v>520.55488000000003</v>
      </c>
      <c r="C26" s="2">
        <f>Sheet6!C26*$D$2</f>
        <v>43.539740000000002</v>
      </c>
    </row>
    <row r="27" spans="1:3" x14ac:dyDescent="0.3">
      <c r="A27" s="2">
        <f>Sheet6!B27*$D$2</f>
        <v>89.368320000000011</v>
      </c>
      <c r="B27" s="2">
        <f>Sheet6!D27*$D$2</f>
        <v>475.61422000000005</v>
      </c>
      <c r="C27" s="2">
        <f>Sheet6!C27*$D$2</f>
        <v>43.432160000000003</v>
      </c>
    </row>
    <row r="28" spans="1:3" x14ac:dyDescent="0.3">
      <c r="A28" s="2">
        <f>Sheet6!B28*$D$2</f>
        <v>86.606620000000007</v>
      </c>
      <c r="B28" s="2">
        <f>Sheet6!D28*$D$2</f>
        <v>523.35602000000006</v>
      </c>
      <c r="C28" s="2">
        <f>Sheet6!C28*$D$2</f>
        <v>45.038360000000004</v>
      </c>
    </row>
    <row r="29" spans="1:3" x14ac:dyDescent="0.3">
      <c r="A29" s="2">
        <f>Sheet6!B29*$D$2</f>
        <v>87.34678000000001</v>
      </c>
      <c r="B29" s="2">
        <f>Sheet6!D29*$D$2</f>
        <v>532.96906000000001</v>
      </c>
      <c r="C29" s="2">
        <f>Sheet6!C29*$D$2</f>
        <v>90.999520000000004</v>
      </c>
    </row>
    <row r="30" spans="1:3" x14ac:dyDescent="0.3">
      <c r="A30" s="2">
        <f>Sheet6!B30*$D$2</f>
        <v>89.146420000000006</v>
      </c>
      <c r="B30" s="2">
        <f>Sheet6!D30*$D$2</f>
        <v>540.35520000000008</v>
      </c>
      <c r="C30" s="2">
        <f>Sheet6!C30*$D$2</f>
        <v>88.162440000000004</v>
      </c>
    </row>
    <row r="31" spans="1:3" x14ac:dyDescent="0.3">
      <c r="A31" s="2">
        <f>Sheet6!B31*$D$2</f>
        <v>97.505560000000003</v>
      </c>
      <c r="B31" s="2">
        <f>Sheet6!D31*$D$2</f>
        <v>572.52960000000007</v>
      </c>
      <c r="C31" s="2">
        <f>Sheet6!C31*$D$2</f>
        <v>93.277940000000001</v>
      </c>
    </row>
    <row r="32" spans="1:3" x14ac:dyDescent="0.3">
      <c r="A32" s="2">
        <f>Sheet6!B32*$D$2</f>
        <v>96.888960000000012</v>
      </c>
      <c r="B32" s="2">
        <f>Sheet6!D32*$D$2</f>
        <v>573.54102</v>
      </c>
      <c r="C32" s="2">
        <f>Sheet6!C32*$D$2</f>
        <v>90.354620000000011</v>
      </c>
    </row>
    <row r="33" spans="1:3" x14ac:dyDescent="0.3">
      <c r="A33" s="2">
        <f>Sheet6!B33*$D$2</f>
        <v>96.920780000000008</v>
      </c>
      <c r="B33" s="2">
        <f>Sheet6!D33*$D$2</f>
        <v>579.99818000000005</v>
      </c>
      <c r="C33" s="2">
        <f>Sheet6!C33*$D$2</f>
        <v>92.669520000000006</v>
      </c>
    </row>
    <row r="34" spans="1:3" x14ac:dyDescent="0.3">
      <c r="A34" s="2">
        <f>Sheet6!B34*$D$2</f>
        <v>98.768420000000006</v>
      </c>
      <c r="B34" s="2">
        <f>Sheet6!D34*$D$2</f>
        <v>527.40790000000004</v>
      </c>
      <c r="C34" s="2">
        <f>Sheet6!C34*$D$2</f>
        <v>80.389120000000005</v>
      </c>
    </row>
    <row r="35" spans="1:3" x14ac:dyDescent="0.3">
      <c r="A35" s="2">
        <f>Sheet6!B35*$D$2</f>
        <v>98.245520000000013</v>
      </c>
      <c r="B35" s="2">
        <f>Sheet6!D35*$D$2</f>
        <v>526.4692</v>
      </c>
      <c r="C35" s="2">
        <f>Sheet6!C35*$D$2</f>
        <v>78.457680000000011</v>
      </c>
    </row>
    <row r="36" spans="1:3" x14ac:dyDescent="0.3">
      <c r="A36" s="2">
        <f>Sheet6!B36*$D$2</f>
        <v>99.512280000000004</v>
      </c>
      <c r="B36" s="2">
        <f>Sheet6!D36*$D$2</f>
        <v>534.2721600000001</v>
      </c>
      <c r="C36" s="2">
        <f>Sheet6!C36*$D$2</f>
        <v>83.164780000000007</v>
      </c>
    </row>
    <row r="37" spans="1:3" x14ac:dyDescent="0.3">
      <c r="A37" s="2">
        <f>Sheet6!B37*$D$2</f>
        <v>100.83210000000001</v>
      </c>
      <c r="B37" s="2">
        <f>Sheet6!D37*$D$2</f>
        <v>546.48538000000008</v>
      </c>
      <c r="C37" s="2">
        <f>Sheet6!C37*$D$2</f>
        <v>81.318280000000001</v>
      </c>
    </row>
    <row r="38" spans="1:3" x14ac:dyDescent="0.3">
      <c r="A38" s="2">
        <f>Sheet6!B38*$D$2</f>
        <v>113.88056</v>
      </c>
      <c r="B38" s="2">
        <f>Sheet6!D38*$D$2</f>
        <v>565.59316000000001</v>
      </c>
      <c r="C38" s="2">
        <f>Sheet6!C38*$D$2</f>
        <v>75.040000000000006</v>
      </c>
    </row>
    <row r="39" spans="1:3" x14ac:dyDescent="0.3">
      <c r="A39" s="2">
        <f>Sheet6!B39*$D$2</f>
        <v>117.15116</v>
      </c>
      <c r="B39" s="2">
        <f>Sheet6!D39*$D$2</f>
        <v>515.10290000000009</v>
      </c>
      <c r="C39" s="2">
        <f>Sheet6!C39*$D$2</f>
        <v>66.22784</v>
      </c>
    </row>
    <row r="40" spans="1:3" x14ac:dyDescent="0.3">
      <c r="A40" s="2">
        <f>Sheet6!B40*$D$2</f>
        <v>122.08138000000001</v>
      </c>
      <c r="B40" s="2">
        <f>Sheet6!D40*$D$2</f>
        <v>515.01384000000007</v>
      </c>
      <c r="C40" s="2">
        <f>Sheet6!C40*$D$2</f>
        <v>62.140980000000006</v>
      </c>
    </row>
    <row r="41" spans="1:3" x14ac:dyDescent="0.3">
      <c r="A41" s="2">
        <f>Sheet6!B41*$D$2</f>
        <v>118.03836000000001</v>
      </c>
      <c r="B41" s="2">
        <f>Sheet6!D41*$D$2</f>
        <v>523.02272000000005</v>
      </c>
      <c r="C41" s="2">
        <f>Sheet6!C41*$D$2</f>
        <v>66.67062</v>
      </c>
    </row>
    <row r="42" spans="1:3" x14ac:dyDescent="0.3">
      <c r="A42" s="2">
        <f>Sheet6!B42*$D$2</f>
        <v>103.96994000000001</v>
      </c>
      <c r="B42" s="2">
        <f>Sheet6!D42*$D$2</f>
        <v>464.21764000000002</v>
      </c>
      <c r="C42" s="2">
        <f>Sheet6!C42*$D$2</f>
        <v>48.870580000000004</v>
      </c>
    </row>
    <row r="43" spans="1:3" x14ac:dyDescent="0.3">
      <c r="A43" s="2">
        <f>Sheet6!B43*$D$2</f>
        <v>116.03212000000001</v>
      </c>
      <c r="B43" s="2">
        <f>Sheet6!D43*$D$2</f>
        <v>492.15708000000006</v>
      </c>
      <c r="C43" s="2">
        <f>Sheet6!C43*$D$2</f>
        <v>51.258940000000003</v>
      </c>
    </row>
    <row r="44" spans="1:3" x14ac:dyDescent="0.3">
      <c r="A44" s="2">
        <f>Sheet6!B44*$D$2</f>
        <v>119.39596000000002</v>
      </c>
      <c r="B44" s="2">
        <f>Sheet6!D44*$D$2</f>
        <v>489.18770000000006</v>
      </c>
      <c r="C44" s="2">
        <f>Sheet6!C44*$D$2</f>
        <v>48.713720000000002</v>
      </c>
    </row>
    <row r="45" spans="1:3" x14ac:dyDescent="0.3">
      <c r="A45" s="2">
        <f>Sheet6!B45*$D$2</f>
        <v>111.48594000000001</v>
      </c>
      <c r="B45" s="2">
        <f>Sheet6!D45*$D$2</f>
        <v>535.79084</v>
      </c>
      <c r="C45" s="2">
        <f>Sheet6!C45*$D$2</f>
        <v>65.429360000000003</v>
      </c>
    </row>
    <row r="46" spans="1:3" x14ac:dyDescent="0.3">
      <c r="A46" s="2">
        <f>Sheet6!B46*$D$2</f>
        <v>46.156880000000001</v>
      </c>
      <c r="B46" s="2">
        <f>Sheet6!D46*$D$2</f>
        <v>545.96896000000004</v>
      </c>
      <c r="C46" s="2">
        <f>Sheet6!C46*$D$2</f>
        <v>112.26982000000001</v>
      </c>
    </row>
    <row r="47" spans="1:3" x14ac:dyDescent="0.3">
      <c r="A47" s="2">
        <f>Sheet6!B47*$D$2</f>
        <v>27.985440000000001</v>
      </c>
      <c r="B47" s="2">
        <f>Sheet6!D47*$D$2</f>
        <v>937.20802000000003</v>
      </c>
      <c r="C47" s="2">
        <f>Sheet6!C47*$D$2</f>
        <v>65.631</v>
      </c>
    </row>
    <row r="48" spans="1:3" x14ac:dyDescent="0.3">
      <c r="A48" s="2">
        <f>Sheet6!B48*$D$2</f>
        <v>30.029620000000001</v>
      </c>
      <c r="B48" s="2">
        <f>Sheet6!D48*$D$2</f>
        <v>553.68086000000005</v>
      </c>
      <c r="C48" s="2">
        <f>Sheet6!C48*$D$2</f>
        <v>67.213419999999999</v>
      </c>
    </row>
    <row r="49" spans="1:5" x14ac:dyDescent="0.3">
      <c r="A49" s="2">
        <f>Sheet6!B49*$D$2</f>
        <v>29.324040000000004</v>
      </c>
      <c r="B49" s="2">
        <f>Sheet6!D49*$D$2</f>
        <v>374.87304</v>
      </c>
      <c r="C49" s="2">
        <f>Sheet6!C49*$D$2</f>
        <v>111.92288000000001</v>
      </c>
    </row>
    <row r="50" spans="1:5" x14ac:dyDescent="0.3">
      <c r="A50" s="2">
        <f>Sheet6!B50*$D$2</f>
        <v>34.654380000000003</v>
      </c>
      <c r="B50" s="2">
        <f>Sheet6!D50*$D$2</f>
        <v>555.39506000000006</v>
      </c>
      <c r="C50" s="2">
        <f>Sheet6!C50*$D$2</f>
        <v>162.15700000000001</v>
      </c>
    </row>
    <row r="51" spans="1:5" x14ac:dyDescent="0.3">
      <c r="A51" s="2">
        <f>Sheet6!B51*$D$2</f>
        <v>35.214480000000002</v>
      </c>
      <c r="B51" s="2">
        <f>Sheet6!D51*$D$2</f>
        <v>390.28986000000003</v>
      </c>
      <c r="C51" s="2">
        <f>Sheet6!C51*$D$2</f>
        <v>130.7432</v>
      </c>
    </row>
    <row r="52" spans="1:5" x14ac:dyDescent="0.3">
      <c r="A52" s="2">
        <f>Sheet6!B52*$D$2</f>
        <v>7.2895400000000006</v>
      </c>
      <c r="B52" s="2">
        <f>Sheet6!D52*$D$2</f>
        <v>72.250040000000013</v>
      </c>
      <c r="C52" s="2">
        <f>Sheet6!C52*$D$2</f>
        <v>10.132160000000001</v>
      </c>
    </row>
    <row r="53" spans="1:5" x14ac:dyDescent="0.3">
      <c r="A53" s="2">
        <f>AVERAGE(A3:A52)</f>
        <v>74.817510399999989</v>
      </c>
      <c r="B53" s="2">
        <f t="shared" ref="B53:C53" si="0">AVERAGE(B3:B52)</f>
        <v>492.59680800000001</v>
      </c>
      <c r="C53" s="2">
        <f t="shared" si="0"/>
        <v>79.541838800000008</v>
      </c>
      <c r="D53" t="s">
        <v>155</v>
      </c>
      <c r="E53" t="s">
        <v>171</v>
      </c>
    </row>
    <row r="54" spans="1:5" x14ac:dyDescent="0.3">
      <c r="A54" s="2">
        <f>A53*linkedrecords!C5</f>
        <v>7.0701649517875182</v>
      </c>
      <c r="B54" s="2">
        <f>B53*linkedrecords!C4</f>
        <v>7.5845623124568</v>
      </c>
      <c r="C54" s="2">
        <f>C53*linkedrecords!C6</f>
        <v>5.2671492067616805</v>
      </c>
      <c r="D54" s="2" t="s">
        <v>166</v>
      </c>
      <c r="E54">
        <f>SUM(A54:C54)</f>
        <v>19.921876471005998</v>
      </c>
    </row>
    <row r="55" spans="1:5" x14ac:dyDescent="0.3">
      <c r="A55" s="2">
        <f>Sheet1!B55*linkedrecords!E5*20</f>
        <v>7.7639829437643835</v>
      </c>
      <c r="B55" s="2">
        <f>Sheet1!B55*linkedrecords!E4*20</f>
        <v>0.48090259497535842</v>
      </c>
      <c r="C55" s="2">
        <f>Sheet1!B55*linkedrecords!E6*20</f>
        <v>4.057638478329773</v>
      </c>
      <c r="D55" s="2" t="s">
        <v>167</v>
      </c>
      <c r="E55" s="4">
        <f>SUM(A55:C55)</f>
        <v>12.302524017069516</v>
      </c>
    </row>
    <row r="56" spans="1:5" x14ac:dyDescent="0.3">
      <c r="A56" s="2"/>
      <c r="B56" s="2"/>
      <c r="C56" s="2"/>
    </row>
    <row r="57" spans="1:5" x14ac:dyDescent="0.3">
      <c r="A57" s="2"/>
      <c r="B57" s="2"/>
      <c r="C57" s="2"/>
    </row>
    <row r="58" spans="1:5" x14ac:dyDescent="0.3">
      <c r="A58" s="2"/>
      <c r="B58" s="2"/>
      <c r="C58" s="2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2" sqref="M2"/>
    </sheetView>
  </sheetViews>
  <sheetFormatPr defaultRowHeight="14.4" x14ac:dyDescent="0.3"/>
  <sheetData>
    <row r="1" spans="1:21" x14ac:dyDescent="0.3"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3">
      <c r="A3" t="s">
        <v>1</v>
      </c>
      <c r="B3">
        <v>21260955</v>
      </c>
      <c r="C3">
        <v>20424540</v>
      </c>
      <c r="D3">
        <v>836415</v>
      </c>
      <c r="E3">
        <v>8831137</v>
      </c>
      <c r="F3">
        <v>8436748</v>
      </c>
      <c r="G3">
        <v>394389</v>
      </c>
      <c r="H3">
        <v>4041428</v>
      </c>
      <c r="I3">
        <v>3982410</v>
      </c>
      <c r="J3">
        <v>59018</v>
      </c>
      <c r="K3">
        <v>8388390</v>
      </c>
      <c r="L3">
        <v>8005382</v>
      </c>
      <c r="M3">
        <v>383008</v>
      </c>
      <c r="N3">
        <v>0</v>
      </c>
      <c r="O3">
        <v>0</v>
      </c>
      <c r="P3">
        <v>0</v>
      </c>
      <c r="Q3">
        <v>8876356</v>
      </c>
      <c r="R3">
        <v>8566557</v>
      </c>
      <c r="S3">
        <v>130003</v>
      </c>
      <c r="T3">
        <v>252979</v>
      </c>
      <c r="U3">
        <v>47.143999999999998</v>
      </c>
    </row>
    <row r="4" spans="1:21" x14ac:dyDescent="0.3">
      <c r="A4" t="s">
        <v>88</v>
      </c>
      <c r="B4">
        <v>19204443</v>
      </c>
      <c r="C4">
        <v>18865116</v>
      </c>
      <c r="D4">
        <v>339327</v>
      </c>
      <c r="E4">
        <v>6522261</v>
      </c>
      <c r="F4">
        <v>6405467</v>
      </c>
      <c r="G4">
        <v>116794</v>
      </c>
      <c r="H4">
        <v>6422331</v>
      </c>
      <c r="I4">
        <v>6332584</v>
      </c>
      <c r="J4">
        <v>89747</v>
      </c>
      <c r="K4">
        <v>6259851</v>
      </c>
      <c r="L4">
        <v>6127065</v>
      </c>
      <c r="M4">
        <v>132786</v>
      </c>
      <c r="N4">
        <v>0</v>
      </c>
      <c r="O4">
        <v>0</v>
      </c>
      <c r="P4">
        <v>0</v>
      </c>
      <c r="Q4">
        <v>6532970</v>
      </c>
      <c r="R4">
        <v>6329789</v>
      </c>
      <c r="S4">
        <v>53909</v>
      </c>
      <c r="T4">
        <v>79019</v>
      </c>
      <c r="U4">
        <v>49.166899999999998</v>
      </c>
    </row>
    <row r="5" spans="1:21" x14ac:dyDescent="0.3">
      <c r="A5" t="s">
        <v>89</v>
      </c>
      <c r="B5">
        <v>17668212</v>
      </c>
      <c r="C5">
        <v>17172195</v>
      </c>
      <c r="D5">
        <v>496017</v>
      </c>
      <c r="E5">
        <v>6053239</v>
      </c>
      <c r="F5">
        <v>5927026</v>
      </c>
      <c r="G5">
        <v>126213</v>
      </c>
      <c r="H5">
        <v>5950268</v>
      </c>
      <c r="I5">
        <v>5715894</v>
      </c>
      <c r="J5">
        <v>234374</v>
      </c>
      <c r="K5">
        <v>5664705</v>
      </c>
      <c r="L5">
        <v>5529275</v>
      </c>
      <c r="M5">
        <v>135430</v>
      </c>
      <c r="N5">
        <v>0</v>
      </c>
      <c r="O5">
        <v>0</v>
      </c>
      <c r="P5">
        <v>0</v>
      </c>
      <c r="Q5">
        <v>6095055</v>
      </c>
      <c r="R5">
        <v>5953701</v>
      </c>
      <c r="S5">
        <v>67481</v>
      </c>
      <c r="T5">
        <v>67997</v>
      </c>
      <c r="U5">
        <v>124.101</v>
      </c>
    </row>
    <row r="6" spans="1:21" x14ac:dyDescent="0.3">
      <c r="A6" t="s">
        <v>90</v>
      </c>
      <c r="B6">
        <v>21959686</v>
      </c>
      <c r="C6">
        <v>21070741</v>
      </c>
      <c r="D6">
        <v>888945</v>
      </c>
      <c r="E6">
        <v>8722256</v>
      </c>
      <c r="F6">
        <v>8326272</v>
      </c>
      <c r="G6">
        <v>395984</v>
      </c>
      <c r="H6">
        <v>4808950</v>
      </c>
      <c r="I6">
        <v>4687543</v>
      </c>
      <c r="J6">
        <v>121407</v>
      </c>
      <c r="K6">
        <v>8428480</v>
      </c>
      <c r="L6">
        <v>8056926</v>
      </c>
      <c r="M6">
        <v>371554</v>
      </c>
      <c r="N6">
        <v>0</v>
      </c>
      <c r="O6">
        <v>0</v>
      </c>
      <c r="P6">
        <v>0</v>
      </c>
      <c r="Q6">
        <v>8762010</v>
      </c>
      <c r="R6">
        <v>8602380</v>
      </c>
      <c r="S6">
        <v>133081</v>
      </c>
      <c r="T6">
        <v>238481</v>
      </c>
      <c r="U6">
        <v>30.468900000000001</v>
      </c>
    </row>
    <row r="7" spans="1:21" x14ac:dyDescent="0.3">
      <c r="A7" t="s">
        <v>91</v>
      </c>
      <c r="B7">
        <v>19669430</v>
      </c>
      <c r="C7">
        <v>19133570</v>
      </c>
      <c r="D7">
        <v>535860</v>
      </c>
      <c r="E7">
        <v>6663289</v>
      </c>
      <c r="F7">
        <v>6491572</v>
      </c>
      <c r="G7">
        <v>171717</v>
      </c>
      <c r="H7">
        <v>6794484</v>
      </c>
      <c r="I7">
        <v>6610013</v>
      </c>
      <c r="J7">
        <v>184471</v>
      </c>
      <c r="K7">
        <v>6211657</v>
      </c>
      <c r="L7">
        <v>6031985</v>
      </c>
      <c r="M7">
        <v>179672</v>
      </c>
      <c r="N7">
        <v>0</v>
      </c>
      <c r="O7">
        <v>0</v>
      </c>
      <c r="P7">
        <v>0</v>
      </c>
      <c r="Q7">
        <v>6686729</v>
      </c>
      <c r="R7">
        <v>6316715</v>
      </c>
      <c r="S7">
        <v>59505</v>
      </c>
      <c r="T7">
        <v>120054</v>
      </c>
      <c r="U7">
        <v>93.565600000000003</v>
      </c>
    </row>
    <row r="8" spans="1:21" x14ac:dyDescent="0.3">
      <c r="A8" t="s">
        <v>92</v>
      </c>
      <c r="B8">
        <v>16609330</v>
      </c>
      <c r="C8">
        <v>15882108</v>
      </c>
      <c r="D8">
        <v>727222</v>
      </c>
      <c r="E8">
        <v>6373012</v>
      </c>
      <c r="F8">
        <v>5966954</v>
      </c>
      <c r="G8">
        <v>406058</v>
      </c>
      <c r="H8">
        <v>4333506</v>
      </c>
      <c r="I8">
        <v>4290884</v>
      </c>
      <c r="J8">
        <v>42622</v>
      </c>
      <c r="K8">
        <v>5902812</v>
      </c>
      <c r="L8">
        <v>5624270</v>
      </c>
      <c r="M8">
        <v>278542</v>
      </c>
      <c r="N8">
        <v>0</v>
      </c>
      <c r="O8">
        <v>0</v>
      </c>
      <c r="P8">
        <v>0</v>
      </c>
      <c r="Q8">
        <v>6414195</v>
      </c>
      <c r="R8">
        <v>6233349</v>
      </c>
      <c r="S8">
        <v>117524</v>
      </c>
      <c r="T8">
        <v>160893</v>
      </c>
      <c r="U8">
        <v>81.544399999999996</v>
      </c>
    </row>
    <row r="9" spans="1:21" x14ac:dyDescent="0.3">
      <c r="A9" t="s">
        <v>93</v>
      </c>
      <c r="B9">
        <v>21265283</v>
      </c>
      <c r="C9">
        <v>20095809</v>
      </c>
      <c r="D9">
        <v>1169474</v>
      </c>
      <c r="E9">
        <v>8402447</v>
      </c>
      <c r="F9">
        <v>7863625</v>
      </c>
      <c r="G9">
        <v>538822</v>
      </c>
      <c r="H9">
        <v>4870217</v>
      </c>
      <c r="I9">
        <v>4779172</v>
      </c>
      <c r="J9">
        <v>91045</v>
      </c>
      <c r="K9">
        <v>7992619</v>
      </c>
      <c r="L9">
        <v>7453012</v>
      </c>
      <c r="M9">
        <v>539607</v>
      </c>
      <c r="N9">
        <v>0</v>
      </c>
      <c r="O9">
        <v>0</v>
      </c>
      <c r="P9">
        <v>0</v>
      </c>
      <c r="Q9">
        <v>8454865</v>
      </c>
      <c r="R9">
        <v>8211550</v>
      </c>
      <c r="S9">
        <v>158826</v>
      </c>
      <c r="T9">
        <v>380797</v>
      </c>
      <c r="U9">
        <v>34.521799999999999</v>
      </c>
    </row>
    <row r="10" spans="1:21" x14ac:dyDescent="0.3">
      <c r="A10" t="s">
        <v>94</v>
      </c>
      <c r="B10">
        <v>20496272</v>
      </c>
      <c r="C10">
        <v>18867694</v>
      </c>
      <c r="D10">
        <v>1628578</v>
      </c>
      <c r="E10">
        <v>8068372</v>
      </c>
      <c r="F10">
        <v>7269078</v>
      </c>
      <c r="G10">
        <v>799294</v>
      </c>
      <c r="H10">
        <v>4815986</v>
      </c>
      <c r="I10">
        <v>4706505</v>
      </c>
      <c r="J10">
        <v>109481</v>
      </c>
      <c r="K10">
        <v>7611914</v>
      </c>
      <c r="L10">
        <v>6892111</v>
      </c>
      <c r="M10">
        <v>719803</v>
      </c>
      <c r="N10">
        <v>0</v>
      </c>
      <c r="O10">
        <v>0</v>
      </c>
      <c r="P10">
        <v>0</v>
      </c>
      <c r="Q10">
        <v>8137554</v>
      </c>
      <c r="R10">
        <v>7969222</v>
      </c>
      <c r="S10">
        <v>199898</v>
      </c>
      <c r="T10">
        <v>519910</v>
      </c>
      <c r="U10">
        <v>32.755000000000003</v>
      </c>
    </row>
    <row r="11" spans="1:21" x14ac:dyDescent="0.3">
      <c r="A11" t="s">
        <v>95</v>
      </c>
      <c r="B11">
        <v>17635970</v>
      </c>
      <c r="C11">
        <v>17124804</v>
      </c>
      <c r="D11">
        <v>511166</v>
      </c>
      <c r="E11">
        <v>6453264</v>
      </c>
      <c r="F11">
        <v>6248731</v>
      </c>
      <c r="G11">
        <v>204533</v>
      </c>
      <c r="H11">
        <v>5054315</v>
      </c>
      <c r="I11">
        <v>4971743</v>
      </c>
      <c r="J11">
        <v>82572</v>
      </c>
      <c r="K11">
        <v>6128391</v>
      </c>
      <c r="L11">
        <v>5904330</v>
      </c>
      <c r="M11">
        <v>224061</v>
      </c>
      <c r="N11">
        <v>0</v>
      </c>
      <c r="O11">
        <v>0</v>
      </c>
      <c r="P11">
        <v>0</v>
      </c>
      <c r="Q11">
        <v>6481971</v>
      </c>
      <c r="R11">
        <v>6304942</v>
      </c>
      <c r="S11">
        <v>132270</v>
      </c>
      <c r="T11">
        <v>91918</v>
      </c>
      <c r="U11">
        <v>94.862300000000005</v>
      </c>
    </row>
    <row r="12" spans="1:21" x14ac:dyDescent="0.3">
      <c r="A12" t="s">
        <v>96</v>
      </c>
      <c r="B12">
        <v>21525750</v>
      </c>
      <c r="C12">
        <v>21524941</v>
      </c>
      <c r="D12">
        <v>809</v>
      </c>
      <c r="E12">
        <v>6602548</v>
      </c>
      <c r="F12">
        <v>6602173</v>
      </c>
      <c r="G12">
        <v>375</v>
      </c>
      <c r="H12">
        <v>8433037</v>
      </c>
      <c r="I12">
        <v>8432924</v>
      </c>
      <c r="J12">
        <v>113</v>
      </c>
      <c r="K12">
        <v>6490165</v>
      </c>
      <c r="L12">
        <v>6489844</v>
      </c>
      <c r="M12">
        <v>321</v>
      </c>
      <c r="N12">
        <v>0</v>
      </c>
      <c r="O12">
        <v>0</v>
      </c>
      <c r="P12">
        <v>0</v>
      </c>
      <c r="Q12">
        <v>6602603</v>
      </c>
      <c r="R12">
        <v>6497534</v>
      </c>
      <c r="S12">
        <v>91</v>
      </c>
      <c r="T12">
        <v>231</v>
      </c>
      <c r="U12">
        <v>36.461100000000002</v>
      </c>
    </row>
    <row r="13" spans="1:21" x14ac:dyDescent="0.3">
      <c r="A13" t="s">
        <v>97</v>
      </c>
      <c r="B13">
        <v>20018680</v>
      </c>
      <c r="C13">
        <v>18877606</v>
      </c>
      <c r="D13">
        <v>1141074</v>
      </c>
      <c r="E13">
        <v>7862449</v>
      </c>
      <c r="F13">
        <v>7332377</v>
      </c>
      <c r="G13">
        <v>530072</v>
      </c>
      <c r="H13">
        <v>4554381</v>
      </c>
      <c r="I13">
        <v>4437040</v>
      </c>
      <c r="J13">
        <v>117341</v>
      </c>
      <c r="K13">
        <v>7601850</v>
      </c>
      <c r="L13">
        <v>7108189</v>
      </c>
      <c r="M13">
        <v>493661</v>
      </c>
      <c r="N13">
        <v>0</v>
      </c>
      <c r="O13">
        <v>0</v>
      </c>
      <c r="P13">
        <v>0</v>
      </c>
      <c r="Q13">
        <v>7922657</v>
      </c>
      <c r="R13">
        <v>7830993</v>
      </c>
      <c r="S13">
        <v>155368</v>
      </c>
      <c r="T13">
        <v>338252</v>
      </c>
      <c r="U13">
        <v>55.236800000000002</v>
      </c>
    </row>
    <row r="14" spans="1:21" x14ac:dyDescent="0.3">
      <c r="A14" t="s">
        <v>98</v>
      </c>
      <c r="B14">
        <v>21680019</v>
      </c>
      <c r="C14">
        <v>17608815</v>
      </c>
      <c r="D14">
        <v>4071204</v>
      </c>
      <c r="E14">
        <v>8622550</v>
      </c>
      <c r="F14">
        <v>6604008</v>
      </c>
      <c r="G14">
        <v>2018542</v>
      </c>
      <c r="H14">
        <v>4644632</v>
      </c>
      <c r="I14">
        <v>4537711</v>
      </c>
      <c r="J14">
        <v>106921</v>
      </c>
      <c r="K14">
        <v>8412837</v>
      </c>
      <c r="L14">
        <v>6467096</v>
      </c>
      <c r="M14">
        <v>1945741</v>
      </c>
      <c r="N14">
        <v>0</v>
      </c>
      <c r="O14">
        <v>0</v>
      </c>
      <c r="P14">
        <v>0</v>
      </c>
      <c r="Q14">
        <v>8658394</v>
      </c>
      <c r="R14">
        <v>8569298</v>
      </c>
      <c r="S14">
        <v>106057</v>
      </c>
      <c r="T14">
        <v>1839675</v>
      </c>
      <c r="U14">
        <v>23.019300000000001</v>
      </c>
    </row>
    <row r="15" spans="1:21" x14ac:dyDescent="0.3">
      <c r="A15" t="s">
        <v>99</v>
      </c>
      <c r="B15">
        <v>21683369</v>
      </c>
      <c r="C15">
        <v>17103643</v>
      </c>
      <c r="D15">
        <v>4579726</v>
      </c>
      <c r="E15">
        <v>8656428</v>
      </c>
      <c r="F15">
        <v>6376429</v>
      </c>
      <c r="G15">
        <v>2279999</v>
      </c>
      <c r="H15">
        <v>4583170</v>
      </c>
      <c r="I15">
        <v>4478621</v>
      </c>
      <c r="J15">
        <v>104549</v>
      </c>
      <c r="K15">
        <v>8443771</v>
      </c>
      <c r="L15">
        <v>6248593</v>
      </c>
      <c r="M15">
        <v>2195178</v>
      </c>
      <c r="N15">
        <v>0</v>
      </c>
      <c r="O15">
        <v>0</v>
      </c>
      <c r="P15">
        <v>0</v>
      </c>
      <c r="Q15">
        <v>8689781</v>
      </c>
      <c r="R15">
        <v>8592624</v>
      </c>
      <c r="S15">
        <v>106553</v>
      </c>
      <c r="T15">
        <v>2088623</v>
      </c>
      <c r="U15">
        <v>20.334199999999999</v>
      </c>
    </row>
    <row r="16" spans="1:21" x14ac:dyDescent="0.3">
      <c r="A16" t="s">
        <v>100</v>
      </c>
      <c r="B16">
        <v>19973649</v>
      </c>
      <c r="C16">
        <v>16748244</v>
      </c>
      <c r="D16">
        <v>3225405</v>
      </c>
      <c r="E16">
        <v>7740722</v>
      </c>
      <c r="F16">
        <v>6148066</v>
      </c>
      <c r="G16">
        <v>1592656</v>
      </c>
      <c r="H16">
        <v>4714971</v>
      </c>
      <c r="I16">
        <v>4620552</v>
      </c>
      <c r="J16">
        <v>94419</v>
      </c>
      <c r="K16">
        <v>7517956</v>
      </c>
      <c r="L16">
        <v>5979626</v>
      </c>
      <c r="M16">
        <v>1538330</v>
      </c>
      <c r="N16">
        <v>0</v>
      </c>
      <c r="O16">
        <v>0</v>
      </c>
      <c r="P16">
        <v>0</v>
      </c>
      <c r="Q16">
        <v>7774137</v>
      </c>
      <c r="R16">
        <v>7677310</v>
      </c>
      <c r="S16">
        <v>117610</v>
      </c>
      <c r="T16">
        <v>1420693</v>
      </c>
      <c r="U16">
        <v>22.8674</v>
      </c>
    </row>
    <row r="17" spans="1:21" x14ac:dyDescent="0.3">
      <c r="A17" t="s">
        <v>101</v>
      </c>
      <c r="B17">
        <v>18255150</v>
      </c>
      <c r="C17">
        <v>17223831</v>
      </c>
      <c r="D17">
        <v>1031319</v>
      </c>
      <c r="E17">
        <v>6827943</v>
      </c>
      <c r="F17">
        <v>6347236</v>
      </c>
      <c r="G17">
        <v>480707</v>
      </c>
      <c r="H17">
        <v>4836550</v>
      </c>
      <c r="I17">
        <v>4754546</v>
      </c>
      <c r="J17">
        <v>82004</v>
      </c>
      <c r="K17">
        <v>6590657</v>
      </c>
      <c r="L17">
        <v>6122049</v>
      </c>
      <c r="M17">
        <v>468608</v>
      </c>
      <c r="N17">
        <v>0</v>
      </c>
      <c r="O17">
        <v>0</v>
      </c>
      <c r="P17">
        <v>0</v>
      </c>
      <c r="Q17">
        <v>6865715</v>
      </c>
      <c r="R17">
        <v>6772953</v>
      </c>
      <c r="S17">
        <v>138207</v>
      </c>
      <c r="T17">
        <v>330395</v>
      </c>
      <c r="U17">
        <v>41.527200000000001</v>
      </c>
    </row>
    <row r="18" spans="1:21" x14ac:dyDescent="0.3">
      <c r="A18" t="s">
        <v>102</v>
      </c>
      <c r="B18">
        <v>17400286</v>
      </c>
      <c r="C18">
        <v>16357233</v>
      </c>
      <c r="D18">
        <v>1043053</v>
      </c>
      <c r="E18">
        <v>6339490</v>
      </c>
      <c r="F18">
        <v>5852423</v>
      </c>
      <c r="G18">
        <v>487067</v>
      </c>
      <c r="H18">
        <v>4963063</v>
      </c>
      <c r="I18">
        <v>4881111</v>
      </c>
      <c r="J18">
        <v>81952</v>
      </c>
      <c r="K18">
        <v>6097733</v>
      </c>
      <c r="L18">
        <v>5623699</v>
      </c>
      <c r="M18">
        <v>474034</v>
      </c>
      <c r="N18">
        <v>0</v>
      </c>
      <c r="O18">
        <v>0</v>
      </c>
      <c r="P18">
        <v>0</v>
      </c>
      <c r="Q18">
        <v>6374703</v>
      </c>
      <c r="R18">
        <v>6275409</v>
      </c>
      <c r="S18">
        <v>133337</v>
      </c>
      <c r="T18">
        <v>340718</v>
      </c>
      <c r="U18">
        <v>41.040199999999999</v>
      </c>
    </row>
    <row r="19" spans="1:21" x14ac:dyDescent="0.3">
      <c r="A19" t="s">
        <v>103</v>
      </c>
      <c r="B19">
        <v>17400122</v>
      </c>
      <c r="C19">
        <v>16333491</v>
      </c>
      <c r="D19">
        <v>1066631</v>
      </c>
      <c r="E19">
        <v>6353751</v>
      </c>
      <c r="F19">
        <v>5853353</v>
      </c>
      <c r="G19">
        <v>500398</v>
      </c>
      <c r="H19">
        <v>4931728</v>
      </c>
      <c r="I19">
        <v>4851453</v>
      </c>
      <c r="J19">
        <v>80275</v>
      </c>
      <c r="K19">
        <v>6114643</v>
      </c>
      <c r="L19">
        <v>5628685</v>
      </c>
      <c r="M19">
        <v>485958</v>
      </c>
      <c r="N19">
        <v>0</v>
      </c>
      <c r="O19">
        <v>0</v>
      </c>
      <c r="P19">
        <v>0</v>
      </c>
      <c r="Q19">
        <v>6389134</v>
      </c>
      <c r="R19">
        <v>6294764</v>
      </c>
      <c r="S19">
        <v>134202</v>
      </c>
      <c r="T19">
        <v>351757</v>
      </c>
      <c r="U19">
        <v>42.991599999999998</v>
      </c>
    </row>
    <row r="20" spans="1:21" x14ac:dyDescent="0.3">
      <c r="A20" t="s">
        <v>104</v>
      </c>
      <c r="B20">
        <v>21646284</v>
      </c>
      <c r="C20">
        <v>21575423</v>
      </c>
      <c r="D20">
        <v>70861</v>
      </c>
      <c r="E20">
        <v>6683117</v>
      </c>
      <c r="F20">
        <v>6656233</v>
      </c>
      <c r="G20">
        <v>26884</v>
      </c>
      <c r="H20">
        <v>8413051</v>
      </c>
      <c r="I20">
        <v>8380979</v>
      </c>
      <c r="J20">
        <v>32072</v>
      </c>
      <c r="K20">
        <v>6550116</v>
      </c>
      <c r="L20">
        <v>6538211</v>
      </c>
      <c r="M20">
        <v>11905</v>
      </c>
      <c r="N20">
        <v>0</v>
      </c>
      <c r="O20">
        <v>0</v>
      </c>
      <c r="P20">
        <v>0</v>
      </c>
      <c r="Q20">
        <v>6687344</v>
      </c>
      <c r="R20">
        <v>6577499</v>
      </c>
      <c r="S20">
        <v>3348</v>
      </c>
      <c r="T20">
        <v>8557</v>
      </c>
      <c r="U20">
        <v>232.006</v>
      </c>
    </row>
    <row r="21" spans="1:21" x14ac:dyDescent="0.3">
      <c r="A21" t="s">
        <v>105</v>
      </c>
      <c r="B21">
        <v>21827450</v>
      </c>
      <c r="C21">
        <v>21810678</v>
      </c>
      <c r="D21">
        <v>16772</v>
      </c>
      <c r="E21">
        <v>6690355</v>
      </c>
      <c r="F21">
        <v>6689823</v>
      </c>
      <c r="G21">
        <v>532</v>
      </c>
      <c r="H21">
        <v>8561890</v>
      </c>
      <c r="I21">
        <v>8561794</v>
      </c>
      <c r="J21">
        <v>96</v>
      </c>
      <c r="K21">
        <v>6575205</v>
      </c>
      <c r="L21">
        <v>6559061</v>
      </c>
      <c r="M21">
        <v>16144</v>
      </c>
      <c r="N21">
        <v>0</v>
      </c>
      <c r="O21">
        <v>0</v>
      </c>
      <c r="P21">
        <v>0</v>
      </c>
      <c r="Q21">
        <v>6690414</v>
      </c>
      <c r="R21">
        <v>6579567</v>
      </c>
      <c r="S21">
        <v>86</v>
      </c>
      <c r="T21">
        <v>16055</v>
      </c>
      <c r="U21">
        <v>16.177900000000001</v>
      </c>
    </row>
    <row r="22" spans="1:21" x14ac:dyDescent="0.3">
      <c r="A22" t="s">
        <v>106</v>
      </c>
      <c r="B22">
        <v>18172714</v>
      </c>
      <c r="C22">
        <v>16905206</v>
      </c>
      <c r="D22">
        <v>1267508</v>
      </c>
      <c r="E22">
        <v>6624807</v>
      </c>
      <c r="F22">
        <v>6052193</v>
      </c>
      <c r="G22">
        <v>572614</v>
      </c>
      <c r="H22">
        <v>5201883</v>
      </c>
      <c r="I22">
        <v>4979943</v>
      </c>
      <c r="J22">
        <v>221940</v>
      </c>
      <c r="K22">
        <v>6346024</v>
      </c>
      <c r="L22">
        <v>5873070</v>
      </c>
      <c r="M22">
        <v>472954</v>
      </c>
      <c r="N22">
        <v>0</v>
      </c>
      <c r="O22">
        <v>0</v>
      </c>
      <c r="P22">
        <v>0</v>
      </c>
      <c r="Q22">
        <v>6667057</v>
      </c>
      <c r="R22">
        <v>6564472</v>
      </c>
      <c r="S22">
        <v>113855</v>
      </c>
      <c r="T22">
        <v>359117</v>
      </c>
      <c r="U22">
        <v>23.4374</v>
      </c>
    </row>
    <row r="23" spans="1:21" x14ac:dyDescent="0.3">
      <c r="A23" t="s">
        <v>107</v>
      </c>
      <c r="B23">
        <v>18403017</v>
      </c>
      <c r="C23">
        <v>16237418</v>
      </c>
      <c r="D23">
        <v>2165599</v>
      </c>
      <c r="E23">
        <v>7031202</v>
      </c>
      <c r="F23">
        <v>6281074</v>
      </c>
      <c r="G23">
        <v>750128</v>
      </c>
      <c r="H23">
        <v>5534364</v>
      </c>
      <c r="I23">
        <v>4675263</v>
      </c>
      <c r="J23">
        <v>859101</v>
      </c>
      <c r="K23">
        <v>5837451</v>
      </c>
      <c r="L23">
        <v>5281081</v>
      </c>
      <c r="M23">
        <v>556370</v>
      </c>
      <c r="N23">
        <v>0</v>
      </c>
      <c r="O23">
        <v>0</v>
      </c>
      <c r="P23">
        <v>0</v>
      </c>
      <c r="Q23">
        <v>7068423</v>
      </c>
      <c r="R23">
        <v>6877779</v>
      </c>
      <c r="S23">
        <v>193998</v>
      </c>
      <c r="T23">
        <v>362434</v>
      </c>
      <c r="U23">
        <v>174.19399999999999</v>
      </c>
    </row>
    <row r="24" spans="1:21" x14ac:dyDescent="0.3">
      <c r="A24" t="s">
        <v>108</v>
      </c>
      <c r="B24">
        <v>18645514</v>
      </c>
      <c r="C24">
        <v>16427858</v>
      </c>
      <c r="D24">
        <v>2217656</v>
      </c>
      <c r="E24">
        <v>7052744</v>
      </c>
      <c r="F24">
        <v>6323642</v>
      </c>
      <c r="G24">
        <v>729102</v>
      </c>
      <c r="H24">
        <v>5819092</v>
      </c>
      <c r="I24">
        <v>4866908</v>
      </c>
      <c r="J24">
        <v>952184</v>
      </c>
      <c r="K24">
        <v>5773678</v>
      </c>
      <c r="L24">
        <v>5237308</v>
      </c>
      <c r="M24">
        <v>536370</v>
      </c>
      <c r="N24">
        <v>0</v>
      </c>
      <c r="O24">
        <v>0</v>
      </c>
      <c r="P24">
        <v>0</v>
      </c>
      <c r="Q24">
        <v>7093495</v>
      </c>
      <c r="R24">
        <v>6889831</v>
      </c>
      <c r="S24">
        <v>196652</v>
      </c>
      <c r="T24">
        <v>339807</v>
      </c>
      <c r="U24">
        <v>174.85900000000001</v>
      </c>
    </row>
    <row r="25" spans="1:21" x14ac:dyDescent="0.3">
      <c r="A25" t="s">
        <v>109</v>
      </c>
      <c r="B25">
        <v>18337787</v>
      </c>
      <c r="C25">
        <v>16114074</v>
      </c>
      <c r="D25">
        <v>2223713</v>
      </c>
      <c r="E25">
        <v>6985372</v>
      </c>
      <c r="F25">
        <v>6226351</v>
      </c>
      <c r="G25">
        <v>759021</v>
      </c>
      <c r="H25">
        <v>5532558</v>
      </c>
      <c r="I25">
        <v>4630633</v>
      </c>
      <c r="J25">
        <v>901925</v>
      </c>
      <c r="K25">
        <v>5819857</v>
      </c>
      <c r="L25">
        <v>5257090</v>
      </c>
      <c r="M25">
        <v>562767</v>
      </c>
      <c r="N25">
        <v>0</v>
      </c>
      <c r="O25">
        <v>0</v>
      </c>
      <c r="P25">
        <v>0</v>
      </c>
      <c r="Q25">
        <v>7022494</v>
      </c>
      <c r="R25">
        <v>6837338</v>
      </c>
      <c r="S25">
        <v>193521</v>
      </c>
      <c r="T25">
        <v>369155</v>
      </c>
      <c r="U25">
        <v>185.78399999999999</v>
      </c>
    </row>
    <row r="26" spans="1:21" x14ac:dyDescent="0.3">
      <c r="A26" t="s">
        <v>110</v>
      </c>
      <c r="B26">
        <v>18662115</v>
      </c>
      <c r="C26">
        <v>16457909</v>
      </c>
      <c r="D26">
        <v>2204206</v>
      </c>
      <c r="E26">
        <v>7056172</v>
      </c>
      <c r="F26">
        <v>6331234</v>
      </c>
      <c r="G26">
        <v>724938</v>
      </c>
      <c r="H26">
        <v>5821978</v>
      </c>
      <c r="I26">
        <v>4876056</v>
      </c>
      <c r="J26">
        <v>945922</v>
      </c>
      <c r="K26">
        <v>5783965</v>
      </c>
      <c r="L26">
        <v>5250619</v>
      </c>
      <c r="M26">
        <v>533346</v>
      </c>
      <c r="N26">
        <v>0</v>
      </c>
      <c r="O26">
        <v>0</v>
      </c>
      <c r="P26">
        <v>0</v>
      </c>
      <c r="Q26">
        <v>7097192</v>
      </c>
      <c r="R26">
        <v>6895991</v>
      </c>
      <c r="S26">
        <v>194035</v>
      </c>
      <c r="T26">
        <v>339230</v>
      </c>
      <c r="U26">
        <v>174.23599999999999</v>
      </c>
    </row>
    <row r="27" spans="1:21" x14ac:dyDescent="0.3">
      <c r="A27" t="s">
        <v>111</v>
      </c>
      <c r="B27">
        <v>18734732</v>
      </c>
      <c r="C27">
        <v>16531276</v>
      </c>
      <c r="D27">
        <v>2203456</v>
      </c>
      <c r="E27">
        <v>7067405</v>
      </c>
      <c r="F27">
        <v>6358883</v>
      </c>
      <c r="G27">
        <v>708522</v>
      </c>
      <c r="H27">
        <v>5895749</v>
      </c>
      <c r="I27">
        <v>4920254</v>
      </c>
      <c r="J27">
        <v>975495</v>
      </c>
      <c r="K27">
        <v>5771578</v>
      </c>
      <c r="L27">
        <v>5252139</v>
      </c>
      <c r="M27">
        <v>519439</v>
      </c>
      <c r="N27">
        <v>0</v>
      </c>
      <c r="O27">
        <v>0</v>
      </c>
      <c r="P27">
        <v>0</v>
      </c>
      <c r="Q27">
        <v>7109304</v>
      </c>
      <c r="R27">
        <v>6903151</v>
      </c>
      <c r="S27">
        <v>198163</v>
      </c>
      <c r="T27">
        <v>321269</v>
      </c>
      <c r="U27">
        <v>177.84899999999999</v>
      </c>
    </row>
    <row r="28" spans="1:21" x14ac:dyDescent="0.3">
      <c r="A28" t="s">
        <v>112</v>
      </c>
      <c r="B28">
        <v>18727059</v>
      </c>
      <c r="C28">
        <v>16516296</v>
      </c>
      <c r="D28">
        <v>2210763</v>
      </c>
      <c r="E28">
        <v>7060392</v>
      </c>
      <c r="F28">
        <v>6349981</v>
      </c>
      <c r="G28">
        <v>710411</v>
      </c>
      <c r="H28">
        <v>5905991</v>
      </c>
      <c r="I28">
        <v>4926561</v>
      </c>
      <c r="J28">
        <v>979430</v>
      </c>
      <c r="K28">
        <v>5760676</v>
      </c>
      <c r="L28">
        <v>5239754</v>
      </c>
      <c r="M28">
        <v>520922</v>
      </c>
      <c r="N28">
        <v>0</v>
      </c>
      <c r="O28">
        <v>0</v>
      </c>
      <c r="P28">
        <v>0</v>
      </c>
      <c r="Q28">
        <v>7102373</v>
      </c>
      <c r="R28">
        <v>6894671</v>
      </c>
      <c r="S28">
        <v>199664</v>
      </c>
      <c r="T28">
        <v>321263</v>
      </c>
      <c r="U28">
        <v>179.453</v>
      </c>
    </row>
    <row r="29" spans="1:21" x14ac:dyDescent="0.3">
      <c r="A29" t="s">
        <v>113</v>
      </c>
      <c r="B29">
        <v>19638973</v>
      </c>
      <c r="C29">
        <v>18171613</v>
      </c>
      <c r="D29">
        <v>1467360</v>
      </c>
      <c r="E29">
        <v>6984291</v>
      </c>
      <c r="F29">
        <v>6324152</v>
      </c>
      <c r="G29">
        <v>660139</v>
      </c>
      <c r="H29">
        <v>5990556</v>
      </c>
      <c r="I29">
        <v>5729333</v>
      </c>
      <c r="J29">
        <v>261223</v>
      </c>
      <c r="K29">
        <v>6664126</v>
      </c>
      <c r="L29">
        <v>6118128</v>
      </c>
      <c r="M29">
        <v>545998</v>
      </c>
      <c r="N29">
        <v>0</v>
      </c>
      <c r="O29">
        <v>0</v>
      </c>
      <c r="P29">
        <v>0</v>
      </c>
      <c r="Q29">
        <v>7034424</v>
      </c>
      <c r="R29">
        <v>6915754</v>
      </c>
      <c r="S29">
        <v>130979</v>
      </c>
      <c r="T29">
        <v>415028</v>
      </c>
      <c r="U29">
        <v>24.246600000000001</v>
      </c>
    </row>
    <row r="30" spans="1:21" x14ac:dyDescent="0.3">
      <c r="A30" t="s">
        <v>114</v>
      </c>
      <c r="B30">
        <v>19976560</v>
      </c>
      <c r="C30">
        <v>18458502</v>
      </c>
      <c r="D30">
        <v>1518058</v>
      </c>
      <c r="E30">
        <v>7073990</v>
      </c>
      <c r="F30">
        <v>6392752</v>
      </c>
      <c r="G30">
        <v>681238</v>
      </c>
      <c r="H30">
        <v>6157474</v>
      </c>
      <c r="I30">
        <v>5883554</v>
      </c>
      <c r="J30">
        <v>273920</v>
      </c>
      <c r="K30">
        <v>6745096</v>
      </c>
      <c r="L30">
        <v>6182196</v>
      </c>
      <c r="M30">
        <v>562900</v>
      </c>
      <c r="N30">
        <v>0</v>
      </c>
      <c r="O30">
        <v>0</v>
      </c>
      <c r="P30">
        <v>0</v>
      </c>
      <c r="Q30">
        <v>7126652</v>
      </c>
      <c r="R30">
        <v>7007252</v>
      </c>
      <c r="S30">
        <v>135263</v>
      </c>
      <c r="T30">
        <v>427642</v>
      </c>
      <c r="U30">
        <v>25.0105</v>
      </c>
    </row>
    <row r="31" spans="1:21" x14ac:dyDescent="0.3">
      <c r="A31" t="s">
        <v>115</v>
      </c>
      <c r="B31">
        <v>20258677</v>
      </c>
      <c r="C31">
        <v>18833033</v>
      </c>
      <c r="D31">
        <v>1425644</v>
      </c>
      <c r="E31">
        <v>7093203</v>
      </c>
      <c r="F31">
        <v>6474913</v>
      </c>
      <c r="G31">
        <v>618290</v>
      </c>
      <c r="H31">
        <v>6384493</v>
      </c>
      <c r="I31">
        <v>6136107</v>
      </c>
      <c r="J31">
        <v>248386</v>
      </c>
      <c r="K31">
        <v>6780981</v>
      </c>
      <c r="L31">
        <v>6222013</v>
      </c>
      <c r="M31">
        <v>558968</v>
      </c>
      <c r="N31">
        <v>0</v>
      </c>
      <c r="O31">
        <v>0</v>
      </c>
      <c r="P31">
        <v>0</v>
      </c>
      <c r="Q31">
        <v>7134152</v>
      </c>
      <c r="R31">
        <v>6961753</v>
      </c>
      <c r="S31">
        <v>131545</v>
      </c>
      <c r="T31">
        <v>427415</v>
      </c>
      <c r="U31">
        <v>23.4573</v>
      </c>
    </row>
    <row r="32" spans="1:21" x14ac:dyDescent="0.3">
      <c r="A32" t="s">
        <v>116</v>
      </c>
      <c r="B32">
        <v>20057968</v>
      </c>
      <c r="C32">
        <v>18412552</v>
      </c>
      <c r="D32">
        <v>1645416</v>
      </c>
      <c r="E32">
        <v>7073857</v>
      </c>
      <c r="F32">
        <v>6346080</v>
      </c>
      <c r="G32">
        <v>727777</v>
      </c>
      <c r="H32">
        <v>6244116</v>
      </c>
      <c r="I32">
        <v>5957154</v>
      </c>
      <c r="J32">
        <v>286962</v>
      </c>
      <c r="K32">
        <v>6739995</v>
      </c>
      <c r="L32">
        <v>6109318</v>
      </c>
      <c r="M32">
        <v>630677</v>
      </c>
      <c r="N32">
        <v>0</v>
      </c>
      <c r="O32">
        <v>0</v>
      </c>
      <c r="P32">
        <v>0</v>
      </c>
      <c r="Q32">
        <v>7120557</v>
      </c>
      <c r="R32">
        <v>6981432</v>
      </c>
      <c r="S32">
        <v>152865</v>
      </c>
      <c r="T32">
        <v>477820</v>
      </c>
      <c r="U32">
        <v>23.6569</v>
      </c>
    </row>
    <row r="33" spans="1:21" x14ac:dyDescent="0.3">
      <c r="A33" t="s">
        <v>117</v>
      </c>
      <c r="B33">
        <v>20195452</v>
      </c>
      <c r="C33">
        <v>18593581</v>
      </c>
      <c r="D33">
        <v>1601871</v>
      </c>
      <c r="E33">
        <v>7092372</v>
      </c>
      <c r="F33">
        <v>6402559</v>
      </c>
      <c r="G33">
        <v>689813</v>
      </c>
      <c r="H33">
        <v>6295504</v>
      </c>
      <c r="I33">
        <v>6009553</v>
      </c>
      <c r="J33">
        <v>285951</v>
      </c>
      <c r="K33">
        <v>6807576</v>
      </c>
      <c r="L33">
        <v>6181469</v>
      </c>
      <c r="M33">
        <v>626107</v>
      </c>
      <c r="N33">
        <v>0</v>
      </c>
      <c r="O33">
        <v>0</v>
      </c>
      <c r="P33">
        <v>0</v>
      </c>
      <c r="Q33">
        <v>7138323</v>
      </c>
      <c r="R33">
        <v>7014025</v>
      </c>
      <c r="S33">
        <v>151486</v>
      </c>
      <c r="T33">
        <v>474632</v>
      </c>
      <c r="U33">
        <v>23.376300000000001</v>
      </c>
    </row>
    <row r="34" spans="1:21" x14ac:dyDescent="0.3">
      <c r="A34" t="s">
        <v>118</v>
      </c>
      <c r="B34">
        <v>19233689</v>
      </c>
      <c r="C34">
        <v>17159774</v>
      </c>
      <c r="D34">
        <v>2073915</v>
      </c>
      <c r="E34">
        <v>6811174</v>
      </c>
      <c r="F34">
        <v>5764286</v>
      </c>
      <c r="G34">
        <v>1046888</v>
      </c>
      <c r="H34">
        <v>6111280</v>
      </c>
      <c r="I34">
        <v>5827893</v>
      </c>
      <c r="J34">
        <v>283387</v>
      </c>
      <c r="K34">
        <v>6311235</v>
      </c>
      <c r="L34">
        <v>5567595</v>
      </c>
      <c r="M34">
        <v>743640</v>
      </c>
      <c r="N34">
        <v>0</v>
      </c>
      <c r="O34">
        <v>0</v>
      </c>
      <c r="P34">
        <v>0</v>
      </c>
      <c r="Q34">
        <v>6871290</v>
      </c>
      <c r="R34">
        <v>6768136</v>
      </c>
      <c r="S34">
        <v>177177</v>
      </c>
      <c r="T34">
        <v>566466</v>
      </c>
      <c r="U34">
        <v>21.772500000000001</v>
      </c>
    </row>
    <row r="35" spans="1:21" x14ac:dyDescent="0.3">
      <c r="A35" t="s">
        <v>119</v>
      </c>
      <c r="B35">
        <v>19157920</v>
      </c>
      <c r="C35">
        <v>17061012</v>
      </c>
      <c r="D35">
        <v>2096908</v>
      </c>
      <c r="E35">
        <v>6784425</v>
      </c>
      <c r="F35">
        <v>5718966</v>
      </c>
      <c r="G35">
        <v>1065459</v>
      </c>
      <c r="H35">
        <v>6104504</v>
      </c>
      <c r="I35">
        <v>5818189</v>
      </c>
      <c r="J35">
        <v>286315</v>
      </c>
      <c r="K35">
        <v>6268991</v>
      </c>
      <c r="L35">
        <v>5523857</v>
      </c>
      <c r="M35">
        <v>745134</v>
      </c>
      <c r="N35">
        <v>0</v>
      </c>
      <c r="O35">
        <v>0</v>
      </c>
      <c r="P35">
        <v>0</v>
      </c>
      <c r="Q35">
        <v>6847673</v>
      </c>
      <c r="R35">
        <v>6742724</v>
      </c>
      <c r="S35">
        <v>175016</v>
      </c>
      <c r="T35">
        <v>570106</v>
      </c>
      <c r="U35">
        <v>22.909199999999998</v>
      </c>
    </row>
    <row r="36" spans="1:21" x14ac:dyDescent="0.3">
      <c r="A36" t="s">
        <v>120</v>
      </c>
      <c r="B36">
        <v>19328923</v>
      </c>
      <c r="C36">
        <v>17252681</v>
      </c>
      <c r="D36">
        <v>2076242</v>
      </c>
      <c r="E36">
        <v>6842040</v>
      </c>
      <c r="F36">
        <v>5789911</v>
      </c>
      <c r="G36">
        <v>1052129</v>
      </c>
      <c r="H36">
        <v>6184575</v>
      </c>
      <c r="I36">
        <v>5898521</v>
      </c>
      <c r="J36">
        <v>286054</v>
      </c>
      <c r="K36">
        <v>6302308</v>
      </c>
      <c r="L36">
        <v>5564249</v>
      </c>
      <c r="M36">
        <v>738059</v>
      </c>
      <c r="N36">
        <v>0</v>
      </c>
      <c r="O36">
        <v>0</v>
      </c>
      <c r="P36">
        <v>0</v>
      </c>
      <c r="Q36">
        <v>6894810</v>
      </c>
      <c r="R36">
        <v>6763855</v>
      </c>
      <c r="S36">
        <v>182481</v>
      </c>
      <c r="T36">
        <v>555670</v>
      </c>
      <c r="U36">
        <v>19.5153</v>
      </c>
    </row>
    <row r="37" spans="1:21" x14ac:dyDescent="0.3">
      <c r="A37" t="s">
        <v>121</v>
      </c>
      <c r="B37">
        <v>19662316</v>
      </c>
      <c r="C37">
        <v>17757774</v>
      </c>
      <c r="D37">
        <v>1904542</v>
      </c>
      <c r="E37">
        <v>6838367</v>
      </c>
      <c r="F37">
        <v>5964791</v>
      </c>
      <c r="G37">
        <v>873576</v>
      </c>
      <c r="H37">
        <v>6325523</v>
      </c>
      <c r="I37">
        <v>6033696</v>
      </c>
      <c r="J37">
        <v>291827</v>
      </c>
      <c r="K37">
        <v>6498426</v>
      </c>
      <c r="L37">
        <v>5759287</v>
      </c>
      <c r="M37">
        <v>739139</v>
      </c>
      <c r="N37">
        <v>0</v>
      </c>
      <c r="O37">
        <v>0</v>
      </c>
      <c r="P37">
        <v>0</v>
      </c>
      <c r="Q37">
        <v>6901185</v>
      </c>
      <c r="R37">
        <v>6794333</v>
      </c>
      <c r="S37">
        <v>173332</v>
      </c>
      <c r="T37">
        <v>565812</v>
      </c>
      <c r="U37">
        <v>23.253599999999999</v>
      </c>
    </row>
    <row r="38" spans="1:21" x14ac:dyDescent="0.3">
      <c r="A38" t="s">
        <v>122</v>
      </c>
      <c r="B38">
        <v>19927799</v>
      </c>
      <c r="C38">
        <v>18099355</v>
      </c>
      <c r="D38">
        <v>1828444</v>
      </c>
      <c r="E38">
        <v>6824621</v>
      </c>
      <c r="F38">
        <v>6031045</v>
      </c>
      <c r="G38">
        <v>793576</v>
      </c>
      <c r="H38">
        <v>6555902</v>
      </c>
      <c r="I38">
        <v>6261777</v>
      </c>
      <c r="J38">
        <v>294125</v>
      </c>
      <c r="K38">
        <v>6547276</v>
      </c>
      <c r="L38">
        <v>5806533</v>
      </c>
      <c r="M38">
        <v>740743</v>
      </c>
      <c r="N38">
        <v>0</v>
      </c>
      <c r="O38">
        <v>0</v>
      </c>
      <c r="P38">
        <v>0</v>
      </c>
      <c r="Q38">
        <v>6870090</v>
      </c>
      <c r="R38">
        <v>6736154</v>
      </c>
      <c r="S38">
        <v>170851</v>
      </c>
      <c r="T38">
        <v>569891</v>
      </c>
      <c r="U38">
        <v>18.9316</v>
      </c>
    </row>
    <row r="39" spans="1:21" x14ac:dyDescent="0.3">
      <c r="A39" t="s">
        <v>123</v>
      </c>
      <c r="B39">
        <v>18276483</v>
      </c>
      <c r="C39">
        <v>16794096</v>
      </c>
      <c r="D39">
        <v>1482387</v>
      </c>
      <c r="E39">
        <v>6163236</v>
      </c>
      <c r="F39">
        <v>5480300</v>
      </c>
      <c r="G39">
        <v>682936</v>
      </c>
      <c r="H39">
        <v>6163609</v>
      </c>
      <c r="I39">
        <v>6013856</v>
      </c>
      <c r="J39">
        <v>149753</v>
      </c>
      <c r="K39">
        <v>5949638</v>
      </c>
      <c r="L39">
        <v>5299940</v>
      </c>
      <c r="M39">
        <v>649698</v>
      </c>
      <c r="N39">
        <v>0</v>
      </c>
      <c r="O39">
        <v>0</v>
      </c>
      <c r="P39">
        <v>0</v>
      </c>
      <c r="Q39">
        <v>6207501</v>
      </c>
      <c r="R39">
        <v>6089075</v>
      </c>
      <c r="S39">
        <v>141397</v>
      </c>
      <c r="T39">
        <v>508308</v>
      </c>
      <c r="U39">
        <v>23.919</v>
      </c>
    </row>
    <row r="40" spans="1:21" x14ac:dyDescent="0.3">
      <c r="A40" t="s">
        <v>124</v>
      </c>
      <c r="B40">
        <v>18310696</v>
      </c>
      <c r="C40">
        <v>16886495</v>
      </c>
      <c r="D40">
        <v>1424201</v>
      </c>
      <c r="E40">
        <v>6164459</v>
      </c>
      <c r="F40">
        <v>5508729</v>
      </c>
      <c r="G40">
        <v>655730</v>
      </c>
      <c r="H40">
        <v>6162387</v>
      </c>
      <c r="I40">
        <v>6019369</v>
      </c>
      <c r="J40">
        <v>143018</v>
      </c>
      <c r="K40">
        <v>5983850</v>
      </c>
      <c r="L40">
        <v>5358397</v>
      </c>
      <c r="M40">
        <v>625453</v>
      </c>
      <c r="N40">
        <v>0</v>
      </c>
      <c r="O40">
        <v>0</v>
      </c>
      <c r="P40">
        <v>0</v>
      </c>
      <c r="Q40">
        <v>6198831</v>
      </c>
      <c r="R40">
        <v>6110952</v>
      </c>
      <c r="S40">
        <v>140927</v>
      </c>
      <c r="T40">
        <v>484493</v>
      </c>
      <c r="U40">
        <v>17.6172</v>
      </c>
    </row>
    <row r="41" spans="1:21" x14ac:dyDescent="0.3">
      <c r="A41" t="s">
        <v>125</v>
      </c>
      <c r="B41">
        <v>18225377</v>
      </c>
      <c r="C41">
        <v>16721183</v>
      </c>
      <c r="D41">
        <v>1504194</v>
      </c>
      <c r="E41">
        <v>6141919</v>
      </c>
      <c r="F41">
        <v>5440585</v>
      </c>
      <c r="G41">
        <v>701334</v>
      </c>
      <c r="H41">
        <v>6158334</v>
      </c>
      <c r="I41">
        <v>6005895</v>
      </c>
      <c r="J41">
        <v>152439</v>
      </c>
      <c r="K41">
        <v>5925124</v>
      </c>
      <c r="L41">
        <v>5274703</v>
      </c>
      <c r="M41">
        <v>650421</v>
      </c>
      <c r="N41">
        <v>0</v>
      </c>
      <c r="O41">
        <v>0</v>
      </c>
      <c r="P41">
        <v>0</v>
      </c>
      <c r="Q41">
        <v>6187040</v>
      </c>
      <c r="R41">
        <v>6086809</v>
      </c>
      <c r="S41">
        <v>138629</v>
      </c>
      <c r="T41">
        <v>511797</v>
      </c>
      <c r="U41">
        <v>43.012300000000003</v>
      </c>
    </row>
    <row r="42" spans="1:21" x14ac:dyDescent="0.3">
      <c r="A42" t="s">
        <v>126</v>
      </c>
      <c r="B42">
        <v>20587706</v>
      </c>
      <c r="C42">
        <v>20527515</v>
      </c>
      <c r="D42">
        <v>60191</v>
      </c>
      <c r="E42">
        <v>6722826</v>
      </c>
      <c r="F42">
        <v>6688006</v>
      </c>
      <c r="G42">
        <v>34820</v>
      </c>
      <c r="H42">
        <v>7346153</v>
      </c>
      <c r="I42">
        <v>7338931</v>
      </c>
      <c r="J42">
        <v>7222</v>
      </c>
      <c r="K42">
        <v>6518727</v>
      </c>
      <c r="L42">
        <v>6500578</v>
      </c>
      <c r="M42">
        <v>18149</v>
      </c>
      <c r="N42">
        <v>0</v>
      </c>
      <c r="O42">
        <v>0</v>
      </c>
      <c r="P42">
        <v>0</v>
      </c>
      <c r="Q42">
        <v>6723779</v>
      </c>
      <c r="R42">
        <v>6551357</v>
      </c>
      <c r="S42">
        <v>5462</v>
      </c>
      <c r="T42">
        <v>12688</v>
      </c>
      <c r="U42">
        <v>17.5441</v>
      </c>
    </row>
    <row r="43" spans="1:21" x14ac:dyDescent="0.3">
      <c r="A43" t="s">
        <v>127</v>
      </c>
      <c r="B43">
        <v>18697933</v>
      </c>
      <c r="C43">
        <v>17719951</v>
      </c>
      <c r="D43">
        <v>977982</v>
      </c>
      <c r="E43">
        <v>6364599</v>
      </c>
      <c r="F43">
        <v>5873554</v>
      </c>
      <c r="G43">
        <v>491045</v>
      </c>
      <c r="H43">
        <v>6205161</v>
      </c>
      <c r="I43">
        <v>6141077</v>
      </c>
      <c r="J43">
        <v>64084</v>
      </c>
      <c r="K43">
        <v>6128173</v>
      </c>
      <c r="L43">
        <v>5705320</v>
      </c>
      <c r="M43">
        <v>422853</v>
      </c>
      <c r="N43">
        <v>0</v>
      </c>
      <c r="O43">
        <v>0</v>
      </c>
      <c r="P43">
        <v>0</v>
      </c>
      <c r="Q43">
        <v>6401145</v>
      </c>
      <c r="R43">
        <v>6248470</v>
      </c>
      <c r="S43">
        <v>117733</v>
      </c>
      <c r="T43">
        <v>305124</v>
      </c>
      <c r="U43">
        <v>28.915299999999998</v>
      </c>
    </row>
    <row r="44" spans="1:21" x14ac:dyDescent="0.3">
      <c r="A44" t="s">
        <v>128</v>
      </c>
      <c r="B44">
        <v>18701407</v>
      </c>
      <c r="C44">
        <v>17719003</v>
      </c>
      <c r="D44">
        <v>982404</v>
      </c>
      <c r="E44">
        <v>6363649</v>
      </c>
      <c r="F44">
        <v>5870330</v>
      </c>
      <c r="G44">
        <v>493319</v>
      </c>
      <c r="H44">
        <v>6210515</v>
      </c>
      <c r="I44">
        <v>6146117</v>
      </c>
      <c r="J44">
        <v>64398</v>
      </c>
      <c r="K44">
        <v>6127243</v>
      </c>
      <c r="L44">
        <v>5702556</v>
      </c>
      <c r="M44">
        <v>424687</v>
      </c>
      <c r="N44">
        <v>0</v>
      </c>
      <c r="O44">
        <v>0</v>
      </c>
      <c r="P44">
        <v>0</v>
      </c>
      <c r="Q44">
        <v>6399975</v>
      </c>
      <c r="R44">
        <v>6247269</v>
      </c>
      <c r="S44">
        <v>117903</v>
      </c>
      <c r="T44">
        <v>306787</v>
      </c>
      <c r="U44">
        <v>29.347200000000001</v>
      </c>
    </row>
    <row r="45" spans="1:21" x14ac:dyDescent="0.3">
      <c r="A45" t="s">
        <v>129</v>
      </c>
      <c r="B45">
        <v>20038363</v>
      </c>
      <c r="C45">
        <v>19543591</v>
      </c>
      <c r="D45">
        <v>494772</v>
      </c>
      <c r="E45">
        <v>6565736</v>
      </c>
      <c r="F45">
        <v>6343986</v>
      </c>
      <c r="G45">
        <v>221750</v>
      </c>
      <c r="H45">
        <v>7089784</v>
      </c>
      <c r="I45">
        <v>7022928</v>
      </c>
      <c r="J45">
        <v>66856</v>
      </c>
      <c r="K45">
        <v>6382843</v>
      </c>
      <c r="L45">
        <v>6176677</v>
      </c>
      <c r="M45">
        <v>206166</v>
      </c>
      <c r="N45">
        <v>0</v>
      </c>
      <c r="O45">
        <v>0</v>
      </c>
      <c r="P45">
        <v>0</v>
      </c>
      <c r="Q45">
        <v>6583456</v>
      </c>
      <c r="R45">
        <v>6457952</v>
      </c>
      <c r="S45">
        <v>50037</v>
      </c>
      <c r="T45">
        <v>156133</v>
      </c>
      <c r="U45">
        <v>15.0854</v>
      </c>
    </row>
    <row r="46" spans="1:21" x14ac:dyDescent="0.3">
      <c r="A46" t="s">
        <v>130</v>
      </c>
      <c r="B46">
        <v>19329376</v>
      </c>
      <c r="C46">
        <v>18224226</v>
      </c>
      <c r="D46">
        <v>1105150</v>
      </c>
      <c r="E46">
        <v>7235757</v>
      </c>
      <c r="F46">
        <v>6756164</v>
      </c>
      <c r="G46">
        <v>479593</v>
      </c>
      <c r="H46">
        <v>5116757</v>
      </c>
      <c r="I46">
        <v>5037103</v>
      </c>
      <c r="J46">
        <v>79654</v>
      </c>
      <c r="K46">
        <v>6976862</v>
      </c>
      <c r="L46">
        <v>6430959</v>
      </c>
      <c r="M46">
        <v>545903</v>
      </c>
      <c r="N46">
        <v>0</v>
      </c>
      <c r="O46">
        <v>0</v>
      </c>
      <c r="P46">
        <v>0</v>
      </c>
      <c r="Q46">
        <v>7279785</v>
      </c>
      <c r="R46">
        <v>7181909</v>
      </c>
      <c r="S46">
        <v>275688</v>
      </c>
      <c r="T46">
        <v>270228</v>
      </c>
      <c r="U46">
        <v>26.019500000000001</v>
      </c>
    </row>
    <row r="47" spans="1:21" x14ac:dyDescent="0.3">
      <c r="A47" t="s">
        <v>131</v>
      </c>
      <c r="B47">
        <v>18317015</v>
      </c>
      <c r="C47">
        <v>13083301</v>
      </c>
      <c r="D47">
        <v>5233714</v>
      </c>
      <c r="E47">
        <v>6388126</v>
      </c>
      <c r="F47">
        <v>5338951</v>
      </c>
      <c r="G47">
        <v>1049175</v>
      </c>
      <c r="H47">
        <v>7041601</v>
      </c>
      <c r="I47">
        <v>3441008</v>
      </c>
      <c r="J47">
        <v>3600593</v>
      </c>
      <c r="K47">
        <v>4887288</v>
      </c>
      <c r="L47">
        <v>4303342</v>
      </c>
      <c r="M47">
        <v>583946</v>
      </c>
      <c r="N47">
        <v>0</v>
      </c>
      <c r="O47">
        <v>0</v>
      </c>
      <c r="P47">
        <v>0</v>
      </c>
      <c r="Q47">
        <v>6408515</v>
      </c>
      <c r="R47">
        <v>6339312</v>
      </c>
      <c r="S47">
        <v>424101</v>
      </c>
      <c r="T47">
        <v>160060</v>
      </c>
      <c r="U47">
        <v>332.077</v>
      </c>
    </row>
    <row r="48" spans="1:21" x14ac:dyDescent="0.3">
      <c r="A48" t="s">
        <v>132</v>
      </c>
      <c r="B48">
        <v>16982887</v>
      </c>
      <c r="C48">
        <v>11258516</v>
      </c>
      <c r="D48">
        <v>5724371</v>
      </c>
      <c r="E48">
        <v>4625307</v>
      </c>
      <c r="F48">
        <v>4242552</v>
      </c>
      <c r="G48">
        <v>382755</v>
      </c>
      <c r="H48">
        <v>8219284</v>
      </c>
      <c r="I48">
        <v>3167729</v>
      </c>
      <c r="J48">
        <v>5051555</v>
      </c>
      <c r="K48">
        <v>4138296</v>
      </c>
      <c r="L48">
        <v>3848235</v>
      </c>
      <c r="M48">
        <v>290061</v>
      </c>
      <c r="N48">
        <v>0</v>
      </c>
      <c r="O48">
        <v>0</v>
      </c>
      <c r="P48">
        <v>0</v>
      </c>
      <c r="Q48">
        <v>4643109</v>
      </c>
      <c r="R48">
        <v>4584043</v>
      </c>
      <c r="S48">
        <v>152579</v>
      </c>
      <c r="T48">
        <v>137662</v>
      </c>
      <c r="U48">
        <v>483.62099999999998</v>
      </c>
    </row>
    <row r="49" spans="1:21" x14ac:dyDescent="0.3">
      <c r="A49" t="s">
        <v>133</v>
      </c>
      <c r="B49">
        <v>18014700</v>
      </c>
      <c r="C49">
        <v>17635125</v>
      </c>
      <c r="D49">
        <v>379575</v>
      </c>
      <c r="E49">
        <v>7224921</v>
      </c>
      <c r="F49">
        <v>7089868</v>
      </c>
      <c r="G49">
        <v>135053</v>
      </c>
      <c r="H49">
        <v>3703646</v>
      </c>
      <c r="I49">
        <v>3599135</v>
      </c>
      <c r="J49">
        <v>104511</v>
      </c>
      <c r="K49">
        <v>7086133</v>
      </c>
      <c r="L49">
        <v>6946122</v>
      </c>
      <c r="M49">
        <v>140011</v>
      </c>
      <c r="N49">
        <v>0</v>
      </c>
      <c r="O49">
        <v>0</v>
      </c>
      <c r="P49">
        <v>0</v>
      </c>
      <c r="Q49">
        <v>7230130</v>
      </c>
      <c r="R49">
        <v>7147369</v>
      </c>
      <c r="S49">
        <v>45290</v>
      </c>
      <c r="T49">
        <v>94727</v>
      </c>
      <c r="U49">
        <v>32.537599999999998</v>
      </c>
    </row>
    <row r="50" spans="1:21" x14ac:dyDescent="0.3">
      <c r="A50" t="s">
        <v>134</v>
      </c>
      <c r="B50">
        <v>17652543</v>
      </c>
      <c r="C50">
        <v>17529410</v>
      </c>
      <c r="D50">
        <v>123133</v>
      </c>
      <c r="E50">
        <v>6671031</v>
      </c>
      <c r="F50">
        <v>6636828</v>
      </c>
      <c r="G50">
        <v>34203</v>
      </c>
      <c r="H50">
        <v>4389089</v>
      </c>
      <c r="I50">
        <v>4346423</v>
      </c>
      <c r="J50">
        <v>42666</v>
      </c>
      <c r="K50">
        <v>6592423</v>
      </c>
      <c r="L50">
        <v>6546159</v>
      </c>
      <c r="M50">
        <v>46264</v>
      </c>
      <c r="N50">
        <v>0</v>
      </c>
      <c r="O50">
        <v>0</v>
      </c>
      <c r="P50">
        <v>0</v>
      </c>
      <c r="Q50">
        <v>6673370</v>
      </c>
      <c r="R50">
        <v>6606090</v>
      </c>
      <c r="S50">
        <v>17193</v>
      </c>
      <c r="T50">
        <v>29255</v>
      </c>
      <c r="U50">
        <v>50.451000000000001</v>
      </c>
    </row>
    <row r="51" spans="1:21" x14ac:dyDescent="0.3">
      <c r="A51" t="s">
        <v>135</v>
      </c>
      <c r="B51">
        <v>20706729</v>
      </c>
      <c r="C51">
        <v>20291646</v>
      </c>
      <c r="D51">
        <v>415083</v>
      </c>
      <c r="E51">
        <v>7182656</v>
      </c>
      <c r="F51">
        <v>6968943</v>
      </c>
      <c r="G51">
        <v>213713</v>
      </c>
      <c r="H51">
        <v>6542486</v>
      </c>
      <c r="I51">
        <v>6523972</v>
      </c>
      <c r="J51">
        <v>18514</v>
      </c>
      <c r="K51">
        <v>6981587</v>
      </c>
      <c r="L51">
        <v>6798731</v>
      </c>
      <c r="M51">
        <v>182856</v>
      </c>
      <c r="N51">
        <v>0</v>
      </c>
      <c r="O51">
        <v>0</v>
      </c>
      <c r="P51">
        <v>0</v>
      </c>
      <c r="Q51">
        <v>7198466</v>
      </c>
      <c r="R51">
        <v>7082115</v>
      </c>
      <c r="S51">
        <v>55175</v>
      </c>
      <c r="T51">
        <v>127676</v>
      </c>
      <c r="U51">
        <v>57.875700000000002</v>
      </c>
    </row>
    <row r="52" spans="1:21" x14ac:dyDescent="0.3">
      <c r="A52" t="s">
        <v>136</v>
      </c>
      <c r="B52">
        <v>12982633</v>
      </c>
      <c r="C52">
        <v>12821539</v>
      </c>
      <c r="D52">
        <v>161094</v>
      </c>
      <c r="E52">
        <v>5102912</v>
      </c>
      <c r="F52">
        <v>5047934</v>
      </c>
      <c r="G52">
        <v>54978</v>
      </c>
      <c r="H52">
        <v>2882347</v>
      </c>
      <c r="I52">
        <v>2848042</v>
      </c>
      <c r="J52">
        <v>34305</v>
      </c>
      <c r="K52">
        <v>4997374</v>
      </c>
      <c r="L52">
        <v>4925563</v>
      </c>
      <c r="M52">
        <v>71811</v>
      </c>
      <c r="N52">
        <v>0</v>
      </c>
      <c r="O52">
        <v>0</v>
      </c>
      <c r="P52">
        <v>0</v>
      </c>
      <c r="Q52">
        <v>5119666</v>
      </c>
      <c r="R52">
        <v>5053256</v>
      </c>
      <c r="S52">
        <v>25918</v>
      </c>
      <c r="T52">
        <v>45702</v>
      </c>
      <c r="U52">
        <v>39.612400000000001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T2" sqref="T1:T1048576"/>
    </sheetView>
  </sheetViews>
  <sheetFormatPr defaultRowHeight="14.4" x14ac:dyDescent="0.3"/>
  <sheetData>
    <row r="1" spans="1:21" x14ac:dyDescent="0.3"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7" customFormat="1" ht="57.6" x14ac:dyDescent="0.3"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  <c r="J2" s="7" t="s">
        <v>31</v>
      </c>
      <c r="K2" s="7" t="s">
        <v>32</v>
      </c>
      <c r="L2" s="7" t="s">
        <v>33</v>
      </c>
      <c r="M2" s="7" t="s">
        <v>34</v>
      </c>
      <c r="N2" s="7" t="s">
        <v>35</v>
      </c>
      <c r="O2" s="7" t="s">
        <v>36</v>
      </c>
      <c r="P2" s="7" t="s">
        <v>37</v>
      </c>
      <c r="Q2" s="7" t="s">
        <v>38</v>
      </c>
      <c r="R2" s="7" t="s">
        <v>39</v>
      </c>
      <c r="S2" s="7" t="s">
        <v>40</v>
      </c>
      <c r="T2" s="7" t="s">
        <v>41</v>
      </c>
      <c r="U2" s="7" t="s">
        <v>42</v>
      </c>
    </row>
    <row r="3" spans="1:21" x14ac:dyDescent="0.3">
      <c r="A3" t="s">
        <v>1</v>
      </c>
      <c r="B3">
        <v>14688803</v>
      </c>
      <c r="C3">
        <v>14358786</v>
      </c>
      <c r="D3">
        <v>330017</v>
      </c>
      <c r="E3">
        <v>8915428</v>
      </c>
      <c r="F3">
        <v>8880263</v>
      </c>
      <c r="G3">
        <v>35165</v>
      </c>
      <c r="H3">
        <v>0</v>
      </c>
      <c r="I3">
        <v>0</v>
      </c>
      <c r="J3">
        <v>0</v>
      </c>
      <c r="K3">
        <v>5773375</v>
      </c>
      <c r="L3">
        <v>5478523</v>
      </c>
      <c r="M3">
        <v>294852</v>
      </c>
      <c r="N3">
        <v>0</v>
      </c>
      <c r="O3">
        <v>0</v>
      </c>
      <c r="P3">
        <v>0</v>
      </c>
      <c r="Q3">
        <v>6406947</v>
      </c>
      <c r="R3">
        <v>6223910</v>
      </c>
      <c r="S3">
        <v>242877</v>
      </c>
      <c r="T3">
        <v>51982</v>
      </c>
      <c r="U3">
        <v>22.761900000000001</v>
      </c>
    </row>
    <row r="4" spans="1:21" x14ac:dyDescent="0.3">
      <c r="A4" t="s">
        <v>88</v>
      </c>
      <c r="B4">
        <v>18829337</v>
      </c>
      <c r="C4">
        <v>18068364</v>
      </c>
      <c r="D4">
        <v>760973</v>
      </c>
      <c r="E4">
        <v>9520026</v>
      </c>
      <c r="F4">
        <v>9363099</v>
      </c>
      <c r="G4">
        <v>156927</v>
      </c>
      <c r="H4">
        <v>0</v>
      </c>
      <c r="I4">
        <v>0</v>
      </c>
      <c r="J4">
        <v>0</v>
      </c>
      <c r="K4">
        <v>9309311</v>
      </c>
      <c r="L4">
        <v>8705265</v>
      </c>
      <c r="M4">
        <v>604046</v>
      </c>
      <c r="N4">
        <v>0</v>
      </c>
      <c r="O4">
        <v>0</v>
      </c>
      <c r="P4">
        <v>0</v>
      </c>
      <c r="Q4">
        <v>10365600</v>
      </c>
      <c r="R4">
        <v>10120288</v>
      </c>
      <c r="S4">
        <v>397283</v>
      </c>
      <c r="T4">
        <v>206721</v>
      </c>
      <c r="U4">
        <v>18.648700000000002</v>
      </c>
    </row>
    <row r="5" spans="1:21" x14ac:dyDescent="0.3">
      <c r="A5" t="s">
        <v>89</v>
      </c>
      <c r="B5">
        <v>17105324</v>
      </c>
      <c r="C5">
        <v>16407823</v>
      </c>
      <c r="D5">
        <v>697501</v>
      </c>
      <c r="E5">
        <v>9437009</v>
      </c>
      <c r="F5">
        <v>9308961</v>
      </c>
      <c r="G5">
        <v>128048</v>
      </c>
      <c r="H5">
        <v>0</v>
      </c>
      <c r="I5">
        <v>0</v>
      </c>
      <c r="J5">
        <v>0</v>
      </c>
      <c r="K5">
        <v>7668315</v>
      </c>
      <c r="L5">
        <v>7098862</v>
      </c>
      <c r="M5">
        <v>569453</v>
      </c>
      <c r="N5">
        <v>0</v>
      </c>
      <c r="O5">
        <v>0</v>
      </c>
      <c r="P5">
        <v>0</v>
      </c>
      <c r="Q5">
        <v>8416394</v>
      </c>
      <c r="R5">
        <v>8229258</v>
      </c>
      <c r="S5">
        <v>363377</v>
      </c>
      <c r="T5">
        <v>206161</v>
      </c>
      <c r="U5">
        <v>21.678699999999999</v>
      </c>
    </row>
    <row r="6" spans="1:21" x14ac:dyDescent="0.3">
      <c r="A6" t="s">
        <v>90</v>
      </c>
      <c r="B6">
        <v>17804491</v>
      </c>
      <c r="C6">
        <v>16813037</v>
      </c>
      <c r="D6">
        <v>991454</v>
      </c>
      <c r="E6">
        <v>9384712</v>
      </c>
      <c r="F6">
        <v>9219687</v>
      </c>
      <c r="G6">
        <v>165025</v>
      </c>
      <c r="H6">
        <v>0</v>
      </c>
      <c r="I6">
        <v>0</v>
      </c>
      <c r="J6">
        <v>0</v>
      </c>
      <c r="K6">
        <v>8419779</v>
      </c>
      <c r="L6">
        <v>7593350</v>
      </c>
      <c r="M6">
        <v>826429</v>
      </c>
      <c r="N6">
        <v>0</v>
      </c>
      <c r="O6">
        <v>0</v>
      </c>
      <c r="P6">
        <v>0</v>
      </c>
      <c r="Q6">
        <v>9319845</v>
      </c>
      <c r="R6">
        <v>9044180</v>
      </c>
      <c r="S6">
        <v>432304</v>
      </c>
      <c r="T6">
        <v>394092</v>
      </c>
      <c r="U6">
        <v>25.621400000000001</v>
      </c>
    </row>
    <row r="7" spans="1:21" x14ac:dyDescent="0.3">
      <c r="A7" t="s">
        <v>91</v>
      </c>
      <c r="B7">
        <v>19859651</v>
      </c>
      <c r="C7">
        <v>18812733</v>
      </c>
      <c r="D7">
        <v>1046918</v>
      </c>
      <c r="E7">
        <v>9296063</v>
      </c>
      <c r="F7">
        <v>9100307</v>
      </c>
      <c r="G7">
        <v>195756</v>
      </c>
      <c r="H7">
        <v>0</v>
      </c>
      <c r="I7">
        <v>0</v>
      </c>
      <c r="J7">
        <v>0</v>
      </c>
      <c r="K7">
        <v>10563588</v>
      </c>
      <c r="L7">
        <v>9712426</v>
      </c>
      <c r="M7">
        <v>851162</v>
      </c>
      <c r="N7">
        <v>0</v>
      </c>
      <c r="O7">
        <v>0</v>
      </c>
      <c r="P7">
        <v>0</v>
      </c>
      <c r="Q7">
        <v>11607461</v>
      </c>
      <c r="R7">
        <v>11344481</v>
      </c>
      <c r="S7">
        <v>530669</v>
      </c>
      <c r="T7">
        <v>320460</v>
      </c>
      <c r="U7">
        <v>21.023599999999998</v>
      </c>
    </row>
    <row r="8" spans="1:21" x14ac:dyDescent="0.3">
      <c r="A8" t="s">
        <v>92</v>
      </c>
      <c r="B8">
        <v>14382607</v>
      </c>
      <c r="C8">
        <v>13631344</v>
      </c>
      <c r="D8">
        <v>751263</v>
      </c>
      <c r="E8">
        <v>8449762</v>
      </c>
      <c r="F8">
        <v>8406707</v>
      </c>
      <c r="G8">
        <v>43055</v>
      </c>
      <c r="H8">
        <v>0</v>
      </c>
      <c r="I8">
        <v>0</v>
      </c>
      <c r="J8">
        <v>0</v>
      </c>
      <c r="K8">
        <v>5932845</v>
      </c>
      <c r="L8">
        <v>5224637</v>
      </c>
      <c r="M8">
        <v>708208</v>
      </c>
      <c r="N8">
        <v>0</v>
      </c>
      <c r="O8">
        <v>0</v>
      </c>
      <c r="P8">
        <v>0</v>
      </c>
      <c r="Q8">
        <v>6598146</v>
      </c>
      <c r="R8">
        <v>6402192</v>
      </c>
      <c r="S8">
        <v>644405</v>
      </c>
      <c r="T8">
        <v>63954</v>
      </c>
      <c r="U8">
        <v>24.3657</v>
      </c>
    </row>
    <row r="9" spans="1:21" x14ac:dyDescent="0.3">
      <c r="A9" t="s">
        <v>93</v>
      </c>
      <c r="B9">
        <v>14980685</v>
      </c>
      <c r="C9">
        <v>13952988</v>
      </c>
      <c r="D9">
        <v>1027697</v>
      </c>
      <c r="E9">
        <v>9084846</v>
      </c>
      <c r="F9">
        <v>8972474</v>
      </c>
      <c r="G9">
        <v>112372</v>
      </c>
      <c r="H9">
        <v>0</v>
      </c>
      <c r="I9">
        <v>0</v>
      </c>
      <c r="J9">
        <v>0</v>
      </c>
      <c r="K9">
        <v>5895839</v>
      </c>
      <c r="L9">
        <v>4980514</v>
      </c>
      <c r="M9">
        <v>915325</v>
      </c>
      <c r="N9">
        <v>0</v>
      </c>
      <c r="O9">
        <v>0</v>
      </c>
      <c r="P9">
        <v>0</v>
      </c>
      <c r="Q9">
        <v>6515219</v>
      </c>
      <c r="R9">
        <v>6390884</v>
      </c>
      <c r="S9">
        <v>737653</v>
      </c>
      <c r="T9">
        <v>177648</v>
      </c>
      <c r="U9">
        <v>16.4953</v>
      </c>
    </row>
    <row r="10" spans="1:21" x14ac:dyDescent="0.3">
      <c r="A10" t="s">
        <v>94</v>
      </c>
      <c r="B10">
        <v>16885514</v>
      </c>
      <c r="C10">
        <v>15862454</v>
      </c>
      <c r="D10">
        <v>1023060</v>
      </c>
      <c r="E10">
        <v>9716701</v>
      </c>
      <c r="F10">
        <v>9563096</v>
      </c>
      <c r="G10">
        <v>153605</v>
      </c>
      <c r="H10">
        <v>0</v>
      </c>
      <c r="I10">
        <v>0</v>
      </c>
      <c r="J10">
        <v>0</v>
      </c>
      <c r="K10">
        <v>7168813</v>
      </c>
      <c r="L10">
        <v>6299358</v>
      </c>
      <c r="M10">
        <v>869455</v>
      </c>
      <c r="N10">
        <v>0</v>
      </c>
      <c r="O10">
        <v>0</v>
      </c>
      <c r="P10">
        <v>0</v>
      </c>
      <c r="Q10">
        <v>8041180</v>
      </c>
      <c r="R10">
        <v>7847276</v>
      </c>
      <c r="S10">
        <v>601766</v>
      </c>
      <c r="T10">
        <v>267757</v>
      </c>
      <c r="U10">
        <v>17.8278</v>
      </c>
    </row>
    <row r="11" spans="1:21" x14ac:dyDescent="0.3">
      <c r="A11" t="s">
        <v>95</v>
      </c>
      <c r="B11">
        <v>13621229</v>
      </c>
      <c r="C11">
        <v>12926664</v>
      </c>
      <c r="D11">
        <v>694565</v>
      </c>
      <c r="E11">
        <v>8232470</v>
      </c>
      <c r="F11">
        <v>8146759</v>
      </c>
      <c r="G11">
        <v>85711</v>
      </c>
      <c r="H11">
        <v>0</v>
      </c>
      <c r="I11">
        <v>0</v>
      </c>
      <c r="J11">
        <v>0</v>
      </c>
      <c r="K11">
        <v>5388759</v>
      </c>
      <c r="L11">
        <v>4779905</v>
      </c>
      <c r="M11">
        <v>608854</v>
      </c>
      <c r="N11">
        <v>0</v>
      </c>
      <c r="O11">
        <v>0</v>
      </c>
      <c r="P11">
        <v>0</v>
      </c>
      <c r="Q11">
        <v>5856456</v>
      </c>
      <c r="R11">
        <v>5607775</v>
      </c>
      <c r="S11">
        <v>456154</v>
      </c>
      <c r="T11">
        <v>152821</v>
      </c>
      <c r="U11">
        <v>35.366</v>
      </c>
    </row>
    <row r="12" spans="1:21" x14ac:dyDescent="0.3">
      <c r="A12" t="s">
        <v>96</v>
      </c>
      <c r="B12">
        <v>18930727</v>
      </c>
      <c r="C12">
        <v>17813205</v>
      </c>
      <c r="D12">
        <v>1117522</v>
      </c>
      <c r="E12">
        <v>9858484</v>
      </c>
      <c r="F12">
        <v>9791393</v>
      </c>
      <c r="G12">
        <v>67091</v>
      </c>
      <c r="H12">
        <v>0</v>
      </c>
      <c r="I12">
        <v>0</v>
      </c>
      <c r="J12">
        <v>0</v>
      </c>
      <c r="K12">
        <v>9072243</v>
      </c>
      <c r="L12">
        <v>8021812</v>
      </c>
      <c r="M12">
        <v>1050431</v>
      </c>
      <c r="N12">
        <v>0</v>
      </c>
      <c r="O12">
        <v>0</v>
      </c>
      <c r="P12">
        <v>0</v>
      </c>
      <c r="Q12">
        <v>9280523</v>
      </c>
      <c r="R12">
        <v>9231612</v>
      </c>
      <c r="S12">
        <v>943061</v>
      </c>
      <c r="T12">
        <v>107374</v>
      </c>
      <c r="U12">
        <v>13.9773</v>
      </c>
    </row>
    <row r="13" spans="1:21" x14ac:dyDescent="0.3">
      <c r="A13" t="s">
        <v>97</v>
      </c>
      <c r="B13">
        <v>17258291</v>
      </c>
      <c r="C13">
        <v>15773671</v>
      </c>
      <c r="D13">
        <v>1484620</v>
      </c>
      <c r="E13">
        <v>9296745</v>
      </c>
      <c r="F13">
        <v>9091066</v>
      </c>
      <c r="G13">
        <v>205679</v>
      </c>
      <c r="H13">
        <v>0</v>
      </c>
      <c r="I13">
        <v>0</v>
      </c>
      <c r="J13">
        <v>0</v>
      </c>
      <c r="K13">
        <v>7961546</v>
      </c>
      <c r="L13">
        <v>6682605</v>
      </c>
      <c r="M13">
        <v>1278941</v>
      </c>
      <c r="N13">
        <v>0</v>
      </c>
      <c r="O13">
        <v>0</v>
      </c>
      <c r="P13">
        <v>0</v>
      </c>
      <c r="Q13">
        <v>8976351</v>
      </c>
      <c r="R13">
        <v>8531942</v>
      </c>
      <c r="S13">
        <v>749576</v>
      </c>
      <c r="T13">
        <v>529293</v>
      </c>
      <c r="U13">
        <v>36.6584</v>
      </c>
    </row>
    <row r="14" spans="1:21" x14ac:dyDescent="0.3">
      <c r="A14" t="s">
        <v>98</v>
      </c>
      <c r="B14">
        <v>17619890</v>
      </c>
      <c r="C14">
        <v>15911380</v>
      </c>
      <c r="D14">
        <v>1708510</v>
      </c>
      <c r="E14">
        <v>10693049</v>
      </c>
      <c r="F14">
        <v>10465692</v>
      </c>
      <c r="G14">
        <v>227357</v>
      </c>
      <c r="H14">
        <v>0</v>
      </c>
      <c r="I14">
        <v>0</v>
      </c>
      <c r="J14">
        <v>0</v>
      </c>
      <c r="K14">
        <v>6926841</v>
      </c>
      <c r="L14">
        <v>5445688</v>
      </c>
      <c r="M14">
        <v>1481153</v>
      </c>
      <c r="N14">
        <v>0</v>
      </c>
      <c r="O14">
        <v>0</v>
      </c>
      <c r="P14">
        <v>0</v>
      </c>
      <c r="Q14">
        <v>7713258</v>
      </c>
      <c r="R14">
        <v>7264713</v>
      </c>
      <c r="S14">
        <v>895117</v>
      </c>
      <c r="T14">
        <v>585953</v>
      </c>
      <c r="U14">
        <v>33.377200000000002</v>
      </c>
    </row>
    <row r="15" spans="1:21" x14ac:dyDescent="0.3">
      <c r="A15" t="s">
        <v>99</v>
      </c>
      <c r="B15">
        <v>17330357</v>
      </c>
      <c r="C15">
        <v>15669628</v>
      </c>
      <c r="D15">
        <v>1660729</v>
      </c>
      <c r="E15">
        <v>10743540</v>
      </c>
      <c r="F15">
        <v>10540856</v>
      </c>
      <c r="G15">
        <v>202684</v>
      </c>
      <c r="H15">
        <v>0</v>
      </c>
      <c r="I15">
        <v>0</v>
      </c>
      <c r="J15">
        <v>0</v>
      </c>
      <c r="K15">
        <v>6586817</v>
      </c>
      <c r="L15">
        <v>5128772</v>
      </c>
      <c r="M15">
        <v>1458045</v>
      </c>
      <c r="N15">
        <v>0</v>
      </c>
      <c r="O15">
        <v>0</v>
      </c>
      <c r="P15">
        <v>0</v>
      </c>
      <c r="Q15">
        <v>7292406</v>
      </c>
      <c r="R15">
        <v>6871679</v>
      </c>
      <c r="S15">
        <v>907881</v>
      </c>
      <c r="T15">
        <v>550119</v>
      </c>
      <c r="U15">
        <v>29.6662</v>
      </c>
    </row>
    <row r="16" spans="1:21" x14ac:dyDescent="0.3">
      <c r="A16" t="s">
        <v>100</v>
      </c>
      <c r="B16">
        <v>16653862</v>
      </c>
      <c r="C16">
        <v>14815369</v>
      </c>
      <c r="D16">
        <v>1838493</v>
      </c>
      <c r="E16">
        <v>9930881</v>
      </c>
      <c r="F16">
        <v>9706099</v>
      </c>
      <c r="G16">
        <v>224782</v>
      </c>
      <c r="H16">
        <v>0</v>
      </c>
      <c r="I16">
        <v>0</v>
      </c>
      <c r="J16">
        <v>0</v>
      </c>
      <c r="K16">
        <v>6722981</v>
      </c>
      <c r="L16">
        <v>5109270</v>
      </c>
      <c r="M16">
        <v>1613711</v>
      </c>
      <c r="N16">
        <v>0</v>
      </c>
      <c r="O16">
        <v>0</v>
      </c>
      <c r="P16">
        <v>0</v>
      </c>
      <c r="Q16">
        <v>7510170</v>
      </c>
      <c r="R16">
        <v>7032722</v>
      </c>
      <c r="S16">
        <v>1009881</v>
      </c>
      <c r="T16">
        <v>603923</v>
      </c>
      <c r="U16">
        <v>30.066199999999998</v>
      </c>
    </row>
    <row r="17" spans="1:21" x14ac:dyDescent="0.3">
      <c r="A17" t="s">
        <v>101</v>
      </c>
      <c r="B17">
        <v>15872181</v>
      </c>
      <c r="C17">
        <v>13890490</v>
      </c>
      <c r="D17">
        <v>1981691</v>
      </c>
      <c r="E17">
        <v>8853765</v>
      </c>
      <c r="F17">
        <v>8606361</v>
      </c>
      <c r="G17">
        <v>247404</v>
      </c>
      <c r="H17">
        <v>0</v>
      </c>
      <c r="I17">
        <v>0</v>
      </c>
      <c r="J17">
        <v>0</v>
      </c>
      <c r="K17">
        <v>7018416</v>
      </c>
      <c r="L17">
        <v>5284129</v>
      </c>
      <c r="M17">
        <v>1734287</v>
      </c>
      <c r="N17">
        <v>0</v>
      </c>
      <c r="O17">
        <v>0</v>
      </c>
      <c r="P17">
        <v>0</v>
      </c>
      <c r="Q17">
        <v>7876730</v>
      </c>
      <c r="R17">
        <v>7397570</v>
      </c>
      <c r="S17">
        <v>1044320</v>
      </c>
      <c r="T17">
        <v>690012</v>
      </c>
      <c r="U17">
        <v>30.693200000000001</v>
      </c>
    </row>
    <row r="18" spans="1:21" x14ac:dyDescent="0.3">
      <c r="A18" t="s">
        <v>102</v>
      </c>
      <c r="B18">
        <v>15483767</v>
      </c>
      <c r="C18">
        <v>13391718</v>
      </c>
      <c r="D18">
        <v>2092049</v>
      </c>
      <c r="E18">
        <v>8700238</v>
      </c>
      <c r="F18">
        <v>8444751</v>
      </c>
      <c r="G18">
        <v>255487</v>
      </c>
      <c r="H18">
        <v>0</v>
      </c>
      <c r="I18">
        <v>0</v>
      </c>
      <c r="J18">
        <v>0</v>
      </c>
      <c r="K18">
        <v>6783529</v>
      </c>
      <c r="L18">
        <v>4946967</v>
      </c>
      <c r="M18">
        <v>1836562</v>
      </c>
      <c r="N18">
        <v>0</v>
      </c>
      <c r="O18">
        <v>0</v>
      </c>
      <c r="P18">
        <v>0</v>
      </c>
      <c r="Q18">
        <v>7613407</v>
      </c>
      <c r="R18">
        <v>7137275</v>
      </c>
      <c r="S18">
        <v>1159571</v>
      </c>
      <c r="T18">
        <v>676958</v>
      </c>
      <c r="U18">
        <v>29.322299999999998</v>
      </c>
    </row>
    <row r="19" spans="1:21" x14ac:dyDescent="0.3">
      <c r="A19" t="s">
        <v>103</v>
      </c>
      <c r="B19">
        <v>15456146</v>
      </c>
      <c r="C19">
        <v>13261261</v>
      </c>
      <c r="D19">
        <v>2194885</v>
      </c>
      <c r="E19">
        <v>8667154</v>
      </c>
      <c r="F19">
        <v>8403481</v>
      </c>
      <c r="G19">
        <v>263673</v>
      </c>
      <c r="H19">
        <v>0</v>
      </c>
      <c r="I19">
        <v>0</v>
      </c>
      <c r="J19">
        <v>0</v>
      </c>
      <c r="K19">
        <v>6788992</v>
      </c>
      <c r="L19">
        <v>4857780</v>
      </c>
      <c r="M19">
        <v>1931212</v>
      </c>
      <c r="N19">
        <v>0</v>
      </c>
      <c r="O19">
        <v>0</v>
      </c>
      <c r="P19">
        <v>0</v>
      </c>
      <c r="Q19">
        <v>7604512</v>
      </c>
      <c r="R19">
        <v>7134495</v>
      </c>
      <c r="S19">
        <v>1201484</v>
      </c>
      <c r="T19">
        <v>729780</v>
      </c>
      <c r="U19">
        <v>30.032</v>
      </c>
    </row>
    <row r="20" spans="1:21" x14ac:dyDescent="0.3">
      <c r="A20" t="s">
        <v>104</v>
      </c>
      <c r="B20">
        <v>18801248</v>
      </c>
      <c r="C20">
        <v>16878138</v>
      </c>
      <c r="D20">
        <v>1923110</v>
      </c>
      <c r="E20">
        <v>9705908</v>
      </c>
      <c r="F20">
        <v>9581632</v>
      </c>
      <c r="G20">
        <v>124276</v>
      </c>
      <c r="H20">
        <v>0</v>
      </c>
      <c r="I20">
        <v>0</v>
      </c>
      <c r="J20">
        <v>0</v>
      </c>
      <c r="K20">
        <v>9095340</v>
      </c>
      <c r="L20">
        <v>7296506</v>
      </c>
      <c r="M20">
        <v>1798834</v>
      </c>
      <c r="N20">
        <v>0</v>
      </c>
      <c r="O20">
        <v>0</v>
      </c>
      <c r="P20">
        <v>0</v>
      </c>
      <c r="Q20">
        <v>9498778</v>
      </c>
      <c r="R20">
        <v>9421257</v>
      </c>
      <c r="S20">
        <v>1642747</v>
      </c>
      <c r="T20">
        <v>156092</v>
      </c>
      <c r="U20">
        <v>14.969099999999999</v>
      </c>
    </row>
    <row r="21" spans="1:21" x14ac:dyDescent="0.3">
      <c r="A21" t="s">
        <v>105</v>
      </c>
      <c r="B21">
        <v>18746286</v>
      </c>
      <c r="C21">
        <v>16712878</v>
      </c>
      <c r="D21">
        <v>2033408</v>
      </c>
      <c r="E21">
        <v>9756236</v>
      </c>
      <c r="F21">
        <v>9650322</v>
      </c>
      <c r="G21">
        <v>105914</v>
      </c>
      <c r="H21">
        <v>0</v>
      </c>
      <c r="I21">
        <v>0</v>
      </c>
      <c r="J21">
        <v>0</v>
      </c>
      <c r="K21">
        <v>8990050</v>
      </c>
      <c r="L21">
        <v>7062556</v>
      </c>
      <c r="M21">
        <v>1927494</v>
      </c>
      <c r="N21">
        <v>0</v>
      </c>
      <c r="O21">
        <v>0</v>
      </c>
      <c r="P21">
        <v>0</v>
      </c>
      <c r="Q21">
        <v>9360324</v>
      </c>
      <c r="R21">
        <v>9280192</v>
      </c>
      <c r="S21">
        <v>1781216</v>
      </c>
      <c r="T21">
        <v>146292</v>
      </c>
      <c r="U21">
        <v>14.0281</v>
      </c>
    </row>
    <row r="22" spans="1:21" x14ac:dyDescent="0.3">
      <c r="A22" t="s">
        <v>106</v>
      </c>
      <c r="B22">
        <v>16374335</v>
      </c>
      <c r="C22">
        <v>13170712</v>
      </c>
      <c r="D22">
        <v>3203623</v>
      </c>
      <c r="E22">
        <v>9751977</v>
      </c>
      <c r="F22">
        <v>9325615</v>
      </c>
      <c r="G22">
        <v>426362</v>
      </c>
      <c r="H22">
        <v>0</v>
      </c>
      <c r="I22">
        <v>0</v>
      </c>
      <c r="J22">
        <v>0</v>
      </c>
      <c r="K22">
        <v>6622358</v>
      </c>
      <c r="L22">
        <v>3845097</v>
      </c>
      <c r="M22">
        <v>2777261</v>
      </c>
      <c r="N22">
        <v>0</v>
      </c>
      <c r="O22">
        <v>0</v>
      </c>
      <c r="P22">
        <v>0</v>
      </c>
      <c r="Q22">
        <v>7270368</v>
      </c>
      <c r="R22">
        <v>7150795</v>
      </c>
      <c r="S22">
        <v>1747315</v>
      </c>
      <c r="T22">
        <v>1029899</v>
      </c>
      <c r="U22">
        <v>16.910799999999998</v>
      </c>
    </row>
    <row r="23" spans="1:21" x14ac:dyDescent="0.3">
      <c r="A23" t="s">
        <v>107</v>
      </c>
      <c r="B23">
        <v>15226414</v>
      </c>
      <c r="C23">
        <v>13018824</v>
      </c>
      <c r="D23">
        <v>2207590</v>
      </c>
      <c r="E23">
        <v>9859509</v>
      </c>
      <c r="F23">
        <v>9749387</v>
      </c>
      <c r="G23">
        <v>110122</v>
      </c>
      <c r="H23">
        <v>0</v>
      </c>
      <c r="I23">
        <v>0</v>
      </c>
      <c r="J23">
        <v>0</v>
      </c>
      <c r="K23">
        <v>5366905</v>
      </c>
      <c r="L23">
        <v>3269437</v>
      </c>
      <c r="M23">
        <v>2097468</v>
      </c>
      <c r="N23">
        <v>0</v>
      </c>
      <c r="O23">
        <v>0</v>
      </c>
      <c r="P23">
        <v>0</v>
      </c>
      <c r="Q23">
        <v>5561316</v>
      </c>
      <c r="R23">
        <v>5534274</v>
      </c>
      <c r="S23">
        <v>2037060</v>
      </c>
      <c r="T23">
        <v>60412</v>
      </c>
      <c r="U23">
        <v>18.071899999999999</v>
      </c>
    </row>
    <row r="24" spans="1:21" x14ac:dyDescent="0.3">
      <c r="A24" t="s">
        <v>108</v>
      </c>
      <c r="B24">
        <v>15950442</v>
      </c>
      <c r="C24">
        <v>13504184</v>
      </c>
      <c r="D24">
        <v>2446258</v>
      </c>
      <c r="E24">
        <v>10078085</v>
      </c>
      <c r="F24">
        <v>9953287</v>
      </c>
      <c r="G24">
        <v>124798</v>
      </c>
      <c r="H24">
        <v>0</v>
      </c>
      <c r="I24">
        <v>0</v>
      </c>
      <c r="J24">
        <v>0</v>
      </c>
      <c r="K24">
        <v>5872357</v>
      </c>
      <c r="L24">
        <v>3550897</v>
      </c>
      <c r="M24">
        <v>2321460</v>
      </c>
      <c r="N24">
        <v>0</v>
      </c>
      <c r="O24">
        <v>0</v>
      </c>
      <c r="P24">
        <v>0</v>
      </c>
      <c r="Q24">
        <v>6087253</v>
      </c>
      <c r="R24">
        <v>6057094</v>
      </c>
      <c r="S24">
        <v>2252267</v>
      </c>
      <c r="T24">
        <v>69189</v>
      </c>
      <c r="U24">
        <v>17.926200000000001</v>
      </c>
    </row>
    <row r="25" spans="1:21" x14ac:dyDescent="0.3">
      <c r="A25" t="s">
        <v>109</v>
      </c>
      <c r="B25">
        <v>15106459</v>
      </c>
      <c r="C25">
        <v>12912956</v>
      </c>
      <c r="D25">
        <v>2193503</v>
      </c>
      <c r="E25">
        <v>9827391</v>
      </c>
      <c r="F25">
        <v>9712090</v>
      </c>
      <c r="G25">
        <v>115301</v>
      </c>
      <c r="H25">
        <v>0</v>
      </c>
      <c r="I25">
        <v>0</v>
      </c>
      <c r="J25">
        <v>0</v>
      </c>
      <c r="K25">
        <v>5279068</v>
      </c>
      <c r="L25">
        <v>3200866</v>
      </c>
      <c r="M25">
        <v>2078202</v>
      </c>
      <c r="N25">
        <v>0</v>
      </c>
      <c r="O25">
        <v>0</v>
      </c>
      <c r="P25">
        <v>0</v>
      </c>
      <c r="Q25">
        <v>5480427</v>
      </c>
      <c r="R25">
        <v>5448745</v>
      </c>
      <c r="S25">
        <v>2015017</v>
      </c>
      <c r="T25">
        <v>63170</v>
      </c>
      <c r="U25">
        <v>18.916599999999999</v>
      </c>
    </row>
    <row r="26" spans="1:21" x14ac:dyDescent="0.3">
      <c r="A26" t="s">
        <v>110</v>
      </c>
      <c r="B26">
        <v>16002444</v>
      </c>
      <c r="C26">
        <v>13557024</v>
      </c>
      <c r="D26">
        <v>2445420</v>
      </c>
      <c r="E26">
        <v>10067770</v>
      </c>
      <c r="F26">
        <v>9943741</v>
      </c>
      <c r="G26">
        <v>124029</v>
      </c>
      <c r="H26">
        <v>0</v>
      </c>
      <c r="I26">
        <v>0</v>
      </c>
      <c r="J26">
        <v>0</v>
      </c>
      <c r="K26">
        <v>5934674</v>
      </c>
      <c r="L26">
        <v>3613283</v>
      </c>
      <c r="M26">
        <v>2321391</v>
      </c>
      <c r="N26">
        <v>0</v>
      </c>
      <c r="O26">
        <v>0</v>
      </c>
      <c r="P26">
        <v>0</v>
      </c>
      <c r="Q26">
        <v>6162714</v>
      </c>
      <c r="R26">
        <v>6132334</v>
      </c>
      <c r="S26">
        <v>2255100</v>
      </c>
      <c r="T26">
        <v>66300</v>
      </c>
      <c r="U26">
        <v>17.932500000000001</v>
      </c>
    </row>
    <row r="27" spans="1:21" x14ac:dyDescent="0.3">
      <c r="A27" t="s">
        <v>111</v>
      </c>
      <c r="B27">
        <v>16075392</v>
      </c>
      <c r="C27">
        <v>13577040</v>
      </c>
      <c r="D27">
        <v>2498352</v>
      </c>
      <c r="E27">
        <v>10087824</v>
      </c>
      <c r="F27">
        <v>9960171</v>
      </c>
      <c r="G27">
        <v>127653</v>
      </c>
      <c r="H27">
        <v>0</v>
      </c>
      <c r="I27">
        <v>0</v>
      </c>
      <c r="J27">
        <v>0</v>
      </c>
      <c r="K27">
        <v>5987568</v>
      </c>
      <c r="L27">
        <v>3616869</v>
      </c>
      <c r="M27">
        <v>2370699</v>
      </c>
      <c r="N27">
        <v>0</v>
      </c>
      <c r="O27">
        <v>0</v>
      </c>
      <c r="P27">
        <v>0</v>
      </c>
      <c r="Q27">
        <v>6188593</v>
      </c>
      <c r="R27">
        <v>6164007</v>
      </c>
      <c r="S27">
        <v>2300510</v>
      </c>
      <c r="T27">
        <v>70168</v>
      </c>
      <c r="U27">
        <v>17.45</v>
      </c>
    </row>
    <row r="28" spans="1:21" x14ac:dyDescent="0.3">
      <c r="A28" t="s">
        <v>112</v>
      </c>
      <c r="B28">
        <v>15999591</v>
      </c>
      <c r="C28">
        <v>13493333</v>
      </c>
      <c r="D28">
        <v>2506258</v>
      </c>
      <c r="E28">
        <v>10090843</v>
      </c>
      <c r="F28">
        <v>9968281</v>
      </c>
      <c r="G28">
        <v>122562</v>
      </c>
      <c r="H28">
        <v>0</v>
      </c>
      <c r="I28">
        <v>0</v>
      </c>
      <c r="J28">
        <v>0</v>
      </c>
      <c r="K28">
        <v>5908748</v>
      </c>
      <c r="L28">
        <v>3525052</v>
      </c>
      <c r="M28">
        <v>2383696</v>
      </c>
      <c r="N28">
        <v>0</v>
      </c>
      <c r="O28">
        <v>0</v>
      </c>
      <c r="P28">
        <v>0</v>
      </c>
      <c r="Q28">
        <v>6099189</v>
      </c>
      <c r="R28">
        <v>6086320</v>
      </c>
      <c r="S28">
        <v>2308138</v>
      </c>
      <c r="T28">
        <v>75561</v>
      </c>
      <c r="U28">
        <v>17.600899999999999</v>
      </c>
    </row>
    <row r="29" spans="1:21" x14ac:dyDescent="0.3">
      <c r="A29" t="s">
        <v>113</v>
      </c>
      <c r="B29">
        <v>17435185</v>
      </c>
      <c r="C29">
        <v>13664774</v>
      </c>
      <c r="D29">
        <v>3770411</v>
      </c>
      <c r="E29">
        <v>9303330</v>
      </c>
      <c r="F29">
        <v>8801274</v>
      </c>
      <c r="G29">
        <v>502056</v>
      </c>
      <c r="H29">
        <v>0</v>
      </c>
      <c r="I29">
        <v>0</v>
      </c>
      <c r="J29">
        <v>0</v>
      </c>
      <c r="K29">
        <v>8131855</v>
      </c>
      <c r="L29">
        <v>4863500</v>
      </c>
      <c r="M29">
        <v>3268355</v>
      </c>
      <c r="N29">
        <v>0</v>
      </c>
      <c r="O29">
        <v>0</v>
      </c>
      <c r="P29">
        <v>0</v>
      </c>
      <c r="Q29">
        <v>8955951</v>
      </c>
      <c r="R29">
        <v>8782952</v>
      </c>
      <c r="S29">
        <v>2014373</v>
      </c>
      <c r="T29">
        <v>1254009</v>
      </c>
      <c r="U29">
        <v>17.103400000000001</v>
      </c>
    </row>
    <row r="30" spans="1:21" x14ac:dyDescent="0.3">
      <c r="A30" t="s">
        <v>114</v>
      </c>
      <c r="B30">
        <v>17323661</v>
      </c>
      <c r="C30">
        <v>13433685</v>
      </c>
      <c r="D30">
        <v>3889976</v>
      </c>
      <c r="E30">
        <v>9186874</v>
      </c>
      <c r="F30">
        <v>8675050</v>
      </c>
      <c r="G30">
        <v>511824</v>
      </c>
      <c r="H30">
        <v>0</v>
      </c>
      <c r="I30">
        <v>0</v>
      </c>
      <c r="J30">
        <v>0</v>
      </c>
      <c r="K30">
        <v>8136787</v>
      </c>
      <c r="L30">
        <v>4758635</v>
      </c>
      <c r="M30">
        <v>3378152</v>
      </c>
      <c r="N30">
        <v>0</v>
      </c>
      <c r="O30">
        <v>0</v>
      </c>
      <c r="P30">
        <v>0</v>
      </c>
      <c r="Q30">
        <v>8948388</v>
      </c>
      <c r="R30">
        <v>8787331</v>
      </c>
      <c r="S30">
        <v>2101387</v>
      </c>
      <c r="T30">
        <v>1276766</v>
      </c>
      <c r="U30">
        <v>16.889500000000002</v>
      </c>
    </row>
    <row r="31" spans="1:21" x14ac:dyDescent="0.3">
      <c r="A31" t="s">
        <v>115</v>
      </c>
      <c r="B31">
        <v>17897406</v>
      </c>
      <c r="C31">
        <v>14184086</v>
      </c>
      <c r="D31">
        <v>3713320</v>
      </c>
      <c r="E31">
        <v>9340465</v>
      </c>
      <c r="F31">
        <v>8824837</v>
      </c>
      <c r="G31">
        <v>515628</v>
      </c>
      <c r="H31">
        <v>0</v>
      </c>
      <c r="I31">
        <v>0</v>
      </c>
      <c r="J31">
        <v>0</v>
      </c>
      <c r="K31">
        <v>8556941</v>
      </c>
      <c r="L31">
        <v>5359249</v>
      </c>
      <c r="M31">
        <v>3197692</v>
      </c>
      <c r="N31">
        <v>0</v>
      </c>
      <c r="O31">
        <v>0</v>
      </c>
      <c r="P31">
        <v>0</v>
      </c>
      <c r="Q31">
        <v>9335735</v>
      </c>
      <c r="R31">
        <v>9180351</v>
      </c>
      <c r="S31">
        <v>2021434</v>
      </c>
      <c r="T31">
        <v>1176273</v>
      </c>
      <c r="U31">
        <v>17.433900000000001</v>
      </c>
    </row>
    <row r="32" spans="1:21" x14ac:dyDescent="0.3">
      <c r="A32" t="s">
        <v>116</v>
      </c>
      <c r="B32">
        <v>17811033</v>
      </c>
      <c r="C32">
        <v>13591162</v>
      </c>
      <c r="D32">
        <v>4219871</v>
      </c>
      <c r="E32">
        <v>9322247</v>
      </c>
      <c r="F32">
        <v>8742419</v>
      </c>
      <c r="G32">
        <v>579828</v>
      </c>
      <c r="H32">
        <v>0</v>
      </c>
      <c r="I32">
        <v>0</v>
      </c>
      <c r="J32">
        <v>0</v>
      </c>
      <c r="K32">
        <v>8488786</v>
      </c>
      <c r="L32">
        <v>4848743</v>
      </c>
      <c r="M32">
        <v>3640043</v>
      </c>
      <c r="N32">
        <v>0</v>
      </c>
      <c r="O32">
        <v>0</v>
      </c>
      <c r="P32">
        <v>0</v>
      </c>
      <c r="Q32">
        <v>9368546</v>
      </c>
      <c r="R32">
        <v>9178277</v>
      </c>
      <c r="S32">
        <v>2285295</v>
      </c>
      <c r="T32">
        <v>1354812</v>
      </c>
      <c r="U32">
        <v>17.009799999999998</v>
      </c>
    </row>
    <row r="33" spans="1:21" x14ac:dyDescent="0.3">
      <c r="A33" t="s">
        <v>117</v>
      </c>
      <c r="B33">
        <v>17886315</v>
      </c>
      <c r="C33">
        <v>13626145</v>
      </c>
      <c r="D33">
        <v>4260170</v>
      </c>
      <c r="E33">
        <v>9301895</v>
      </c>
      <c r="F33">
        <v>8712587</v>
      </c>
      <c r="G33">
        <v>589308</v>
      </c>
      <c r="H33">
        <v>0</v>
      </c>
      <c r="I33">
        <v>0</v>
      </c>
      <c r="J33">
        <v>0</v>
      </c>
      <c r="K33">
        <v>8584420</v>
      </c>
      <c r="L33">
        <v>4913558</v>
      </c>
      <c r="M33">
        <v>3670862</v>
      </c>
      <c r="N33">
        <v>0</v>
      </c>
      <c r="O33">
        <v>0</v>
      </c>
      <c r="P33">
        <v>0</v>
      </c>
      <c r="Q33">
        <v>9473277</v>
      </c>
      <c r="R33">
        <v>9307438</v>
      </c>
      <c r="S33">
        <v>2293009</v>
      </c>
      <c r="T33">
        <v>1377766</v>
      </c>
      <c r="U33">
        <v>16.8886</v>
      </c>
    </row>
    <row r="34" spans="1:21" x14ac:dyDescent="0.3">
      <c r="A34" t="s">
        <v>118</v>
      </c>
      <c r="B34">
        <v>17544471</v>
      </c>
      <c r="C34">
        <v>13577434</v>
      </c>
      <c r="D34">
        <v>3967037</v>
      </c>
      <c r="E34">
        <v>9599714</v>
      </c>
      <c r="F34">
        <v>9092025</v>
      </c>
      <c r="G34">
        <v>507689</v>
      </c>
      <c r="H34">
        <v>0</v>
      </c>
      <c r="I34">
        <v>0</v>
      </c>
      <c r="J34">
        <v>0</v>
      </c>
      <c r="K34">
        <v>7944757</v>
      </c>
      <c r="L34">
        <v>4485409</v>
      </c>
      <c r="M34">
        <v>3459348</v>
      </c>
      <c r="N34">
        <v>0</v>
      </c>
      <c r="O34">
        <v>0</v>
      </c>
      <c r="P34">
        <v>0</v>
      </c>
      <c r="Q34">
        <v>8633304</v>
      </c>
      <c r="R34">
        <v>8519514</v>
      </c>
      <c r="S34">
        <v>2459504</v>
      </c>
      <c r="T34">
        <v>999851</v>
      </c>
      <c r="U34">
        <v>17.177399999999999</v>
      </c>
    </row>
    <row r="35" spans="1:21" x14ac:dyDescent="0.3">
      <c r="A35" t="s">
        <v>119</v>
      </c>
      <c r="B35">
        <v>17335365</v>
      </c>
      <c r="C35">
        <v>13374613</v>
      </c>
      <c r="D35">
        <v>3960752</v>
      </c>
      <c r="E35">
        <v>9632265</v>
      </c>
      <c r="F35">
        <v>9137150</v>
      </c>
      <c r="G35">
        <v>495115</v>
      </c>
      <c r="H35">
        <v>0</v>
      </c>
      <c r="I35">
        <v>0</v>
      </c>
      <c r="J35">
        <v>0</v>
      </c>
      <c r="K35">
        <v>7703100</v>
      </c>
      <c r="L35">
        <v>4237463</v>
      </c>
      <c r="M35">
        <v>3465637</v>
      </c>
      <c r="N35">
        <v>0</v>
      </c>
      <c r="O35">
        <v>0</v>
      </c>
      <c r="P35">
        <v>0</v>
      </c>
      <c r="Q35">
        <v>8361731</v>
      </c>
      <c r="R35">
        <v>8258425</v>
      </c>
      <c r="S35">
        <v>2494459</v>
      </c>
      <c r="T35">
        <v>971214</v>
      </c>
      <c r="U35">
        <v>17.5593</v>
      </c>
    </row>
    <row r="36" spans="1:21" x14ac:dyDescent="0.3">
      <c r="A36" t="s">
        <v>120</v>
      </c>
      <c r="B36">
        <v>17678639</v>
      </c>
      <c r="C36">
        <v>13563528</v>
      </c>
      <c r="D36">
        <v>4115111</v>
      </c>
      <c r="E36">
        <v>9639924</v>
      </c>
      <c r="F36">
        <v>9132512</v>
      </c>
      <c r="G36">
        <v>507412</v>
      </c>
      <c r="H36">
        <v>0</v>
      </c>
      <c r="I36">
        <v>0</v>
      </c>
      <c r="J36">
        <v>0</v>
      </c>
      <c r="K36">
        <v>8038715</v>
      </c>
      <c r="L36">
        <v>4431016</v>
      </c>
      <c r="M36">
        <v>3607699</v>
      </c>
      <c r="N36">
        <v>0</v>
      </c>
      <c r="O36">
        <v>0</v>
      </c>
      <c r="P36">
        <v>0</v>
      </c>
      <c r="Q36">
        <v>8731659</v>
      </c>
      <c r="R36">
        <v>8620664</v>
      </c>
      <c r="S36">
        <v>2520444</v>
      </c>
      <c r="T36">
        <v>1087268</v>
      </c>
      <c r="U36">
        <v>16.8309</v>
      </c>
    </row>
    <row r="37" spans="1:21" x14ac:dyDescent="0.3">
      <c r="A37" t="s">
        <v>121</v>
      </c>
      <c r="B37">
        <v>17521044</v>
      </c>
      <c r="C37">
        <v>13417722</v>
      </c>
      <c r="D37">
        <v>4103322</v>
      </c>
      <c r="E37">
        <v>9524321</v>
      </c>
      <c r="F37">
        <v>9002468</v>
      </c>
      <c r="G37">
        <v>521853</v>
      </c>
      <c r="H37">
        <v>0</v>
      </c>
      <c r="I37">
        <v>0</v>
      </c>
      <c r="J37">
        <v>0</v>
      </c>
      <c r="K37">
        <v>7996723</v>
      </c>
      <c r="L37">
        <v>4415254</v>
      </c>
      <c r="M37">
        <v>3581469</v>
      </c>
      <c r="N37">
        <v>0</v>
      </c>
      <c r="O37">
        <v>0</v>
      </c>
      <c r="P37">
        <v>0</v>
      </c>
      <c r="Q37">
        <v>8692723</v>
      </c>
      <c r="R37">
        <v>8579498</v>
      </c>
      <c r="S37">
        <v>2561088</v>
      </c>
      <c r="T37">
        <v>1020378</v>
      </c>
      <c r="U37">
        <v>16.734300000000001</v>
      </c>
    </row>
    <row r="38" spans="1:21" x14ac:dyDescent="0.3">
      <c r="A38" t="s">
        <v>122</v>
      </c>
      <c r="B38">
        <v>17682013</v>
      </c>
      <c r="C38">
        <v>13461063</v>
      </c>
      <c r="D38">
        <v>4220950</v>
      </c>
      <c r="E38">
        <v>9509713</v>
      </c>
      <c r="F38">
        <v>8994631</v>
      </c>
      <c r="G38">
        <v>515082</v>
      </c>
      <c r="H38">
        <v>0</v>
      </c>
      <c r="I38">
        <v>0</v>
      </c>
      <c r="J38">
        <v>0</v>
      </c>
      <c r="K38">
        <v>8172300</v>
      </c>
      <c r="L38">
        <v>4466432</v>
      </c>
      <c r="M38">
        <v>3705868</v>
      </c>
      <c r="N38">
        <v>0</v>
      </c>
      <c r="O38">
        <v>0</v>
      </c>
      <c r="P38">
        <v>0</v>
      </c>
      <c r="Q38">
        <v>8814009</v>
      </c>
      <c r="R38">
        <v>8739808</v>
      </c>
      <c r="S38">
        <v>2733635</v>
      </c>
      <c r="T38">
        <v>972233</v>
      </c>
      <c r="U38">
        <v>16.1859</v>
      </c>
    </row>
    <row r="39" spans="1:21" x14ac:dyDescent="0.3">
      <c r="A39" t="s">
        <v>123</v>
      </c>
      <c r="B39">
        <v>17794283</v>
      </c>
      <c r="C39">
        <v>13754203</v>
      </c>
      <c r="D39">
        <v>4040080</v>
      </c>
      <c r="E39">
        <v>9611217</v>
      </c>
      <c r="F39">
        <v>9250873</v>
      </c>
      <c r="G39">
        <v>360344</v>
      </c>
      <c r="H39">
        <v>0</v>
      </c>
      <c r="I39">
        <v>0</v>
      </c>
      <c r="J39">
        <v>0</v>
      </c>
      <c r="K39">
        <v>8183066</v>
      </c>
      <c r="L39">
        <v>4503330</v>
      </c>
      <c r="M39">
        <v>3679736</v>
      </c>
      <c r="N39">
        <v>0</v>
      </c>
      <c r="O39">
        <v>0</v>
      </c>
      <c r="P39">
        <v>0</v>
      </c>
      <c r="Q39">
        <v>8687419</v>
      </c>
      <c r="R39">
        <v>8644771</v>
      </c>
      <c r="S39">
        <v>3014288</v>
      </c>
      <c r="T39">
        <v>665469</v>
      </c>
      <c r="U39">
        <v>15.1465</v>
      </c>
    </row>
    <row r="40" spans="1:21" x14ac:dyDescent="0.3">
      <c r="A40" t="s">
        <v>124</v>
      </c>
      <c r="B40">
        <v>17744827</v>
      </c>
      <c r="C40">
        <v>13720806</v>
      </c>
      <c r="D40">
        <v>4024021</v>
      </c>
      <c r="E40">
        <v>9574540</v>
      </c>
      <c r="F40">
        <v>9222825</v>
      </c>
      <c r="G40">
        <v>351715</v>
      </c>
      <c r="H40">
        <v>0</v>
      </c>
      <c r="I40">
        <v>0</v>
      </c>
      <c r="J40">
        <v>0</v>
      </c>
      <c r="K40">
        <v>8170287</v>
      </c>
      <c r="L40">
        <v>4497981</v>
      </c>
      <c r="M40">
        <v>3672306</v>
      </c>
      <c r="N40">
        <v>0</v>
      </c>
      <c r="O40">
        <v>0</v>
      </c>
      <c r="P40">
        <v>0</v>
      </c>
      <c r="Q40">
        <v>8671251</v>
      </c>
      <c r="R40">
        <v>8632294</v>
      </c>
      <c r="S40">
        <v>3018341</v>
      </c>
      <c r="T40">
        <v>653925</v>
      </c>
      <c r="U40">
        <v>14.895</v>
      </c>
    </row>
    <row r="41" spans="1:21" x14ac:dyDescent="0.3">
      <c r="A41" t="s">
        <v>125</v>
      </c>
      <c r="B41">
        <v>17806137</v>
      </c>
      <c r="C41">
        <v>13731317</v>
      </c>
      <c r="D41">
        <v>4074820</v>
      </c>
      <c r="E41">
        <v>9631361</v>
      </c>
      <c r="F41">
        <v>9270376</v>
      </c>
      <c r="G41">
        <v>360985</v>
      </c>
      <c r="H41">
        <v>0</v>
      </c>
      <c r="I41">
        <v>0</v>
      </c>
      <c r="J41">
        <v>0</v>
      </c>
      <c r="K41">
        <v>8174776</v>
      </c>
      <c r="L41">
        <v>4460941</v>
      </c>
      <c r="M41">
        <v>3713835</v>
      </c>
      <c r="N41">
        <v>0</v>
      </c>
      <c r="O41">
        <v>0</v>
      </c>
      <c r="P41">
        <v>0</v>
      </c>
      <c r="Q41">
        <v>8697350</v>
      </c>
      <c r="R41">
        <v>8640803</v>
      </c>
      <c r="S41">
        <v>3051458</v>
      </c>
      <c r="T41">
        <v>662316</v>
      </c>
      <c r="U41">
        <v>15.8</v>
      </c>
    </row>
    <row r="42" spans="1:21" x14ac:dyDescent="0.3">
      <c r="A42" t="s">
        <v>126</v>
      </c>
      <c r="B42">
        <v>16031523</v>
      </c>
      <c r="C42">
        <v>11981467</v>
      </c>
      <c r="D42">
        <v>4050056</v>
      </c>
      <c r="E42">
        <v>8951421</v>
      </c>
      <c r="F42">
        <v>8798863</v>
      </c>
      <c r="G42">
        <v>152558</v>
      </c>
      <c r="H42">
        <v>0</v>
      </c>
      <c r="I42">
        <v>0</v>
      </c>
      <c r="J42">
        <v>0</v>
      </c>
      <c r="K42">
        <v>7080102</v>
      </c>
      <c r="L42">
        <v>3182604</v>
      </c>
      <c r="M42">
        <v>3897498</v>
      </c>
      <c r="N42">
        <v>0</v>
      </c>
      <c r="O42">
        <v>0</v>
      </c>
      <c r="P42">
        <v>0</v>
      </c>
      <c r="Q42">
        <v>7287310</v>
      </c>
      <c r="R42">
        <v>7255658</v>
      </c>
      <c r="S42">
        <v>3640520</v>
      </c>
      <c r="T42">
        <v>256971</v>
      </c>
      <c r="U42">
        <v>14.757300000000001</v>
      </c>
    </row>
    <row r="43" spans="1:21" x14ac:dyDescent="0.3">
      <c r="A43" t="s">
        <v>127</v>
      </c>
      <c r="B43">
        <v>16733894</v>
      </c>
      <c r="C43">
        <v>12404817</v>
      </c>
      <c r="D43">
        <v>4329077</v>
      </c>
      <c r="E43">
        <v>9356467</v>
      </c>
      <c r="F43">
        <v>9142965</v>
      </c>
      <c r="G43">
        <v>213502</v>
      </c>
      <c r="H43">
        <v>0</v>
      </c>
      <c r="I43">
        <v>0</v>
      </c>
      <c r="J43">
        <v>0</v>
      </c>
      <c r="K43">
        <v>7377427</v>
      </c>
      <c r="L43">
        <v>3261852</v>
      </c>
      <c r="M43">
        <v>4115575</v>
      </c>
      <c r="N43">
        <v>0</v>
      </c>
      <c r="O43">
        <v>0</v>
      </c>
      <c r="P43">
        <v>0</v>
      </c>
      <c r="Q43">
        <v>7687379</v>
      </c>
      <c r="R43">
        <v>7603063</v>
      </c>
      <c r="S43">
        <v>3844065</v>
      </c>
      <c r="T43">
        <v>271555</v>
      </c>
      <c r="U43">
        <v>14.8613</v>
      </c>
    </row>
    <row r="44" spans="1:21" x14ac:dyDescent="0.3">
      <c r="A44" t="s">
        <v>128</v>
      </c>
      <c r="B44">
        <v>16774775</v>
      </c>
      <c r="C44">
        <v>12474599</v>
      </c>
      <c r="D44">
        <v>4300176</v>
      </c>
      <c r="E44">
        <v>9355679</v>
      </c>
      <c r="F44">
        <v>9157785</v>
      </c>
      <c r="G44">
        <v>197894</v>
      </c>
      <c r="H44">
        <v>0</v>
      </c>
      <c r="I44">
        <v>0</v>
      </c>
      <c r="J44">
        <v>0</v>
      </c>
      <c r="K44">
        <v>7419096</v>
      </c>
      <c r="L44">
        <v>3316814</v>
      </c>
      <c r="M44">
        <v>4102282</v>
      </c>
      <c r="N44">
        <v>0</v>
      </c>
      <c r="O44">
        <v>0</v>
      </c>
      <c r="P44">
        <v>0</v>
      </c>
      <c r="Q44">
        <v>7653251</v>
      </c>
      <c r="R44">
        <v>7600169</v>
      </c>
      <c r="S44">
        <v>3864929</v>
      </c>
      <c r="T44">
        <v>237393</v>
      </c>
      <c r="U44">
        <v>14.8689</v>
      </c>
    </row>
    <row r="45" spans="1:21" x14ac:dyDescent="0.3">
      <c r="A45" t="s">
        <v>129</v>
      </c>
      <c r="B45">
        <v>17258847</v>
      </c>
      <c r="C45">
        <v>12859243</v>
      </c>
      <c r="D45">
        <v>4399604</v>
      </c>
      <c r="E45">
        <v>9270918</v>
      </c>
      <c r="F45">
        <v>8987215</v>
      </c>
      <c r="G45">
        <v>283703</v>
      </c>
      <c r="H45">
        <v>0</v>
      </c>
      <c r="I45">
        <v>0</v>
      </c>
      <c r="J45">
        <v>0</v>
      </c>
      <c r="K45">
        <v>7987929</v>
      </c>
      <c r="L45">
        <v>3872028</v>
      </c>
      <c r="M45">
        <v>4115901</v>
      </c>
      <c r="N45">
        <v>0</v>
      </c>
      <c r="O45">
        <v>0</v>
      </c>
      <c r="P45">
        <v>0</v>
      </c>
      <c r="Q45">
        <v>8287981</v>
      </c>
      <c r="R45">
        <v>8265796</v>
      </c>
      <c r="S45">
        <v>3824395</v>
      </c>
      <c r="T45">
        <v>291513</v>
      </c>
      <c r="U45">
        <v>14.648400000000001</v>
      </c>
    </row>
    <row r="46" spans="1:21" x14ac:dyDescent="0.3">
      <c r="A46" t="s">
        <v>130</v>
      </c>
      <c r="B46">
        <v>17331796</v>
      </c>
      <c r="C46">
        <v>16843016</v>
      </c>
      <c r="D46">
        <v>488780</v>
      </c>
      <c r="E46">
        <v>9275923</v>
      </c>
      <c r="F46">
        <v>9191219</v>
      </c>
      <c r="G46">
        <v>84704</v>
      </c>
      <c r="H46">
        <v>0</v>
      </c>
      <c r="I46">
        <v>0</v>
      </c>
      <c r="J46">
        <v>0</v>
      </c>
      <c r="K46">
        <v>8055873</v>
      </c>
      <c r="L46">
        <v>7651797</v>
      </c>
      <c r="M46">
        <v>404076</v>
      </c>
      <c r="N46">
        <v>0</v>
      </c>
      <c r="O46">
        <v>0</v>
      </c>
      <c r="P46">
        <v>0</v>
      </c>
      <c r="Q46">
        <v>8765986</v>
      </c>
      <c r="R46">
        <v>8520199</v>
      </c>
      <c r="S46">
        <v>226337</v>
      </c>
      <c r="T46">
        <v>177661</v>
      </c>
      <c r="U46">
        <v>23.400300000000001</v>
      </c>
    </row>
    <row r="47" spans="1:21" x14ac:dyDescent="0.3">
      <c r="A47" t="s">
        <v>131</v>
      </c>
      <c r="B47">
        <v>16969902</v>
      </c>
      <c r="C47">
        <v>15999930</v>
      </c>
      <c r="D47">
        <v>969972</v>
      </c>
      <c r="E47">
        <v>12068997</v>
      </c>
      <c r="F47">
        <v>11879430</v>
      </c>
      <c r="G47">
        <v>189567</v>
      </c>
      <c r="H47">
        <v>0</v>
      </c>
      <c r="I47">
        <v>0</v>
      </c>
      <c r="J47">
        <v>0</v>
      </c>
      <c r="K47">
        <v>4900905</v>
      </c>
      <c r="L47">
        <v>4120500</v>
      </c>
      <c r="M47">
        <v>780405</v>
      </c>
      <c r="N47">
        <v>0</v>
      </c>
      <c r="O47">
        <v>0</v>
      </c>
      <c r="P47">
        <v>0</v>
      </c>
      <c r="Q47">
        <v>6263776</v>
      </c>
      <c r="R47">
        <v>5363910</v>
      </c>
      <c r="S47">
        <v>467925</v>
      </c>
      <c r="T47">
        <v>312400</v>
      </c>
      <c r="U47">
        <v>59.063000000000002</v>
      </c>
    </row>
    <row r="48" spans="1:21" x14ac:dyDescent="0.3">
      <c r="A48" t="s">
        <v>132</v>
      </c>
      <c r="B48">
        <v>16222678</v>
      </c>
      <c r="C48">
        <v>14961991</v>
      </c>
      <c r="D48">
        <v>1260687</v>
      </c>
      <c r="E48">
        <v>11236745</v>
      </c>
      <c r="F48">
        <v>10992295</v>
      </c>
      <c r="G48">
        <v>244450</v>
      </c>
      <c r="H48">
        <v>0</v>
      </c>
      <c r="I48">
        <v>0</v>
      </c>
      <c r="J48">
        <v>0</v>
      </c>
      <c r="K48">
        <v>4985933</v>
      </c>
      <c r="L48">
        <v>3969696</v>
      </c>
      <c r="M48">
        <v>1016237</v>
      </c>
      <c r="N48">
        <v>0</v>
      </c>
      <c r="O48">
        <v>0</v>
      </c>
      <c r="P48">
        <v>0</v>
      </c>
      <c r="Q48">
        <v>6286128</v>
      </c>
      <c r="R48">
        <v>5469902</v>
      </c>
      <c r="S48">
        <v>582328</v>
      </c>
      <c r="T48">
        <v>433846</v>
      </c>
      <c r="U48">
        <v>46.389600000000002</v>
      </c>
    </row>
    <row r="49" spans="1:21" x14ac:dyDescent="0.3">
      <c r="A49" t="s">
        <v>133</v>
      </c>
      <c r="B49">
        <v>18722077</v>
      </c>
      <c r="C49">
        <v>17917140</v>
      </c>
      <c r="D49">
        <v>804937</v>
      </c>
      <c r="E49">
        <v>8940668</v>
      </c>
      <c r="F49">
        <v>8793892</v>
      </c>
      <c r="G49">
        <v>146776</v>
      </c>
      <c r="H49">
        <v>0</v>
      </c>
      <c r="I49">
        <v>0</v>
      </c>
      <c r="J49">
        <v>0</v>
      </c>
      <c r="K49">
        <v>9781409</v>
      </c>
      <c r="L49">
        <v>9123248</v>
      </c>
      <c r="M49">
        <v>658161</v>
      </c>
      <c r="N49">
        <v>0</v>
      </c>
      <c r="O49">
        <v>0</v>
      </c>
      <c r="P49">
        <v>0</v>
      </c>
      <c r="Q49">
        <v>11522885</v>
      </c>
      <c r="R49">
        <v>10740064</v>
      </c>
      <c r="S49">
        <v>391809</v>
      </c>
      <c r="T49">
        <v>266291</v>
      </c>
      <c r="U49">
        <v>15.0844</v>
      </c>
    </row>
    <row r="50" spans="1:21" x14ac:dyDescent="0.3">
      <c r="A50" t="s">
        <v>134</v>
      </c>
      <c r="B50">
        <v>22259055</v>
      </c>
      <c r="C50">
        <v>21251344</v>
      </c>
      <c r="D50">
        <v>1007711</v>
      </c>
      <c r="E50">
        <v>8835342</v>
      </c>
      <c r="F50">
        <v>8644476</v>
      </c>
      <c r="G50">
        <v>190866</v>
      </c>
      <c r="H50">
        <v>0</v>
      </c>
      <c r="I50">
        <v>0</v>
      </c>
      <c r="J50">
        <v>0</v>
      </c>
      <c r="K50">
        <v>13423713</v>
      </c>
      <c r="L50">
        <v>12606868</v>
      </c>
      <c r="M50">
        <v>816845</v>
      </c>
      <c r="N50">
        <v>0</v>
      </c>
      <c r="O50">
        <v>0</v>
      </c>
      <c r="P50">
        <v>0</v>
      </c>
      <c r="Q50">
        <v>15780554</v>
      </c>
      <c r="R50">
        <v>14675720</v>
      </c>
      <c r="S50">
        <v>507158</v>
      </c>
      <c r="T50">
        <v>309700</v>
      </c>
      <c r="U50">
        <v>14.415100000000001</v>
      </c>
    </row>
    <row r="51" spans="1:21" x14ac:dyDescent="0.3">
      <c r="A51" t="s">
        <v>135</v>
      </c>
      <c r="B51">
        <v>18165033</v>
      </c>
      <c r="C51">
        <v>17596576</v>
      </c>
      <c r="D51">
        <v>568457</v>
      </c>
      <c r="E51">
        <v>9142170</v>
      </c>
      <c r="F51">
        <v>9035604</v>
      </c>
      <c r="G51">
        <v>106566</v>
      </c>
      <c r="H51">
        <v>0</v>
      </c>
      <c r="I51">
        <v>0</v>
      </c>
      <c r="J51">
        <v>0</v>
      </c>
      <c r="K51">
        <v>9022863</v>
      </c>
      <c r="L51">
        <v>8560972</v>
      </c>
      <c r="M51">
        <v>461891</v>
      </c>
      <c r="N51">
        <v>0</v>
      </c>
      <c r="O51">
        <v>0</v>
      </c>
      <c r="P51">
        <v>0</v>
      </c>
      <c r="Q51">
        <v>9648495</v>
      </c>
      <c r="R51">
        <v>9443465</v>
      </c>
      <c r="S51">
        <v>283253</v>
      </c>
      <c r="T51">
        <v>178633</v>
      </c>
      <c r="U51">
        <v>17.419699999999999</v>
      </c>
    </row>
    <row r="52" spans="1:21" x14ac:dyDescent="0.3">
      <c r="A52" t="s">
        <v>136</v>
      </c>
      <c r="B52">
        <v>9281714</v>
      </c>
      <c r="C52">
        <v>8968936</v>
      </c>
      <c r="D52">
        <v>312778</v>
      </c>
      <c r="E52">
        <v>8037701</v>
      </c>
      <c r="F52">
        <v>8012263</v>
      </c>
      <c r="G52">
        <v>25438</v>
      </c>
      <c r="H52">
        <v>0</v>
      </c>
      <c r="I52">
        <v>0</v>
      </c>
      <c r="J52">
        <v>0</v>
      </c>
      <c r="K52">
        <v>1244013</v>
      </c>
      <c r="L52">
        <v>956673</v>
      </c>
      <c r="M52">
        <v>287340</v>
      </c>
      <c r="N52">
        <v>0</v>
      </c>
      <c r="O52">
        <v>0</v>
      </c>
      <c r="P52">
        <v>0</v>
      </c>
      <c r="Q52">
        <v>1381398</v>
      </c>
      <c r="R52">
        <v>1314600</v>
      </c>
      <c r="S52">
        <v>252899</v>
      </c>
      <c r="T52">
        <v>34510</v>
      </c>
      <c r="U52">
        <v>15.0261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M2" sqref="M2"/>
    </sheetView>
  </sheetViews>
  <sheetFormatPr defaultRowHeight="14.4" x14ac:dyDescent="0.3"/>
  <cols>
    <col min="22" max="22" width="8.88671875" style="5"/>
  </cols>
  <sheetData>
    <row r="1" spans="1:22" x14ac:dyDescent="0.3"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/>
    </row>
    <row r="2" spans="1:22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s="5" t="s">
        <v>172</v>
      </c>
    </row>
    <row r="3" spans="1:22" x14ac:dyDescent="0.3">
      <c r="A3" t="s">
        <v>1</v>
      </c>
      <c r="B3">
        <v>1801551</v>
      </c>
      <c r="C3">
        <v>1497634</v>
      </c>
      <c r="D3">
        <v>303917</v>
      </c>
      <c r="E3">
        <v>401682</v>
      </c>
      <c r="F3">
        <v>288737</v>
      </c>
      <c r="G3">
        <v>112945</v>
      </c>
      <c r="H3">
        <v>58266</v>
      </c>
      <c r="I3">
        <v>21254</v>
      </c>
      <c r="J3">
        <v>37012</v>
      </c>
      <c r="K3">
        <v>1152009</v>
      </c>
      <c r="L3">
        <v>998220</v>
      </c>
      <c r="M3">
        <v>153789</v>
      </c>
      <c r="N3">
        <v>189594</v>
      </c>
      <c r="O3">
        <v>189423</v>
      </c>
      <c r="P3">
        <v>171</v>
      </c>
      <c r="Q3">
        <v>1648175</v>
      </c>
      <c r="R3">
        <v>1642885</v>
      </c>
      <c r="S3">
        <v>14469</v>
      </c>
      <c r="T3">
        <v>138344</v>
      </c>
      <c r="U3">
        <v>104.25700000000001</v>
      </c>
      <c r="V3" s="5">
        <v>442011</v>
      </c>
    </row>
    <row r="4" spans="1:22" x14ac:dyDescent="0.3">
      <c r="A4" t="s">
        <v>88</v>
      </c>
      <c r="B4">
        <v>1555374</v>
      </c>
      <c r="C4">
        <v>1307852</v>
      </c>
      <c r="D4">
        <v>247522</v>
      </c>
      <c r="E4">
        <v>228788</v>
      </c>
      <c r="F4">
        <v>173046</v>
      </c>
      <c r="G4">
        <v>55742</v>
      </c>
      <c r="H4">
        <v>88788</v>
      </c>
      <c r="I4">
        <v>22352</v>
      </c>
      <c r="J4">
        <v>66436</v>
      </c>
      <c r="K4">
        <v>1112301</v>
      </c>
      <c r="L4">
        <v>987621</v>
      </c>
      <c r="M4">
        <v>124680</v>
      </c>
      <c r="N4">
        <v>125497</v>
      </c>
      <c r="O4">
        <v>124833</v>
      </c>
      <c r="P4">
        <v>664</v>
      </c>
      <c r="Q4">
        <v>1042334</v>
      </c>
      <c r="R4">
        <v>1041430</v>
      </c>
      <c r="S4">
        <v>17514</v>
      </c>
      <c r="T4">
        <v>106136</v>
      </c>
      <c r="U4">
        <v>64.189099999999996</v>
      </c>
      <c r="V4" s="5">
        <v>335131</v>
      </c>
    </row>
    <row r="5" spans="1:22" x14ac:dyDescent="0.3">
      <c r="A5" t="s">
        <v>89</v>
      </c>
      <c r="B5">
        <v>1776834</v>
      </c>
      <c r="C5">
        <v>1378552</v>
      </c>
      <c r="D5">
        <v>398282</v>
      </c>
      <c r="E5">
        <v>194625</v>
      </c>
      <c r="F5">
        <v>148503</v>
      </c>
      <c r="G5">
        <v>46122</v>
      </c>
      <c r="H5">
        <v>232336</v>
      </c>
      <c r="I5">
        <v>25285</v>
      </c>
      <c r="J5">
        <v>207051</v>
      </c>
      <c r="K5">
        <v>1080587</v>
      </c>
      <c r="L5">
        <v>936721</v>
      </c>
      <c r="M5">
        <v>143866</v>
      </c>
      <c r="N5">
        <v>269286</v>
      </c>
      <c r="O5">
        <v>268043</v>
      </c>
      <c r="P5">
        <v>1243</v>
      </c>
      <c r="Q5">
        <v>1213997</v>
      </c>
      <c r="R5">
        <v>1213357</v>
      </c>
      <c r="S5">
        <v>12563</v>
      </c>
      <c r="T5">
        <v>130724</v>
      </c>
      <c r="U5">
        <v>169.934</v>
      </c>
      <c r="V5" s="5">
        <v>305332</v>
      </c>
    </row>
    <row r="6" spans="1:22" x14ac:dyDescent="0.3">
      <c r="A6" t="s">
        <v>90</v>
      </c>
      <c r="B6">
        <v>2740021</v>
      </c>
      <c r="C6">
        <v>2416215</v>
      </c>
      <c r="D6">
        <v>323806</v>
      </c>
      <c r="E6">
        <v>516998</v>
      </c>
      <c r="F6">
        <v>438044</v>
      </c>
      <c r="G6">
        <v>78954</v>
      </c>
      <c r="H6">
        <v>117369</v>
      </c>
      <c r="I6">
        <v>44193</v>
      </c>
      <c r="J6">
        <v>73176</v>
      </c>
      <c r="K6">
        <v>1883658</v>
      </c>
      <c r="L6">
        <v>1713030</v>
      </c>
      <c r="M6">
        <v>170628</v>
      </c>
      <c r="N6">
        <v>221996</v>
      </c>
      <c r="O6">
        <v>220948</v>
      </c>
      <c r="P6">
        <v>1048</v>
      </c>
      <c r="Q6">
        <v>1914514</v>
      </c>
      <c r="R6">
        <v>1913780</v>
      </c>
      <c r="S6">
        <v>27412</v>
      </c>
      <c r="T6">
        <v>141576</v>
      </c>
      <c r="U6">
        <v>82.755300000000005</v>
      </c>
      <c r="V6" s="5">
        <v>648797</v>
      </c>
    </row>
    <row r="7" spans="1:22" x14ac:dyDescent="0.3">
      <c r="A7" t="s">
        <v>91</v>
      </c>
      <c r="B7">
        <v>2312134</v>
      </c>
      <c r="C7">
        <v>1916682</v>
      </c>
      <c r="D7">
        <v>395452</v>
      </c>
      <c r="E7">
        <v>317667</v>
      </c>
      <c r="F7">
        <v>227514</v>
      </c>
      <c r="G7">
        <v>90153</v>
      </c>
      <c r="H7">
        <v>180906</v>
      </c>
      <c r="I7">
        <v>31492</v>
      </c>
      <c r="J7">
        <v>149414</v>
      </c>
      <c r="K7">
        <v>1560512</v>
      </c>
      <c r="L7">
        <v>1406016</v>
      </c>
      <c r="M7">
        <v>154496</v>
      </c>
      <c r="N7">
        <v>253049</v>
      </c>
      <c r="O7">
        <v>251660</v>
      </c>
      <c r="P7">
        <v>1389</v>
      </c>
      <c r="Q7">
        <v>1604258</v>
      </c>
      <c r="R7">
        <v>1603594</v>
      </c>
      <c r="S7">
        <v>16604</v>
      </c>
      <c r="T7">
        <v>135956</v>
      </c>
      <c r="U7">
        <v>128.37</v>
      </c>
      <c r="V7" s="5">
        <v>483114</v>
      </c>
    </row>
    <row r="8" spans="1:22" x14ac:dyDescent="0.3">
      <c r="A8" t="s">
        <v>92</v>
      </c>
      <c r="B8">
        <v>2065477</v>
      </c>
      <c r="C8">
        <v>1518517</v>
      </c>
      <c r="D8">
        <v>546960</v>
      </c>
      <c r="E8">
        <v>372772</v>
      </c>
      <c r="F8">
        <v>133863</v>
      </c>
      <c r="G8">
        <v>238909</v>
      </c>
      <c r="H8">
        <v>42349</v>
      </c>
      <c r="I8">
        <v>12348</v>
      </c>
      <c r="J8">
        <v>30001</v>
      </c>
      <c r="K8">
        <v>1474378</v>
      </c>
      <c r="L8">
        <v>1197069</v>
      </c>
      <c r="M8">
        <v>277309</v>
      </c>
      <c r="N8">
        <v>175978</v>
      </c>
      <c r="O8">
        <v>175237</v>
      </c>
      <c r="P8">
        <v>741</v>
      </c>
      <c r="Q8">
        <v>2495951</v>
      </c>
      <c r="R8">
        <v>2474649</v>
      </c>
      <c r="S8">
        <v>12527</v>
      </c>
      <c r="T8">
        <v>265396</v>
      </c>
      <c r="U8">
        <v>116.4</v>
      </c>
      <c r="V8" s="5">
        <v>408052</v>
      </c>
    </row>
    <row r="9" spans="1:22" x14ac:dyDescent="0.3">
      <c r="A9" t="s">
        <v>93</v>
      </c>
      <c r="B9">
        <v>3151123</v>
      </c>
      <c r="C9">
        <v>2944495</v>
      </c>
      <c r="D9">
        <v>206628</v>
      </c>
      <c r="E9">
        <v>601661</v>
      </c>
      <c r="F9">
        <v>531837</v>
      </c>
      <c r="G9">
        <v>69824</v>
      </c>
      <c r="H9">
        <v>89520</v>
      </c>
      <c r="I9">
        <v>47757</v>
      </c>
      <c r="J9">
        <v>41763</v>
      </c>
      <c r="K9">
        <v>2132226</v>
      </c>
      <c r="L9">
        <v>2037296</v>
      </c>
      <c r="M9">
        <v>94930</v>
      </c>
      <c r="N9">
        <v>327716</v>
      </c>
      <c r="O9">
        <v>327605</v>
      </c>
      <c r="P9">
        <v>111</v>
      </c>
      <c r="Q9">
        <v>2604647</v>
      </c>
      <c r="R9">
        <v>2599073</v>
      </c>
      <c r="S9">
        <v>9456</v>
      </c>
      <c r="T9">
        <v>85053</v>
      </c>
      <c r="U9">
        <v>125.93300000000001</v>
      </c>
      <c r="V9" s="5">
        <v>639997</v>
      </c>
    </row>
    <row r="10" spans="1:22" x14ac:dyDescent="0.3">
      <c r="A10" t="s">
        <v>94</v>
      </c>
      <c r="B10">
        <v>3681104</v>
      </c>
      <c r="C10">
        <v>3229726</v>
      </c>
      <c r="D10">
        <v>451378</v>
      </c>
      <c r="E10">
        <v>880235</v>
      </c>
      <c r="F10">
        <v>712367</v>
      </c>
      <c r="G10">
        <v>167868</v>
      </c>
      <c r="H10">
        <v>104266</v>
      </c>
      <c r="I10">
        <v>18424</v>
      </c>
      <c r="J10">
        <v>85842</v>
      </c>
      <c r="K10">
        <v>2514619</v>
      </c>
      <c r="L10">
        <v>2317361</v>
      </c>
      <c r="M10">
        <v>197258</v>
      </c>
      <c r="N10">
        <v>181984</v>
      </c>
      <c r="O10">
        <v>181574</v>
      </c>
      <c r="P10">
        <v>410</v>
      </c>
      <c r="Q10">
        <v>2951857</v>
      </c>
      <c r="R10">
        <v>2945107</v>
      </c>
      <c r="S10">
        <v>19152</v>
      </c>
      <c r="T10">
        <v>179345</v>
      </c>
      <c r="U10">
        <v>77.380799999999994</v>
      </c>
      <c r="V10" s="5">
        <v>859528</v>
      </c>
    </row>
    <row r="11" spans="1:22" x14ac:dyDescent="0.3">
      <c r="A11" t="s">
        <v>95</v>
      </c>
      <c r="B11">
        <v>1805287</v>
      </c>
      <c r="C11">
        <v>1323306</v>
      </c>
      <c r="D11">
        <v>481981</v>
      </c>
      <c r="E11">
        <v>224649</v>
      </c>
      <c r="F11">
        <v>123046</v>
      </c>
      <c r="G11">
        <v>101603</v>
      </c>
      <c r="H11">
        <v>80913</v>
      </c>
      <c r="I11">
        <v>10282</v>
      </c>
      <c r="J11">
        <v>70631</v>
      </c>
      <c r="K11">
        <v>1291865</v>
      </c>
      <c r="L11">
        <v>982546</v>
      </c>
      <c r="M11">
        <v>309319</v>
      </c>
      <c r="N11">
        <v>207860</v>
      </c>
      <c r="O11">
        <v>207432</v>
      </c>
      <c r="P11">
        <v>428</v>
      </c>
      <c r="Q11">
        <v>1788697</v>
      </c>
      <c r="R11">
        <v>1785466</v>
      </c>
      <c r="S11">
        <v>25938</v>
      </c>
      <c r="T11">
        <v>283011</v>
      </c>
      <c r="U11">
        <v>123.60299999999999</v>
      </c>
      <c r="V11" s="5">
        <v>384228</v>
      </c>
    </row>
    <row r="12" spans="1:22" x14ac:dyDescent="0.3">
      <c r="A12" t="s">
        <v>96</v>
      </c>
      <c r="B12">
        <v>1585792</v>
      </c>
      <c r="C12">
        <v>1585406</v>
      </c>
      <c r="D12">
        <v>386</v>
      </c>
      <c r="E12">
        <v>44128</v>
      </c>
      <c r="F12">
        <v>44048</v>
      </c>
      <c r="G12">
        <v>80</v>
      </c>
      <c r="H12">
        <v>113</v>
      </c>
      <c r="I12">
        <v>111</v>
      </c>
      <c r="J12">
        <v>2</v>
      </c>
      <c r="K12">
        <v>1541215</v>
      </c>
      <c r="L12">
        <v>1540911</v>
      </c>
      <c r="M12">
        <v>304</v>
      </c>
      <c r="N12">
        <v>336</v>
      </c>
      <c r="O12">
        <v>336</v>
      </c>
      <c r="P12">
        <v>0</v>
      </c>
      <c r="Q12">
        <v>1077094</v>
      </c>
      <c r="R12">
        <v>1077074</v>
      </c>
      <c r="S12">
        <v>94</v>
      </c>
      <c r="T12">
        <v>145</v>
      </c>
      <c r="U12">
        <v>151.22499999999999</v>
      </c>
      <c r="V12" s="5">
        <v>472550</v>
      </c>
    </row>
    <row r="13" spans="1:22" x14ac:dyDescent="0.3">
      <c r="A13" t="s">
        <v>97</v>
      </c>
      <c r="B13">
        <v>3472760</v>
      </c>
      <c r="C13">
        <v>2449230</v>
      </c>
      <c r="D13">
        <v>1023530</v>
      </c>
      <c r="E13">
        <v>660167</v>
      </c>
      <c r="F13">
        <v>384511</v>
      </c>
      <c r="G13">
        <v>275656</v>
      </c>
      <c r="H13">
        <v>114632</v>
      </c>
      <c r="I13">
        <v>40098</v>
      </c>
      <c r="J13">
        <v>74534</v>
      </c>
      <c r="K13">
        <v>2413690</v>
      </c>
      <c r="L13">
        <v>1741978</v>
      </c>
      <c r="M13">
        <v>671712</v>
      </c>
      <c r="N13">
        <v>284271</v>
      </c>
      <c r="O13">
        <v>282643</v>
      </c>
      <c r="P13">
        <v>1628</v>
      </c>
      <c r="Q13">
        <v>2743211</v>
      </c>
      <c r="R13">
        <v>2741248</v>
      </c>
      <c r="S13">
        <v>41418</v>
      </c>
      <c r="T13">
        <v>627873</v>
      </c>
      <c r="U13">
        <v>80.691199999999995</v>
      </c>
      <c r="V13" s="5">
        <v>570215</v>
      </c>
    </row>
    <row r="14" spans="1:22" x14ac:dyDescent="0.3">
      <c r="A14" t="s">
        <v>98</v>
      </c>
      <c r="B14">
        <v>7297227</v>
      </c>
      <c r="C14">
        <v>6190975</v>
      </c>
      <c r="D14">
        <v>1106252</v>
      </c>
      <c r="E14">
        <v>2160446</v>
      </c>
      <c r="F14">
        <v>1883933</v>
      </c>
      <c r="G14">
        <v>276513</v>
      </c>
      <c r="H14">
        <v>105629</v>
      </c>
      <c r="I14">
        <v>57027</v>
      </c>
      <c r="J14">
        <v>48602</v>
      </c>
      <c r="K14">
        <v>4786085</v>
      </c>
      <c r="L14">
        <v>4007192</v>
      </c>
      <c r="M14">
        <v>778893</v>
      </c>
      <c r="N14">
        <v>245067</v>
      </c>
      <c r="O14">
        <v>242823</v>
      </c>
      <c r="P14">
        <v>2244</v>
      </c>
      <c r="Q14">
        <v>6134185</v>
      </c>
      <c r="R14">
        <v>6131670</v>
      </c>
      <c r="S14">
        <v>42733</v>
      </c>
      <c r="T14">
        <v>735240</v>
      </c>
      <c r="U14">
        <v>59.009099999999997</v>
      </c>
      <c r="V14" s="5">
        <v>1278729</v>
      </c>
    </row>
    <row r="15" spans="1:22" x14ac:dyDescent="0.3">
      <c r="A15" t="s">
        <v>99</v>
      </c>
      <c r="B15">
        <v>7915069</v>
      </c>
      <c r="C15">
        <v>6844020</v>
      </c>
      <c r="D15">
        <v>1071049</v>
      </c>
      <c r="E15">
        <v>2398117</v>
      </c>
      <c r="F15">
        <v>2144618</v>
      </c>
      <c r="G15">
        <v>253499</v>
      </c>
      <c r="H15">
        <v>103558</v>
      </c>
      <c r="I15">
        <v>62052</v>
      </c>
      <c r="J15">
        <v>41506</v>
      </c>
      <c r="K15">
        <v>5156503</v>
      </c>
      <c r="L15">
        <v>4382600</v>
      </c>
      <c r="M15">
        <v>773903</v>
      </c>
      <c r="N15">
        <v>256891</v>
      </c>
      <c r="O15">
        <v>254750</v>
      </c>
      <c r="P15">
        <v>2141</v>
      </c>
      <c r="Q15">
        <v>7863812</v>
      </c>
      <c r="R15">
        <v>7860001</v>
      </c>
      <c r="S15">
        <v>38402</v>
      </c>
      <c r="T15">
        <v>734133</v>
      </c>
      <c r="U15">
        <v>46.680799999999998</v>
      </c>
      <c r="V15" s="5">
        <v>1423324</v>
      </c>
    </row>
    <row r="16" spans="1:22" x14ac:dyDescent="0.3">
      <c r="A16" t="s">
        <v>100</v>
      </c>
      <c r="B16">
        <v>6445131</v>
      </c>
      <c r="C16">
        <v>5271095</v>
      </c>
      <c r="D16">
        <v>1174036</v>
      </c>
      <c r="E16">
        <v>1723686</v>
      </c>
      <c r="F16">
        <v>1451040</v>
      </c>
      <c r="G16">
        <v>272646</v>
      </c>
      <c r="H16">
        <v>93389</v>
      </c>
      <c r="I16">
        <v>47940</v>
      </c>
      <c r="J16">
        <v>45449</v>
      </c>
      <c r="K16">
        <v>4362685</v>
      </c>
      <c r="L16">
        <v>3509334</v>
      </c>
      <c r="M16">
        <v>853351</v>
      </c>
      <c r="N16">
        <v>265371</v>
      </c>
      <c r="O16">
        <v>262781</v>
      </c>
      <c r="P16">
        <v>2590</v>
      </c>
      <c r="Q16">
        <v>6033699</v>
      </c>
      <c r="R16">
        <v>6030582</v>
      </c>
      <c r="S16">
        <v>43374</v>
      </c>
      <c r="T16">
        <v>810637</v>
      </c>
      <c r="U16">
        <v>47.185600000000001</v>
      </c>
      <c r="V16" s="5">
        <v>1120938</v>
      </c>
    </row>
    <row r="17" spans="1:22" x14ac:dyDescent="0.3">
      <c r="A17" t="s">
        <v>101</v>
      </c>
      <c r="B17">
        <v>3865570</v>
      </c>
      <c r="C17">
        <v>2686284</v>
      </c>
      <c r="D17">
        <v>1179286</v>
      </c>
      <c r="E17">
        <v>636993</v>
      </c>
      <c r="F17">
        <v>356643</v>
      </c>
      <c r="G17">
        <v>280350</v>
      </c>
      <c r="H17">
        <v>80195</v>
      </c>
      <c r="I17">
        <v>33431</v>
      </c>
      <c r="J17">
        <v>46764</v>
      </c>
      <c r="K17">
        <v>2880264</v>
      </c>
      <c r="L17">
        <v>2030112</v>
      </c>
      <c r="M17">
        <v>850152</v>
      </c>
      <c r="N17">
        <v>268118</v>
      </c>
      <c r="O17">
        <v>266098</v>
      </c>
      <c r="P17">
        <v>2020</v>
      </c>
      <c r="Q17">
        <v>3574960</v>
      </c>
      <c r="R17">
        <v>3571074</v>
      </c>
      <c r="S17">
        <v>48311</v>
      </c>
      <c r="T17">
        <v>801444</v>
      </c>
      <c r="U17">
        <v>52.432899999999997</v>
      </c>
      <c r="V17" s="5">
        <v>592381</v>
      </c>
    </row>
    <row r="18" spans="1:22" x14ac:dyDescent="0.3">
      <c r="A18" t="s">
        <v>102</v>
      </c>
      <c r="B18">
        <v>3970080</v>
      </c>
      <c r="C18">
        <v>2650419</v>
      </c>
      <c r="D18">
        <v>1319661</v>
      </c>
      <c r="E18">
        <v>635976</v>
      </c>
      <c r="F18">
        <v>328127</v>
      </c>
      <c r="G18">
        <v>307849</v>
      </c>
      <c r="H18">
        <v>80748</v>
      </c>
      <c r="I18">
        <v>30458</v>
      </c>
      <c r="J18">
        <v>50290</v>
      </c>
      <c r="K18">
        <v>2977828</v>
      </c>
      <c r="L18">
        <v>2018391</v>
      </c>
      <c r="M18">
        <v>959437</v>
      </c>
      <c r="N18">
        <v>275528</v>
      </c>
      <c r="O18">
        <v>273443</v>
      </c>
      <c r="P18">
        <v>2085</v>
      </c>
      <c r="Q18">
        <v>3731116</v>
      </c>
      <c r="R18">
        <v>3727101</v>
      </c>
      <c r="S18">
        <v>49037</v>
      </c>
      <c r="T18">
        <v>909997</v>
      </c>
      <c r="U18">
        <v>46.1648</v>
      </c>
      <c r="V18" s="5">
        <v>565647</v>
      </c>
    </row>
    <row r="19" spans="1:22" x14ac:dyDescent="0.3">
      <c r="A19" t="s">
        <v>103</v>
      </c>
      <c r="B19">
        <v>4119977</v>
      </c>
      <c r="C19">
        <v>2718797</v>
      </c>
      <c r="D19">
        <v>1401180</v>
      </c>
      <c r="E19">
        <v>656694</v>
      </c>
      <c r="F19">
        <v>328923</v>
      </c>
      <c r="G19">
        <v>327771</v>
      </c>
      <c r="H19">
        <v>78923</v>
      </c>
      <c r="I19">
        <v>29792</v>
      </c>
      <c r="J19">
        <v>49131</v>
      </c>
      <c r="K19">
        <v>3108566</v>
      </c>
      <c r="L19">
        <v>2087003</v>
      </c>
      <c r="M19">
        <v>1021563</v>
      </c>
      <c r="N19">
        <v>275794</v>
      </c>
      <c r="O19">
        <v>273079</v>
      </c>
      <c r="P19">
        <v>2715</v>
      </c>
      <c r="Q19">
        <v>3955483</v>
      </c>
      <c r="R19">
        <v>3950700</v>
      </c>
      <c r="S19">
        <v>50341</v>
      </c>
      <c r="T19">
        <v>970830</v>
      </c>
      <c r="U19">
        <v>47.564799999999998</v>
      </c>
      <c r="V19" s="5">
        <v>592025</v>
      </c>
    </row>
    <row r="20" spans="1:22" x14ac:dyDescent="0.3">
      <c r="A20" t="s">
        <v>104</v>
      </c>
      <c r="B20">
        <v>2729925</v>
      </c>
      <c r="C20">
        <v>2657133</v>
      </c>
      <c r="D20">
        <v>72792</v>
      </c>
      <c r="E20">
        <v>96768</v>
      </c>
      <c r="F20">
        <v>77071</v>
      </c>
      <c r="G20">
        <v>19697</v>
      </c>
      <c r="H20">
        <v>32019</v>
      </c>
      <c r="I20">
        <v>1044</v>
      </c>
      <c r="J20">
        <v>30975</v>
      </c>
      <c r="K20">
        <v>2562773</v>
      </c>
      <c r="L20">
        <v>2540677</v>
      </c>
      <c r="M20">
        <v>22096</v>
      </c>
      <c r="N20">
        <v>38365</v>
      </c>
      <c r="O20">
        <v>38341</v>
      </c>
      <c r="P20">
        <v>24</v>
      </c>
      <c r="Q20">
        <v>2063694</v>
      </c>
      <c r="R20">
        <v>2063554</v>
      </c>
      <c r="S20">
        <v>1733</v>
      </c>
      <c r="T20">
        <v>20291</v>
      </c>
      <c r="U20">
        <v>258.18599999999998</v>
      </c>
      <c r="V20" s="5">
        <v>705342</v>
      </c>
    </row>
    <row r="21" spans="1:22" x14ac:dyDescent="0.3">
      <c r="A21" t="s">
        <v>105</v>
      </c>
      <c r="B21">
        <v>2672548</v>
      </c>
      <c r="C21">
        <v>2672238</v>
      </c>
      <c r="D21">
        <v>310</v>
      </c>
      <c r="E21">
        <v>60091</v>
      </c>
      <c r="F21">
        <v>60030</v>
      </c>
      <c r="G21">
        <v>61</v>
      </c>
      <c r="H21">
        <v>94</v>
      </c>
      <c r="I21">
        <v>90</v>
      </c>
      <c r="J21">
        <v>4</v>
      </c>
      <c r="K21">
        <v>2612013</v>
      </c>
      <c r="L21">
        <v>2611768</v>
      </c>
      <c r="M21">
        <v>245</v>
      </c>
      <c r="N21">
        <v>350</v>
      </c>
      <c r="O21">
        <v>350</v>
      </c>
      <c r="P21">
        <v>0</v>
      </c>
      <c r="Q21">
        <v>1497967</v>
      </c>
      <c r="R21">
        <v>1497925</v>
      </c>
      <c r="S21">
        <v>96</v>
      </c>
      <c r="T21">
        <v>132</v>
      </c>
      <c r="U21">
        <v>121.429</v>
      </c>
      <c r="V21" s="5">
        <v>632802</v>
      </c>
    </row>
    <row r="22" spans="1:22" x14ac:dyDescent="0.3">
      <c r="A22" t="s">
        <v>106</v>
      </c>
      <c r="B22">
        <v>6043307</v>
      </c>
      <c r="C22">
        <v>5502457</v>
      </c>
      <c r="D22">
        <v>540850</v>
      </c>
      <c r="E22">
        <v>824002</v>
      </c>
      <c r="F22">
        <v>694460</v>
      </c>
      <c r="G22">
        <v>129542</v>
      </c>
      <c r="H22">
        <v>220376</v>
      </c>
      <c r="I22">
        <v>157349</v>
      </c>
      <c r="J22">
        <v>63027</v>
      </c>
      <c r="K22">
        <v>4570735</v>
      </c>
      <c r="L22">
        <v>4224828</v>
      </c>
      <c r="M22">
        <v>345907</v>
      </c>
      <c r="N22">
        <v>428194</v>
      </c>
      <c r="O22">
        <v>425820</v>
      </c>
      <c r="P22">
        <v>2374</v>
      </c>
      <c r="Q22">
        <v>5255522</v>
      </c>
      <c r="R22">
        <v>5245557</v>
      </c>
      <c r="S22">
        <v>23276</v>
      </c>
      <c r="T22">
        <v>321978</v>
      </c>
      <c r="U22">
        <v>41.406599999999997</v>
      </c>
      <c r="V22" s="5">
        <v>1179797</v>
      </c>
    </row>
    <row r="23" spans="1:22" x14ac:dyDescent="0.3">
      <c r="A23" t="s">
        <v>107</v>
      </c>
      <c r="B23">
        <v>6341507</v>
      </c>
      <c r="C23">
        <v>4494129</v>
      </c>
      <c r="D23">
        <v>1847378</v>
      </c>
      <c r="E23">
        <v>608083</v>
      </c>
      <c r="F23">
        <v>274488</v>
      </c>
      <c r="G23">
        <v>333595</v>
      </c>
      <c r="H23">
        <v>858716</v>
      </c>
      <c r="I23">
        <v>18911</v>
      </c>
      <c r="J23">
        <v>839805</v>
      </c>
      <c r="K23">
        <v>3751820</v>
      </c>
      <c r="L23">
        <v>3079817</v>
      </c>
      <c r="M23">
        <v>672003</v>
      </c>
      <c r="N23">
        <v>1122888</v>
      </c>
      <c r="O23">
        <v>1120913</v>
      </c>
      <c r="P23">
        <v>1975</v>
      </c>
      <c r="Q23">
        <v>3838901</v>
      </c>
      <c r="R23">
        <v>3835664</v>
      </c>
      <c r="S23">
        <v>26662</v>
      </c>
      <c r="T23">
        <v>645854</v>
      </c>
      <c r="U23">
        <v>208.46600000000001</v>
      </c>
      <c r="V23" s="5">
        <v>850919</v>
      </c>
    </row>
    <row r="24" spans="1:22" x14ac:dyDescent="0.3">
      <c r="A24" t="s">
        <v>108</v>
      </c>
      <c r="B24">
        <v>6745387</v>
      </c>
      <c r="C24">
        <v>4877682</v>
      </c>
      <c r="D24">
        <v>1867705</v>
      </c>
      <c r="E24">
        <v>577490</v>
      </c>
      <c r="F24">
        <v>307421</v>
      </c>
      <c r="G24">
        <v>270069</v>
      </c>
      <c r="H24">
        <v>951718</v>
      </c>
      <c r="I24">
        <v>19868</v>
      </c>
      <c r="J24">
        <v>931850</v>
      </c>
      <c r="K24">
        <v>4046155</v>
      </c>
      <c r="L24">
        <v>3384513</v>
      </c>
      <c r="M24">
        <v>661642</v>
      </c>
      <c r="N24">
        <v>1170024</v>
      </c>
      <c r="O24">
        <v>1165880</v>
      </c>
      <c r="P24">
        <v>4144</v>
      </c>
      <c r="Q24">
        <v>3970687</v>
      </c>
      <c r="R24">
        <v>3966731</v>
      </c>
      <c r="S24">
        <v>28120</v>
      </c>
      <c r="T24">
        <v>634251</v>
      </c>
      <c r="U24">
        <v>213.398</v>
      </c>
      <c r="V24" s="5">
        <v>931541</v>
      </c>
    </row>
    <row r="25" spans="1:22" x14ac:dyDescent="0.3">
      <c r="A25" t="s">
        <v>109</v>
      </c>
      <c r="B25">
        <v>6427955</v>
      </c>
      <c r="C25">
        <v>4529393</v>
      </c>
      <c r="D25">
        <v>1898562</v>
      </c>
      <c r="E25">
        <v>625027</v>
      </c>
      <c r="F25">
        <v>286008</v>
      </c>
      <c r="G25">
        <v>339019</v>
      </c>
      <c r="H25">
        <v>901488</v>
      </c>
      <c r="I25">
        <v>18485</v>
      </c>
      <c r="J25">
        <v>883003</v>
      </c>
      <c r="K25">
        <v>3726789</v>
      </c>
      <c r="L25">
        <v>3053037</v>
      </c>
      <c r="M25">
        <v>673752</v>
      </c>
      <c r="N25">
        <v>1174651</v>
      </c>
      <c r="O25">
        <v>1171863</v>
      </c>
      <c r="P25">
        <v>2788</v>
      </c>
      <c r="Q25">
        <v>3763089</v>
      </c>
      <c r="R25">
        <v>3760484</v>
      </c>
      <c r="S25">
        <v>27083</v>
      </c>
      <c r="T25">
        <v>645250</v>
      </c>
      <c r="U25">
        <v>222.578</v>
      </c>
      <c r="V25" s="5">
        <v>839777</v>
      </c>
    </row>
    <row r="26" spans="1:22" x14ac:dyDescent="0.3">
      <c r="A26" t="s">
        <v>110</v>
      </c>
      <c r="B26">
        <v>6714002</v>
      </c>
      <c r="C26">
        <v>4858376</v>
      </c>
      <c r="D26">
        <v>1855626</v>
      </c>
      <c r="E26">
        <v>572803</v>
      </c>
      <c r="F26">
        <v>304261</v>
      </c>
      <c r="G26">
        <v>268542</v>
      </c>
      <c r="H26">
        <v>945488</v>
      </c>
      <c r="I26">
        <v>20671</v>
      </c>
      <c r="J26">
        <v>924817</v>
      </c>
      <c r="K26">
        <v>4032163</v>
      </c>
      <c r="L26">
        <v>3373008</v>
      </c>
      <c r="M26">
        <v>659155</v>
      </c>
      <c r="N26">
        <v>1163548</v>
      </c>
      <c r="O26">
        <v>1160436</v>
      </c>
      <c r="P26">
        <v>3112</v>
      </c>
      <c r="Q26">
        <v>3935640</v>
      </c>
      <c r="R26">
        <v>3932415</v>
      </c>
      <c r="S26">
        <v>27733</v>
      </c>
      <c r="T26">
        <v>630340</v>
      </c>
      <c r="U26">
        <v>213.173</v>
      </c>
      <c r="V26" s="5">
        <v>920397</v>
      </c>
    </row>
    <row r="27" spans="1:22" x14ac:dyDescent="0.3">
      <c r="A27" t="s">
        <v>111</v>
      </c>
      <c r="B27">
        <v>6788141</v>
      </c>
      <c r="C27">
        <v>4923799</v>
      </c>
      <c r="D27">
        <v>1864342</v>
      </c>
      <c r="E27">
        <v>552642</v>
      </c>
      <c r="F27">
        <v>299526</v>
      </c>
      <c r="G27">
        <v>253116</v>
      </c>
      <c r="H27">
        <v>974996</v>
      </c>
      <c r="I27">
        <v>21602</v>
      </c>
      <c r="J27">
        <v>953394</v>
      </c>
      <c r="K27">
        <v>4080613</v>
      </c>
      <c r="L27">
        <v>3426309</v>
      </c>
      <c r="M27">
        <v>654304</v>
      </c>
      <c r="N27">
        <v>1179890</v>
      </c>
      <c r="O27">
        <v>1176362</v>
      </c>
      <c r="P27">
        <v>3528</v>
      </c>
      <c r="Q27">
        <v>3948800</v>
      </c>
      <c r="R27">
        <v>3944337</v>
      </c>
      <c r="S27">
        <v>25477</v>
      </c>
      <c r="T27">
        <v>628961</v>
      </c>
      <c r="U27">
        <v>216.51599999999999</v>
      </c>
      <c r="V27" s="5">
        <v>924309</v>
      </c>
    </row>
    <row r="28" spans="1:22" x14ac:dyDescent="0.3">
      <c r="A28" t="s">
        <v>112</v>
      </c>
      <c r="B28">
        <v>6812366</v>
      </c>
      <c r="C28">
        <v>4942937</v>
      </c>
      <c r="D28">
        <v>1869429</v>
      </c>
      <c r="E28">
        <v>548177</v>
      </c>
      <c r="F28">
        <v>296552</v>
      </c>
      <c r="G28">
        <v>251625</v>
      </c>
      <c r="H28">
        <v>978987</v>
      </c>
      <c r="I28">
        <v>21823</v>
      </c>
      <c r="J28">
        <v>957164</v>
      </c>
      <c r="K28">
        <v>4100075</v>
      </c>
      <c r="L28">
        <v>3441692</v>
      </c>
      <c r="M28">
        <v>658383</v>
      </c>
      <c r="N28">
        <v>1185127</v>
      </c>
      <c r="O28">
        <v>1182870</v>
      </c>
      <c r="P28">
        <v>2257</v>
      </c>
      <c r="Q28">
        <v>3971088</v>
      </c>
      <c r="R28">
        <v>3966909</v>
      </c>
      <c r="S28">
        <v>25714</v>
      </c>
      <c r="T28">
        <v>632614</v>
      </c>
      <c r="U28">
        <v>218.63399999999999</v>
      </c>
      <c r="V28" s="5">
        <v>927821</v>
      </c>
    </row>
    <row r="29" spans="1:22" x14ac:dyDescent="0.3">
      <c r="A29" t="s">
        <v>113</v>
      </c>
      <c r="B29">
        <v>7009272</v>
      </c>
      <c r="C29">
        <v>6354652</v>
      </c>
      <c r="D29">
        <v>654620</v>
      </c>
      <c r="E29">
        <v>959579</v>
      </c>
      <c r="F29">
        <v>806562</v>
      </c>
      <c r="G29">
        <v>153017</v>
      </c>
      <c r="H29">
        <v>259515</v>
      </c>
      <c r="I29">
        <v>181649</v>
      </c>
      <c r="J29">
        <v>77866</v>
      </c>
      <c r="K29">
        <v>5290882</v>
      </c>
      <c r="L29">
        <v>4873149</v>
      </c>
      <c r="M29">
        <v>417733</v>
      </c>
      <c r="N29">
        <v>499296</v>
      </c>
      <c r="O29">
        <v>493292</v>
      </c>
      <c r="P29">
        <v>6004</v>
      </c>
      <c r="Q29">
        <v>6000825</v>
      </c>
      <c r="R29">
        <v>5989741</v>
      </c>
      <c r="S29">
        <v>29489</v>
      </c>
      <c r="T29">
        <v>387590</v>
      </c>
      <c r="U29">
        <v>42.747100000000003</v>
      </c>
      <c r="V29" s="5">
        <v>1312411</v>
      </c>
    </row>
    <row r="30" spans="1:22" x14ac:dyDescent="0.3">
      <c r="A30" t="s">
        <v>114</v>
      </c>
      <c r="B30">
        <v>7325425</v>
      </c>
      <c r="C30">
        <v>6671846</v>
      </c>
      <c r="D30">
        <v>653579</v>
      </c>
      <c r="E30">
        <v>986909</v>
      </c>
      <c r="F30">
        <v>833853</v>
      </c>
      <c r="G30">
        <v>153056</v>
      </c>
      <c r="H30">
        <v>272300</v>
      </c>
      <c r="I30">
        <v>195037</v>
      </c>
      <c r="J30">
        <v>77263</v>
      </c>
      <c r="K30">
        <v>5546020</v>
      </c>
      <c r="L30">
        <v>5126751</v>
      </c>
      <c r="M30">
        <v>419269</v>
      </c>
      <c r="N30">
        <v>520196</v>
      </c>
      <c r="O30">
        <v>516205</v>
      </c>
      <c r="P30">
        <v>3991</v>
      </c>
      <c r="Q30">
        <v>6545606</v>
      </c>
      <c r="R30">
        <v>6532127</v>
      </c>
      <c r="S30">
        <v>25999</v>
      </c>
      <c r="T30">
        <v>392216</v>
      </c>
      <c r="U30">
        <v>45.107300000000002</v>
      </c>
      <c r="V30" s="5">
        <v>1438358</v>
      </c>
    </row>
    <row r="31" spans="1:22" x14ac:dyDescent="0.3">
      <c r="A31" t="s">
        <v>115</v>
      </c>
      <c r="B31">
        <v>6908566</v>
      </c>
      <c r="C31">
        <v>6207962</v>
      </c>
      <c r="D31">
        <v>700604</v>
      </c>
      <c r="E31">
        <v>962676</v>
      </c>
      <c r="F31">
        <v>807893</v>
      </c>
      <c r="G31">
        <v>154783</v>
      </c>
      <c r="H31">
        <v>246756</v>
      </c>
      <c r="I31">
        <v>168762</v>
      </c>
      <c r="J31">
        <v>77994</v>
      </c>
      <c r="K31">
        <v>5202463</v>
      </c>
      <c r="L31">
        <v>4742568</v>
      </c>
      <c r="M31">
        <v>459895</v>
      </c>
      <c r="N31">
        <v>496671</v>
      </c>
      <c r="O31">
        <v>488739</v>
      </c>
      <c r="P31">
        <v>7932</v>
      </c>
      <c r="Q31">
        <v>5943572</v>
      </c>
      <c r="R31">
        <v>5928870</v>
      </c>
      <c r="S31">
        <v>29998</v>
      </c>
      <c r="T31">
        <v>429005</v>
      </c>
      <c r="U31">
        <v>38.207299999999996</v>
      </c>
      <c r="V31" s="5">
        <v>1303673</v>
      </c>
    </row>
    <row r="32" spans="1:22" x14ac:dyDescent="0.3">
      <c r="A32" t="s">
        <v>116</v>
      </c>
      <c r="B32">
        <v>7906255</v>
      </c>
      <c r="C32">
        <v>7163384</v>
      </c>
      <c r="D32">
        <v>742871</v>
      </c>
      <c r="E32">
        <v>1098001</v>
      </c>
      <c r="F32">
        <v>926649</v>
      </c>
      <c r="G32">
        <v>171352</v>
      </c>
      <c r="H32">
        <v>284822</v>
      </c>
      <c r="I32">
        <v>185347</v>
      </c>
      <c r="J32">
        <v>99475</v>
      </c>
      <c r="K32">
        <v>5962291</v>
      </c>
      <c r="L32">
        <v>5494427</v>
      </c>
      <c r="M32">
        <v>467864</v>
      </c>
      <c r="N32">
        <v>561141</v>
      </c>
      <c r="O32">
        <v>556961</v>
      </c>
      <c r="P32">
        <v>4180</v>
      </c>
      <c r="Q32">
        <v>7129593</v>
      </c>
      <c r="R32">
        <v>7111765</v>
      </c>
      <c r="S32">
        <v>30061</v>
      </c>
      <c r="T32">
        <v>436867</v>
      </c>
      <c r="U32">
        <v>39.417499999999997</v>
      </c>
      <c r="V32" s="5">
        <v>1522008</v>
      </c>
    </row>
    <row r="33" spans="1:22" x14ac:dyDescent="0.3">
      <c r="A33" t="s">
        <v>117</v>
      </c>
      <c r="B33">
        <v>7894007</v>
      </c>
      <c r="C33">
        <v>7193617</v>
      </c>
      <c r="D33">
        <v>700390</v>
      </c>
      <c r="E33">
        <v>1080112</v>
      </c>
      <c r="F33">
        <v>929052</v>
      </c>
      <c r="G33">
        <v>151060</v>
      </c>
      <c r="H33">
        <v>283946</v>
      </c>
      <c r="I33">
        <v>196906</v>
      </c>
      <c r="J33">
        <v>87040</v>
      </c>
      <c r="K33">
        <v>5970671</v>
      </c>
      <c r="L33">
        <v>5511258</v>
      </c>
      <c r="M33">
        <v>459413</v>
      </c>
      <c r="N33">
        <v>559278</v>
      </c>
      <c r="O33">
        <v>556401</v>
      </c>
      <c r="P33">
        <v>2877</v>
      </c>
      <c r="Q33">
        <v>6814976</v>
      </c>
      <c r="R33">
        <v>6800126</v>
      </c>
      <c r="S33">
        <v>29567</v>
      </c>
      <c r="T33">
        <v>428841</v>
      </c>
      <c r="U33">
        <v>39.480400000000003</v>
      </c>
      <c r="V33" s="5">
        <v>1507422</v>
      </c>
    </row>
    <row r="34" spans="1:22" x14ac:dyDescent="0.3">
      <c r="A34" t="s">
        <v>118</v>
      </c>
      <c r="B34">
        <v>8410391</v>
      </c>
      <c r="C34">
        <v>7662009</v>
      </c>
      <c r="D34">
        <v>748382</v>
      </c>
      <c r="E34">
        <v>1242198</v>
      </c>
      <c r="F34">
        <v>1049562</v>
      </c>
      <c r="G34">
        <v>192636</v>
      </c>
      <c r="H34">
        <v>281509</v>
      </c>
      <c r="I34">
        <v>226802</v>
      </c>
      <c r="J34">
        <v>54707</v>
      </c>
      <c r="K34">
        <v>6281603</v>
      </c>
      <c r="L34">
        <v>5785125</v>
      </c>
      <c r="M34">
        <v>496478</v>
      </c>
      <c r="N34">
        <v>605081</v>
      </c>
      <c r="O34">
        <v>600520</v>
      </c>
      <c r="P34">
        <v>4561</v>
      </c>
      <c r="Q34">
        <v>7765392</v>
      </c>
      <c r="R34">
        <v>7734120</v>
      </c>
      <c r="S34">
        <v>18897</v>
      </c>
      <c r="T34">
        <v>477110</v>
      </c>
      <c r="U34">
        <v>40.903300000000002</v>
      </c>
      <c r="V34" s="5">
        <v>1831002</v>
      </c>
    </row>
    <row r="35" spans="1:22" x14ac:dyDescent="0.3">
      <c r="A35" t="s">
        <v>119</v>
      </c>
      <c r="B35">
        <v>8344271</v>
      </c>
      <c r="C35">
        <v>7492951</v>
      </c>
      <c r="D35">
        <v>851320</v>
      </c>
      <c r="E35">
        <v>1246004</v>
      </c>
      <c r="F35">
        <v>1030163</v>
      </c>
      <c r="G35">
        <v>215841</v>
      </c>
      <c r="H35">
        <v>283770</v>
      </c>
      <c r="I35">
        <v>211270</v>
      </c>
      <c r="J35">
        <v>72500</v>
      </c>
      <c r="K35">
        <v>6203851</v>
      </c>
      <c r="L35">
        <v>5644305</v>
      </c>
      <c r="M35">
        <v>559546</v>
      </c>
      <c r="N35">
        <v>610646</v>
      </c>
      <c r="O35">
        <v>607213</v>
      </c>
      <c r="P35">
        <v>3433</v>
      </c>
      <c r="Q35">
        <v>8002668</v>
      </c>
      <c r="R35">
        <v>7931284</v>
      </c>
      <c r="S35">
        <v>24977</v>
      </c>
      <c r="T35">
        <v>533755</v>
      </c>
      <c r="U35">
        <v>40.925199999999997</v>
      </c>
      <c r="V35" s="5">
        <v>1743178</v>
      </c>
    </row>
    <row r="36" spans="1:22" x14ac:dyDescent="0.3">
      <c r="A36" t="s">
        <v>120</v>
      </c>
      <c r="B36">
        <v>8536409</v>
      </c>
      <c r="C36">
        <v>7824362</v>
      </c>
      <c r="D36">
        <v>712047</v>
      </c>
      <c r="E36">
        <v>1238066</v>
      </c>
      <c r="F36">
        <v>1050761</v>
      </c>
      <c r="G36">
        <v>187305</v>
      </c>
      <c r="H36">
        <v>283830</v>
      </c>
      <c r="I36">
        <v>225728</v>
      </c>
      <c r="J36">
        <v>58102</v>
      </c>
      <c r="K36">
        <v>6399020</v>
      </c>
      <c r="L36">
        <v>5934296</v>
      </c>
      <c r="M36">
        <v>464724</v>
      </c>
      <c r="N36">
        <v>615493</v>
      </c>
      <c r="O36">
        <v>613577</v>
      </c>
      <c r="P36">
        <v>1916</v>
      </c>
      <c r="Q36">
        <v>7749541</v>
      </c>
      <c r="R36">
        <v>7711186</v>
      </c>
      <c r="S36">
        <v>23619</v>
      </c>
      <c r="T36">
        <v>440435</v>
      </c>
      <c r="U36">
        <v>34.652799999999999</v>
      </c>
      <c r="V36" s="5">
        <v>1796311</v>
      </c>
    </row>
    <row r="37" spans="1:22" x14ac:dyDescent="0.3">
      <c r="A37" t="s">
        <v>121</v>
      </c>
      <c r="B37">
        <v>8340620</v>
      </c>
      <c r="C37">
        <v>7698371</v>
      </c>
      <c r="D37">
        <v>642249</v>
      </c>
      <c r="E37">
        <v>1168711</v>
      </c>
      <c r="F37">
        <v>1014634</v>
      </c>
      <c r="G37">
        <v>154077</v>
      </c>
      <c r="H37">
        <v>289551</v>
      </c>
      <c r="I37">
        <v>236409</v>
      </c>
      <c r="J37">
        <v>53142</v>
      </c>
      <c r="K37">
        <v>6265512</v>
      </c>
      <c r="L37">
        <v>5835000</v>
      </c>
      <c r="M37">
        <v>430512</v>
      </c>
      <c r="N37">
        <v>616846</v>
      </c>
      <c r="O37">
        <v>612328</v>
      </c>
      <c r="P37">
        <v>4518</v>
      </c>
      <c r="Q37">
        <v>7997921</v>
      </c>
      <c r="R37">
        <v>7923957</v>
      </c>
      <c r="S37">
        <v>17786</v>
      </c>
      <c r="T37">
        <v>411803</v>
      </c>
      <c r="U37">
        <v>44.571899999999999</v>
      </c>
      <c r="V37" s="5">
        <v>1748182</v>
      </c>
    </row>
    <row r="38" spans="1:22" x14ac:dyDescent="0.3">
      <c r="A38" t="s">
        <v>122</v>
      </c>
      <c r="B38">
        <v>8291225</v>
      </c>
      <c r="C38">
        <v>7798823</v>
      </c>
      <c r="D38">
        <v>492402</v>
      </c>
      <c r="E38">
        <v>1127838</v>
      </c>
      <c r="F38">
        <v>1019444</v>
      </c>
      <c r="G38">
        <v>108394</v>
      </c>
      <c r="H38">
        <v>292647</v>
      </c>
      <c r="I38">
        <v>250852</v>
      </c>
      <c r="J38">
        <v>41795</v>
      </c>
      <c r="K38">
        <v>6234444</v>
      </c>
      <c r="L38">
        <v>5896871</v>
      </c>
      <c r="M38">
        <v>337573</v>
      </c>
      <c r="N38">
        <v>636296</v>
      </c>
      <c r="O38">
        <v>631656</v>
      </c>
      <c r="P38">
        <v>4640</v>
      </c>
      <c r="Q38">
        <v>7310031</v>
      </c>
      <c r="R38">
        <v>7261645</v>
      </c>
      <c r="S38">
        <v>8841</v>
      </c>
      <c r="T38">
        <v>328570</v>
      </c>
      <c r="U38">
        <v>33.190100000000001</v>
      </c>
      <c r="V38" s="5">
        <v>1622879</v>
      </c>
    </row>
    <row r="39" spans="1:22" x14ac:dyDescent="0.3">
      <c r="A39" t="s">
        <v>123</v>
      </c>
      <c r="B39">
        <v>7500009</v>
      </c>
      <c r="C39">
        <v>7176890</v>
      </c>
      <c r="D39">
        <v>323119</v>
      </c>
      <c r="E39">
        <v>928924</v>
      </c>
      <c r="F39">
        <v>799327</v>
      </c>
      <c r="G39">
        <v>129597</v>
      </c>
      <c r="H39">
        <v>148423</v>
      </c>
      <c r="I39">
        <v>125335</v>
      </c>
      <c r="J39">
        <v>23088</v>
      </c>
      <c r="K39">
        <v>6056180</v>
      </c>
      <c r="L39">
        <v>5888346</v>
      </c>
      <c r="M39">
        <v>167834</v>
      </c>
      <c r="N39">
        <v>366482</v>
      </c>
      <c r="O39">
        <v>363882</v>
      </c>
      <c r="P39">
        <v>2600</v>
      </c>
      <c r="Q39">
        <v>6822967</v>
      </c>
      <c r="R39">
        <v>6805981</v>
      </c>
      <c r="S39">
        <v>10610</v>
      </c>
      <c r="T39">
        <v>156695</v>
      </c>
      <c r="U39">
        <v>48.280999999999999</v>
      </c>
      <c r="V39" s="5">
        <v>1632242</v>
      </c>
    </row>
    <row r="40" spans="1:22" x14ac:dyDescent="0.3">
      <c r="A40" t="s">
        <v>124</v>
      </c>
      <c r="B40">
        <v>7359109</v>
      </c>
      <c r="C40">
        <v>7235735</v>
      </c>
      <c r="D40">
        <v>123374</v>
      </c>
      <c r="E40">
        <v>897056</v>
      </c>
      <c r="F40">
        <v>856174</v>
      </c>
      <c r="G40">
        <v>40882</v>
      </c>
      <c r="H40">
        <v>141240</v>
      </c>
      <c r="I40">
        <v>132812</v>
      </c>
      <c r="J40">
        <v>8428</v>
      </c>
      <c r="K40">
        <v>5970069</v>
      </c>
      <c r="L40">
        <v>5896755</v>
      </c>
      <c r="M40">
        <v>73314</v>
      </c>
      <c r="N40">
        <v>350744</v>
      </c>
      <c r="O40">
        <v>349994</v>
      </c>
      <c r="P40">
        <v>750</v>
      </c>
      <c r="Q40">
        <v>6554835</v>
      </c>
      <c r="R40">
        <v>6542910</v>
      </c>
      <c r="S40">
        <v>3456</v>
      </c>
      <c r="T40">
        <v>68830</v>
      </c>
      <c r="U40">
        <v>39.933700000000002</v>
      </c>
      <c r="V40" s="5">
        <v>1582718</v>
      </c>
    </row>
    <row r="41" spans="1:22" x14ac:dyDescent="0.3">
      <c r="A41" t="s">
        <v>125</v>
      </c>
      <c r="B41">
        <v>7389655</v>
      </c>
      <c r="C41">
        <v>7082882</v>
      </c>
      <c r="D41">
        <v>306773</v>
      </c>
      <c r="E41">
        <v>948352</v>
      </c>
      <c r="F41">
        <v>824379</v>
      </c>
      <c r="G41">
        <v>123973</v>
      </c>
      <c r="H41">
        <v>150656</v>
      </c>
      <c r="I41">
        <v>130008</v>
      </c>
      <c r="J41">
        <v>20648</v>
      </c>
      <c r="K41">
        <v>5925615</v>
      </c>
      <c r="L41">
        <v>5764293</v>
      </c>
      <c r="M41">
        <v>161322</v>
      </c>
      <c r="N41">
        <v>365032</v>
      </c>
      <c r="O41">
        <v>364202</v>
      </c>
      <c r="P41">
        <v>830</v>
      </c>
      <c r="Q41">
        <v>7398550</v>
      </c>
      <c r="R41">
        <v>7382247</v>
      </c>
      <c r="S41">
        <v>15776</v>
      </c>
      <c r="T41">
        <v>145032</v>
      </c>
      <c r="U41">
        <v>154.86000000000001</v>
      </c>
      <c r="V41" s="5">
        <v>1460031</v>
      </c>
    </row>
    <row r="42" spans="1:22" x14ac:dyDescent="0.3">
      <c r="A42" t="s">
        <v>126</v>
      </c>
      <c r="B42">
        <v>5651711</v>
      </c>
      <c r="C42">
        <v>5649249</v>
      </c>
      <c r="D42">
        <v>2462</v>
      </c>
      <c r="E42">
        <v>149031</v>
      </c>
      <c r="F42">
        <v>148596</v>
      </c>
      <c r="G42">
        <v>435</v>
      </c>
      <c r="H42">
        <v>7213</v>
      </c>
      <c r="I42">
        <v>7159</v>
      </c>
      <c r="J42">
        <v>54</v>
      </c>
      <c r="K42">
        <v>5479840</v>
      </c>
      <c r="L42">
        <v>5477894</v>
      </c>
      <c r="M42">
        <v>1946</v>
      </c>
      <c r="N42">
        <v>15627</v>
      </c>
      <c r="O42">
        <v>15600</v>
      </c>
      <c r="P42">
        <v>27</v>
      </c>
      <c r="Q42">
        <v>5348818</v>
      </c>
      <c r="R42">
        <v>5348377</v>
      </c>
      <c r="S42">
        <v>228</v>
      </c>
      <c r="T42">
        <v>1113</v>
      </c>
      <c r="U42">
        <v>147.18100000000001</v>
      </c>
      <c r="V42" s="5">
        <v>1565244</v>
      </c>
    </row>
    <row r="43" spans="1:22" x14ac:dyDescent="0.3">
      <c r="A43" t="s">
        <v>127</v>
      </c>
      <c r="B43">
        <v>7747164</v>
      </c>
      <c r="C43">
        <v>7443479</v>
      </c>
      <c r="D43">
        <v>303685</v>
      </c>
      <c r="E43">
        <v>611334</v>
      </c>
      <c r="F43">
        <v>474192</v>
      </c>
      <c r="G43">
        <v>137142</v>
      </c>
      <c r="H43">
        <v>63799</v>
      </c>
      <c r="I43">
        <v>37429</v>
      </c>
      <c r="J43">
        <v>26370</v>
      </c>
      <c r="K43">
        <v>6782483</v>
      </c>
      <c r="L43">
        <v>6643190</v>
      </c>
      <c r="M43">
        <v>139293</v>
      </c>
      <c r="N43">
        <v>289548</v>
      </c>
      <c r="O43">
        <v>288668</v>
      </c>
      <c r="P43">
        <v>880</v>
      </c>
      <c r="Q43">
        <v>7255469</v>
      </c>
      <c r="R43">
        <v>7229193</v>
      </c>
      <c r="S43">
        <v>7059</v>
      </c>
      <c r="T43">
        <v>132067</v>
      </c>
      <c r="U43">
        <v>46.248199999999997</v>
      </c>
      <c r="V43" s="5">
        <v>2178792</v>
      </c>
    </row>
    <row r="44" spans="1:22" x14ac:dyDescent="0.3">
      <c r="A44" t="s">
        <v>128</v>
      </c>
      <c r="B44">
        <v>7698471</v>
      </c>
      <c r="C44">
        <v>7388155</v>
      </c>
      <c r="D44">
        <v>310316</v>
      </c>
      <c r="E44">
        <v>604040</v>
      </c>
      <c r="F44">
        <v>465057</v>
      </c>
      <c r="G44">
        <v>138983</v>
      </c>
      <c r="H44">
        <v>64143</v>
      </c>
      <c r="I44">
        <v>34977</v>
      </c>
      <c r="J44">
        <v>29166</v>
      </c>
      <c r="K44">
        <v>6738469</v>
      </c>
      <c r="L44">
        <v>6597344</v>
      </c>
      <c r="M44">
        <v>141125</v>
      </c>
      <c r="N44">
        <v>291819</v>
      </c>
      <c r="O44">
        <v>290777</v>
      </c>
      <c r="P44">
        <v>1042</v>
      </c>
      <c r="Q44">
        <v>7425062</v>
      </c>
      <c r="R44">
        <v>7398913</v>
      </c>
      <c r="S44">
        <v>5994</v>
      </c>
      <c r="T44">
        <v>135031</v>
      </c>
      <c r="U44">
        <v>46.804400000000001</v>
      </c>
      <c r="V44" s="5">
        <v>2152125</v>
      </c>
    </row>
    <row r="45" spans="1:22" x14ac:dyDescent="0.3">
      <c r="A45" t="s">
        <v>129</v>
      </c>
      <c r="B45">
        <v>6748585</v>
      </c>
      <c r="C45">
        <v>6748532</v>
      </c>
      <c r="D45">
        <v>53</v>
      </c>
      <c r="E45">
        <v>430914</v>
      </c>
      <c r="F45">
        <v>430911</v>
      </c>
      <c r="G45">
        <v>3</v>
      </c>
      <c r="H45">
        <v>66762</v>
      </c>
      <c r="I45">
        <v>66762</v>
      </c>
      <c r="J45">
        <v>0</v>
      </c>
      <c r="K45">
        <v>6070805</v>
      </c>
      <c r="L45">
        <v>6070755</v>
      </c>
      <c r="M45">
        <v>50</v>
      </c>
      <c r="N45">
        <v>180104</v>
      </c>
      <c r="O45">
        <v>180104</v>
      </c>
      <c r="P45">
        <v>0</v>
      </c>
      <c r="Q45">
        <v>5680123</v>
      </c>
      <c r="R45">
        <v>5673460</v>
      </c>
      <c r="S45">
        <v>1</v>
      </c>
      <c r="T45">
        <v>1</v>
      </c>
      <c r="U45">
        <v>37.509399999999999</v>
      </c>
      <c r="V45" s="5">
        <v>1698518</v>
      </c>
    </row>
    <row r="46" spans="1:22" x14ac:dyDescent="0.3">
      <c r="A46" t="s">
        <v>130</v>
      </c>
      <c r="B46">
        <v>2672772</v>
      </c>
      <c r="C46">
        <v>2399876</v>
      </c>
      <c r="D46">
        <v>272896</v>
      </c>
      <c r="E46">
        <v>523591</v>
      </c>
      <c r="F46">
        <v>439275</v>
      </c>
      <c r="G46">
        <v>84316</v>
      </c>
      <c r="H46">
        <v>74989</v>
      </c>
      <c r="I46">
        <v>35650</v>
      </c>
      <c r="J46">
        <v>39339</v>
      </c>
      <c r="K46">
        <v>1820431</v>
      </c>
      <c r="L46">
        <v>1671626</v>
      </c>
      <c r="M46">
        <v>148805</v>
      </c>
      <c r="N46">
        <v>253761</v>
      </c>
      <c r="O46">
        <v>253325</v>
      </c>
      <c r="P46">
        <v>436</v>
      </c>
      <c r="Q46">
        <v>1848359</v>
      </c>
      <c r="R46">
        <v>1848134</v>
      </c>
      <c r="S46">
        <v>33764</v>
      </c>
      <c r="T46">
        <v>114250</v>
      </c>
      <c r="U46">
        <v>65.263099999999994</v>
      </c>
      <c r="V46" s="5">
        <v>832865</v>
      </c>
    </row>
    <row r="47" spans="1:22" x14ac:dyDescent="0.3">
      <c r="A47" t="s">
        <v>131</v>
      </c>
      <c r="B47">
        <v>10334977</v>
      </c>
      <c r="C47">
        <v>5022598</v>
      </c>
      <c r="D47">
        <v>5312379</v>
      </c>
      <c r="E47">
        <v>398462</v>
      </c>
      <c r="F47">
        <v>193659</v>
      </c>
      <c r="G47">
        <v>204803</v>
      </c>
      <c r="H47">
        <v>3599063</v>
      </c>
      <c r="I47">
        <v>12506</v>
      </c>
      <c r="J47">
        <v>3586557</v>
      </c>
      <c r="K47">
        <v>2611951</v>
      </c>
      <c r="L47">
        <v>1091007</v>
      </c>
      <c r="M47">
        <v>1520944</v>
      </c>
      <c r="N47">
        <v>3725501</v>
      </c>
      <c r="O47">
        <v>3725426</v>
      </c>
      <c r="P47">
        <v>75</v>
      </c>
      <c r="Q47">
        <v>3257218</v>
      </c>
      <c r="R47">
        <v>3257154</v>
      </c>
      <c r="S47">
        <v>55669</v>
      </c>
      <c r="T47">
        <v>1465465</v>
      </c>
      <c r="U47">
        <v>340.25400000000002</v>
      </c>
      <c r="V47" s="5">
        <v>306870</v>
      </c>
    </row>
    <row r="48" spans="1:22" x14ac:dyDescent="0.3">
      <c r="A48" t="s">
        <v>132</v>
      </c>
      <c r="B48">
        <v>12490764</v>
      </c>
      <c r="C48">
        <v>6419768</v>
      </c>
      <c r="D48">
        <v>6070996</v>
      </c>
      <c r="E48">
        <v>390836</v>
      </c>
      <c r="F48">
        <v>153972</v>
      </c>
      <c r="G48">
        <v>236864</v>
      </c>
      <c r="H48">
        <v>5049849</v>
      </c>
      <c r="I48">
        <v>6522</v>
      </c>
      <c r="J48">
        <v>5043327</v>
      </c>
      <c r="K48">
        <v>1892192</v>
      </c>
      <c r="L48">
        <v>1101666</v>
      </c>
      <c r="M48">
        <v>790526</v>
      </c>
      <c r="N48">
        <v>5157887</v>
      </c>
      <c r="O48">
        <v>5157608</v>
      </c>
      <c r="P48">
        <v>279</v>
      </c>
      <c r="Q48">
        <v>2257348</v>
      </c>
      <c r="R48">
        <v>2257120</v>
      </c>
      <c r="S48">
        <v>65963</v>
      </c>
      <c r="T48">
        <v>721680</v>
      </c>
      <c r="U48">
        <v>451.63</v>
      </c>
      <c r="V48" s="5">
        <v>308218</v>
      </c>
    </row>
    <row r="49" spans="1:22" x14ac:dyDescent="0.3">
      <c r="A49" t="s">
        <v>133</v>
      </c>
      <c r="B49">
        <v>1814479</v>
      </c>
      <c r="C49">
        <v>1691695</v>
      </c>
      <c r="D49">
        <v>122784</v>
      </c>
      <c r="E49">
        <v>237659</v>
      </c>
      <c r="F49">
        <v>201608</v>
      </c>
      <c r="G49">
        <v>36051</v>
      </c>
      <c r="H49">
        <v>104214</v>
      </c>
      <c r="I49">
        <v>72082</v>
      </c>
      <c r="J49">
        <v>32132</v>
      </c>
      <c r="K49">
        <v>1333301</v>
      </c>
      <c r="L49">
        <v>1278728</v>
      </c>
      <c r="M49">
        <v>54573</v>
      </c>
      <c r="N49">
        <v>139305</v>
      </c>
      <c r="O49">
        <v>139277</v>
      </c>
      <c r="P49">
        <v>28</v>
      </c>
      <c r="Q49">
        <v>1081744</v>
      </c>
      <c r="R49">
        <v>1081685</v>
      </c>
      <c r="S49">
        <v>4622</v>
      </c>
      <c r="T49">
        <v>50297</v>
      </c>
      <c r="U49">
        <v>62.900399999999998</v>
      </c>
      <c r="V49" s="5">
        <v>498392</v>
      </c>
    </row>
    <row r="50" spans="1:22" x14ac:dyDescent="0.3">
      <c r="A50" t="s">
        <v>134</v>
      </c>
      <c r="B50">
        <v>1724739</v>
      </c>
      <c r="C50">
        <v>1686750</v>
      </c>
      <c r="D50">
        <v>37989</v>
      </c>
      <c r="E50">
        <v>197612</v>
      </c>
      <c r="F50">
        <v>183751</v>
      </c>
      <c r="G50">
        <v>13861</v>
      </c>
      <c r="H50">
        <v>42558</v>
      </c>
      <c r="I50">
        <v>39637</v>
      </c>
      <c r="J50">
        <v>2921</v>
      </c>
      <c r="K50">
        <v>1410360</v>
      </c>
      <c r="L50">
        <v>1389312</v>
      </c>
      <c r="M50">
        <v>21048</v>
      </c>
      <c r="N50">
        <v>74209</v>
      </c>
      <c r="O50">
        <v>74050</v>
      </c>
      <c r="P50">
        <v>159</v>
      </c>
      <c r="Q50">
        <v>992901</v>
      </c>
      <c r="R50">
        <v>992875</v>
      </c>
      <c r="S50">
        <v>2245</v>
      </c>
      <c r="T50">
        <v>19208</v>
      </c>
      <c r="U50">
        <v>124.483</v>
      </c>
      <c r="V50" s="5">
        <v>524728</v>
      </c>
    </row>
    <row r="51" spans="1:22" x14ac:dyDescent="0.3">
      <c r="A51" t="s">
        <v>135</v>
      </c>
      <c r="B51">
        <v>1372981</v>
      </c>
      <c r="C51">
        <v>1205576</v>
      </c>
      <c r="D51">
        <v>167405</v>
      </c>
      <c r="E51">
        <v>295995</v>
      </c>
      <c r="F51">
        <v>215044</v>
      </c>
      <c r="G51">
        <v>80951</v>
      </c>
      <c r="H51">
        <v>18281</v>
      </c>
      <c r="I51">
        <v>12875</v>
      </c>
      <c r="J51">
        <v>5406</v>
      </c>
      <c r="K51">
        <v>979764</v>
      </c>
      <c r="L51">
        <v>899032</v>
      </c>
      <c r="M51">
        <v>80732</v>
      </c>
      <c r="N51">
        <v>78941</v>
      </c>
      <c r="O51">
        <v>78625</v>
      </c>
      <c r="P51">
        <v>316</v>
      </c>
      <c r="Q51">
        <v>913845</v>
      </c>
      <c r="R51">
        <v>913823</v>
      </c>
      <c r="S51">
        <v>6506</v>
      </c>
      <c r="T51">
        <v>74111</v>
      </c>
      <c r="U51">
        <v>119.31699999999999</v>
      </c>
      <c r="V51" s="5">
        <v>313295</v>
      </c>
    </row>
    <row r="52" spans="1:22" x14ac:dyDescent="0.3">
      <c r="A52" t="s">
        <v>136</v>
      </c>
      <c r="B52">
        <v>692076</v>
      </c>
      <c r="C52">
        <v>652972</v>
      </c>
      <c r="D52">
        <v>39104</v>
      </c>
      <c r="E52">
        <v>75248</v>
      </c>
      <c r="F52">
        <v>69852</v>
      </c>
      <c r="G52">
        <v>5396</v>
      </c>
      <c r="H52">
        <v>34106</v>
      </c>
      <c r="I52">
        <v>21907</v>
      </c>
      <c r="J52">
        <v>12199</v>
      </c>
      <c r="K52">
        <v>539595</v>
      </c>
      <c r="L52">
        <v>518165</v>
      </c>
      <c r="M52">
        <v>21430</v>
      </c>
      <c r="N52">
        <v>43127</v>
      </c>
      <c r="O52">
        <v>43048</v>
      </c>
      <c r="P52">
        <v>79</v>
      </c>
      <c r="Q52">
        <v>607350</v>
      </c>
      <c r="R52">
        <v>605427</v>
      </c>
      <c r="S52">
        <v>8908</v>
      </c>
      <c r="T52">
        <v>12735</v>
      </c>
      <c r="U52">
        <v>102.64</v>
      </c>
      <c r="V52" s="5">
        <v>178206</v>
      </c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V1" sqref="V1:V1048576"/>
    </sheetView>
  </sheetViews>
  <sheetFormatPr defaultRowHeight="14.4" x14ac:dyDescent="0.3"/>
  <cols>
    <col min="22" max="22" width="8.88671875" style="5"/>
  </cols>
  <sheetData>
    <row r="1" spans="1:22" x14ac:dyDescent="0.3">
      <c r="B1" s="8" t="s">
        <v>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5" t="s">
        <v>173</v>
      </c>
    </row>
    <row r="3" spans="1:22" x14ac:dyDescent="0.3">
      <c r="A3" t="s">
        <v>1</v>
      </c>
      <c r="B3">
        <v>826148</v>
      </c>
      <c r="C3">
        <v>629991</v>
      </c>
      <c r="D3">
        <v>196157</v>
      </c>
      <c r="E3">
        <v>112618</v>
      </c>
      <c r="F3">
        <v>71638</v>
      </c>
      <c r="G3">
        <v>40980</v>
      </c>
      <c r="H3">
        <v>37011</v>
      </c>
      <c r="I3">
        <v>8955</v>
      </c>
      <c r="J3">
        <v>28056</v>
      </c>
      <c r="K3">
        <v>570271</v>
      </c>
      <c r="L3">
        <v>443914</v>
      </c>
      <c r="M3">
        <v>126357</v>
      </c>
      <c r="N3">
        <v>106248</v>
      </c>
      <c r="O3">
        <v>105484</v>
      </c>
      <c r="P3">
        <v>764</v>
      </c>
      <c r="Q3">
        <v>0</v>
      </c>
      <c r="R3">
        <v>0</v>
      </c>
      <c r="S3">
        <v>29191</v>
      </c>
      <c r="T3">
        <v>99124</v>
      </c>
      <c r="U3">
        <v>186.88200000000001</v>
      </c>
      <c r="V3" s="5">
        <v>350301</v>
      </c>
    </row>
    <row r="4" spans="1:22" x14ac:dyDescent="0.3">
      <c r="A4" t="s">
        <v>88</v>
      </c>
      <c r="B4">
        <v>597783</v>
      </c>
      <c r="C4">
        <v>535106</v>
      </c>
      <c r="D4">
        <v>62677</v>
      </c>
      <c r="E4">
        <v>55742</v>
      </c>
      <c r="F4">
        <v>49858</v>
      </c>
      <c r="G4">
        <v>5884</v>
      </c>
      <c r="H4">
        <v>66435</v>
      </c>
      <c r="I4">
        <v>36627</v>
      </c>
      <c r="J4">
        <v>29808</v>
      </c>
      <c r="K4">
        <v>390741</v>
      </c>
      <c r="L4">
        <v>364003</v>
      </c>
      <c r="M4">
        <v>26738</v>
      </c>
      <c r="N4">
        <v>84865</v>
      </c>
      <c r="O4">
        <v>84618</v>
      </c>
      <c r="P4">
        <v>247</v>
      </c>
      <c r="Q4">
        <v>0</v>
      </c>
      <c r="R4">
        <v>0</v>
      </c>
      <c r="S4">
        <v>6097</v>
      </c>
      <c r="T4">
        <v>19435</v>
      </c>
      <c r="U4">
        <v>178.541</v>
      </c>
      <c r="V4" s="5">
        <v>253524</v>
      </c>
    </row>
    <row r="5" spans="1:22" x14ac:dyDescent="0.3">
      <c r="A5" t="s">
        <v>89</v>
      </c>
      <c r="B5">
        <v>998156</v>
      </c>
      <c r="C5">
        <v>710347</v>
      </c>
      <c r="D5">
        <v>287809</v>
      </c>
      <c r="E5">
        <v>46034</v>
      </c>
      <c r="F5">
        <v>32964</v>
      </c>
      <c r="G5">
        <v>13070</v>
      </c>
      <c r="H5">
        <v>207040</v>
      </c>
      <c r="I5">
        <v>34606</v>
      </c>
      <c r="J5">
        <v>172434</v>
      </c>
      <c r="K5">
        <v>520005</v>
      </c>
      <c r="L5">
        <v>418100</v>
      </c>
      <c r="M5">
        <v>101905</v>
      </c>
      <c r="N5">
        <v>225077</v>
      </c>
      <c r="O5">
        <v>224677</v>
      </c>
      <c r="P5">
        <v>400</v>
      </c>
      <c r="Q5">
        <v>0</v>
      </c>
      <c r="R5">
        <v>0</v>
      </c>
      <c r="S5">
        <v>11618</v>
      </c>
      <c r="T5">
        <v>89838</v>
      </c>
      <c r="U5">
        <v>234.79</v>
      </c>
      <c r="V5" s="5">
        <v>347245</v>
      </c>
    </row>
    <row r="6" spans="1:22" x14ac:dyDescent="0.3">
      <c r="A6" t="s">
        <v>90</v>
      </c>
      <c r="B6">
        <v>814454</v>
      </c>
      <c r="C6">
        <v>669784</v>
      </c>
      <c r="D6">
        <v>144670</v>
      </c>
      <c r="E6">
        <v>78938</v>
      </c>
      <c r="F6">
        <v>55683</v>
      </c>
      <c r="G6">
        <v>23255</v>
      </c>
      <c r="H6">
        <v>73176</v>
      </c>
      <c r="I6">
        <v>41298</v>
      </c>
      <c r="J6">
        <v>31878</v>
      </c>
      <c r="K6">
        <v>559273</v>
      </c>
      <c r="L6">
        <v>470061</v>
      </c>
      <c r="M6">
        <v>89212</v>
      </c>
      <c r="N6">
        <v>103067</v>
      </c>
      <c r="O6">
        <v>102742</v>
      </c>
      <c r="P6">
        <v>325</v>
      </c>
      <c r="Q6">
        <v>0</v>
      </c>
      <c r="R6">
        <v>0</v>
      </c>
      <c r="S6">
        <v>23623</v>
      </c>
      <c r="T6">
        <v>64530</v>
      </c>
      <c r="U6">
        <v>182.982</v>
      </c>
      <c r="V6" s="5">
        <v>345035</v>
      </c>
    </row>
    <row r="7" spans="1:22" x14ac:dyDescent="0.3">
      <c r="A7" t="s">
        <v>91</v>
      </c>
      <c r="B7">
        <v>980129</v>
      </c>
      <c r="C7">
        <v>676436</v>
      </c>
      <c r="D7">
        <v>303693</v>
      </c>
      <c r="E7">
        <v>90138</v>
      </c>
      <c r="F7">
        <v>48228</v>
      </c>
      <c r="G7">
        <v>41910</v>
      </c>
      <c r="H7">
        <v>149410</v>
      </c>
      <c r="I7">
        <v>18141</v>
      </c>
      <c r="J7">
        <v>131269</v>
      </c>
      <c r="K7">
        <v>540648</v>
      </c>
      <c r="L7">
        <v>411085</v>
      </c>
      <c r="M7">
        <v>129563</v>
      </c>
      <c r="N7">
        <v>199933</v>
      </c>
      <c r="O7">
        <v>198982</v>
      </c>
      <c r="P7">
        <v>951</v>
      </c>
      <c r="Q7">
        <v>0</v>
      </c>
      <c r="R7">
        <v>0</v>
      </c>
      <c r="S7">
        <v>27512</v>
      </c>
      <c r="T7">
        <v>97136</v>
      </c>
      <c r="U7">
        <v>171.761</v>
      </c>
      <c r="V7" s="5">
        <v>319499</v>
      </c>
    </row>
    <row r="8" spans="1:22" x14ac:dyDescent="0.3">
      <c r="A8" t="s">
        <v>92</v>
      </c>
      <c r="B8">
        <v>1263339</v>
      </c>
      <c r="C8">
        <v>878594</v>
      </c>
      <c r="D8">
        <v>384745</v>
      </c>
      <c r="E8">
        <v>229356</v>
      </c>
      <c r="F8">
        <v>136405</v>
      </c>
      <c r="G8">
        <v>92951</v>
      </c>
      <c r="H8">
        <v>30000</v>
      </c>
      <c r="I8">
        <v>5207</v>
      </c>
      <c r="J8">
        <v>24793</v>
      </c>
      <c r="K8">
        <v>869616</v>
      </c>
      <c r="L8">
        <v>603134</v>
      </c>
      <c r="M8">
        <v>266482</v>
      </c>
      <c r="N8">
        <v>134367</v>
      </c>
      <c r="O8">
        <v>133848</v>
      </c>
      <c r="P8">
        <v>519</v>
      </c>
      <c r="Q8">
        <v>0</v>
      </c>
      <c r="R8">
        <v>0</v>
      </c>
      <c r="S8">
        <v>41933</v>
      </c>
      <c r="T8">
        <v>227993</v>
      </c>
      <c r="U8">
        <v>197.988</v>
      </c>
      <c r="V8" s="5">
        <v>469940</v>
      </c>
    </row>
    <row r="9" spans="1:22" x14ac:dyDescent="0.3">
      <c r="A9" t="s">
        <v>93</v>
      </c>
      <c r="B9">
        <v>1006055</v>
      </c>
      <c r="C9">
        <v>837437</v>
      </c>
      <c r="D9">
        <v>168618</v>
      </c>
      <c r="E9">
        <v>69738</v>
      </c>
      <c r="F9">
        <v>34634</v>
      </c>
      <c r="G9">
        <v>35104</v>
      </c>
      <c r="H9">
        <v>41763</v>
      </c>
      <c r="I9">
        <v>7300</v>
      </c>
      <c r="J9">
        <v>34463</v>
      </c>
      <c r="K9">
        <v>820140</v>
      </c>
      <c r="L9">
        <v>721407</v>
      </c>
      <c r="M9">
        <v>98733</v>
      </c>
      <c r="N9">
        <v>74414</v>
      </c>
      <c r="O9">
        <v>74096</v>
      </c>
      <c r="P9">
        <v>318</v>
      </c>
      <c r="Q9">
        <v>0</v>
      </c>
      <c r="R9">
        <v>0</v>
      </c>
      <c r="S9">
        <v>18773</v>
      </c>
      <c r="T9">
        <v>80585</v>
      </c>
      <c r="U9">
        <v>183.03200000000001</v>
      </c>
      <c r="V9" s="5">
        <v>670114</v>
      </c>
    </row>
    <row r="10" spans="1:22" x14ac:dyDescent="0.3">
      <c r="A10" t="s">
        <v>94</v>
      </c>
      <c r="B10">
        <v>1383798</v>
      </c>
      <c r="C10">
        <v>1201716</v>
      </c>
      <c r="D10">
        <v>182082</v>
      </c>
      <c r="E10">
        <v>167784</v>
      </c>
      <c r="F10">
        <v>146305</v>
      </c>
      <c r="G10">
        <v>21479</v>
      </c>
      <c r="H10">
        <v>85840</v>
      </c>
      <c r="I10">
        <v>16074</v>
      </c>
      <c r="J10">
        <v>69766</v>
      </c>
      <c r="K10">
        <v>994511</v>
      </c>
      <c r="L10">
        <v>904045</v>
      </c>
      <c r="M10">
        <v>90466</v>
      </c>
      <c r="N10">
        <v>135663</v>
      </c>
      <c r="O10">
        <v>135292</v>
      </c>
      <c r="P10">
        <v>371</v>
      </c>
      <c r="Q10">
        <v>0</v>
      </c>
      <c r="R10">
        <v>0</v>
      </c>
      <c r="S10">
        <v>24649</v>
      </c>
      <c r="T10">
        <v>73139</v>
      </c>
      <c r="U10">
        <v>169.364</v>
      </c>
      <c r="V10" s="5">
        <v>754112</v>
      </c>
    </row>
    <row r="11" spans="1:22" x14ac:dyDescent="0.3">
      <c r="A11" t="s">
        <v>95</v>
      </c>
      <c r="B11">
        <v>1178460</v>
      </c>
      <c r="C11">
        <v>854115</v>
      </c>
      <c r="D11">
        <v>324345</v>
      </c>
      <c r="E11">
        <v>101484</v>
      </c>
      <c r="F11">
        <v>70018</v>
      </c>
      <c r="G11">
        <v>31466</v>
      </c>
      <c r="H11">
        <v>70629</v>
      </c>
      <c r="I11">
        <v>6923</v>
      </c>
      <c r="J11">
        <v>63706</v>
      </c>
      <c r="K11">
        <v>838563</v>
      </c>
      <c r="L11">
        <v>609623</v>
      </c>
      <c r="M11">
        <v>228940</v>
      </c>
      <c r="N11">
        <v>167784</v>
      </c>
      <c r="O11">
        <v>167551</v>
      </c>
      <c r="P11">
        <v>233</v>
      </c>
      <c r="Q11">
        <v>0</v>
      </c>
      <c r="R11">
        <v>0</v>
      </c>
      <c r="S11">
        <v>27025</v>
      </c>
      <c r="T11">
        <v>197458</v>
      </c>
      <c r="U11">
        <v>227.90199999999999</v>
      </c>
      <c r="V11" s="5">
        <v>413802</v>
      </c>
    </row>
    <row r="12" spans="1:22" x14ac:dyDescent="0.3">
      <c r="A12" t="s">
        <v>96</v>
      </c>
      <c r="B12">
        <v>349177</v>
      </c>
      <c r="C12">
        <v>348410</v>
      </c>
      <c r="D12">
        <v>767</v>
      </c>
      <c r="E12">
        <v>80</v>
      </c>
      <c r="F12">
        <v>68</v>
      </c>
      <c r="G12">
        <v>12</v>
      </c>
      <c r="H12">
        <v>2</v>
      </c>
      <c r="I12">
        <v>0</v>
      </c>
      <c r="J12">
        <v>2</v>
      </c>
      <c r="K12">
        <v>348959</v>
      </c>
      <c r="L12">
        <v>348209</v>
      </c>
      <c r="M12">
        <v>750</v>
      </c>
      <c r="N12">
        <v>136</v>
      </c>
      <c r="O12">
        <v>133</v>
      </c>
      <c r="P12">
        <v>3</v>
      </c>
      <c r="Q12">
        <v>0</v>
      </c>
      <c r="R12">
        <v>0</v>
      </c>
      <c r="S12">
        <v>12</v>
      </c>
      <c r="T12">
        <v>254</v>
      </c>
      <c r="U12">
        <v>318.48099999999999</v>
      </c>
      <c r="V12" s="5">
        <v>348100</v>
      </c>
    </row>
    <row r="13" spans="1:22" x14ac:dyDescent="0.3">
      <c r="A13" t="s">
        <v>97</v>
      </c>
      <c r="B13">
        <v>1920666</v>
      </c>
      <c r="C13">
        <v>1551810</v>
      </c>
      <c r="D13">
        <v>368856</v>
      </c>
      <c r="E13">
        <v>275387</v>
      </c>
      <c r="F13">
        <v>205563</v>
      </c>
      <c r="G13">
        <v>69824</v>
      </c>
      <c r="H13">
        <v>74526</v>
      </c>
      <c r="I13">
        <v>32220</v>
      </c>
      <c r="J13">
        <v>42306</v>
      </c>
      <c r="K13">
        <v>1402678</v>
      </c>
      <c r="L13">
        <v>1147171</v>
      </c>
      <c r="M13">
        <v>255507</v>
      </c>
      <c r="N13">
        <v>168075</v>
      </c>
      <c r="O13">
        <v>166856</v>
      </c>
      <c r="P13">
        <v>1219</v>
      </c>
      <c r="Q13">
        <v>0</v>
      </c>
      <c r="R13">
        <v>0</v>
      </c>
      <c r="S13">
        <v>31286</v>
      </c>
      <c r="T13">
        <v>214110</v>
      </c>
      <c r="U13">
        <v>191.179</v>
      </c>
      <c r="V13" s="5">
        <v>653503</v>
      </c>
    </row>
    <row r="14" spans="1:22" x14ac:dyDescent="0.3">
      <c r="A14" t="s">
        <v>98</v>
      </c>
      <c r="B14">
        <v>2421117</v>
      </c>
      <c r="C14">
        <v>2190169</v>
      </c>
      <c r="D14">
        <v>230948</v>
      </c>
      <c r="E14">
        <v>275937</v>
      </c>
      <c r="F14">
        <v>233509</v>
      </c>
      <c r="G14">
        <v>42428</v>
      </c>
      <c r="H14">
        <v>48596</v>
      </c>
      <c r="I14">
        <v>34189</v>
      </c>
      <c r="J14">
        <v>14407</v>
      </c>
      <c r="K14">
        <v>1954063</v>
      </c>
      <c r="L14">
        <v>1780265</v>
      </c>
      <c r="M14">
        <v>173798</v>
      </c>
      <c r="N14">
        <v>142521</v>
      </c>
      <c r="O14">
        <v>142206</v>
      </c>
      <c r="P14">
        <v>315</v>
      </c>
      <c r="Q14">
        <v>0</v>
      </c>
      <c r="R14">
        <v>0</v>
      </c>
      <c r="S14">
        <v>18274</v>
      </c>
      <c r="T14">
        <v>154137</v>
      </c>
      <c r="U14">
        <v>177.364</v>
      </c>
      <c r="V14" s="5">
        <v>1143940</v>
      </c>
    </row>
    <row r="15" spans="1:22" x14ac:dyDescent="0.3">
      <c r="A15" t="s">
        <v>99</v>
      </c>
      <c r="B15">
        <v>2535476</v>
      </c>
      <c r="C15">
        <v>2409371</v>
      </c>
      <c r="D15">
        <v>126105</v>
      </c>
      <c r="E15">
        <v>253170</v>
      </c>
      <c r="F15">
        <v>233994</v>
      </c>
      <c r="G15">
        <v>19176</v>
      </c>
      <c r="H15">
        <v>41499</v>
      </c>
      <c r="I15">
        <v>32742</v>
      </c>
      <c r="J15">
        <v>8757</v>
      </c>
      <c r="K15">
        <v>2098639</v>
      </c>
      <c r="L15">
        <v>2000625</v>
      </c>
      <c r="M15">
        <v>98014</v>
      </c>
      <c r="N15">
        <v>142168</v>
      </c>
      <c r="O15">
        <v>142010</v>
      </c>
      <c r="P15">
        <v>158</v>
      </c>
      <c r="Q15">
        <v>0</v>
      </c>
      <c r="R15">
        <v>0</v>
      </c>
      <c r="S15">
        <v>10552</v>
      </c>
      <c r="T15">
        <v>84350</v>
      </c>
      <c r="U15">
        <v>173.398</v>
      </c>
      <c r="V15" s="5">
        <v>1334201</v>
      </c>
    </row>
    <row r="16" spans="1:22" x14ac:dyDescent="0.3">
      <c r="A16" t="s">
        <v>100</v>
      </c>
      <c r="B16">
        <v>2499872</v>
      </c>
      <c r="C16">
        <v>2362250</v>
      </c>
      <c r="D16">
        <v>137622</v>
      </c>
      <c r="E16">
        <v>272415</v>
      </c>
      <c r="F16">
        <v>253054</v>
      </c>
      <c r="G16">
        <v>19361</v>
      </c>
      <c r="H16">
        <v>45442</v>
      </c>
      <c r="I16">
        <v>36073</v>
      </c>
      <c r="J16">
        <v>9369</v>
      </c>
      <c r="K16">
        <v>2030928</v>
      </c>
      <c r="L16">
        <v>1922262</v>
      </c>
      <c r="M16">
        <v>108666</v>
      </c>
      <c r="N16">
        <v>151087</v>
      </c>
      <c r="O16">
        <v>150861</v>
      </c>
      <c r="P16">
        <v>226</v>
      </c>
      <c r="Q16">
        <v>0</v>
      </c>
      <c r="R16">
        <v>0</v>
      </c>
      <c r="S16">
        <v>10382</v>
      </c>
      <c r="T16">
        <v>98163</v>
      </c>
      <c r="U16">
        <v>174.53299999999999</v>
      </c>
      <c r="V16" s="5">
        <v>1192079</v>
      </c>
    </row>
    <row r="17" spans="1:22" x14ac:dyDescent="0.3">
      <c r="A17" t="s">
        <v>101</v>
      </c>
      <c r="B17">
        <v>2276078</v>
      </c>
      <c r="C17">
        <v>2084304</v>
      </c>
      <c r="D17">
        <v>191774</v>
      </c>
      <c r="E17">
        <v>280054</v>
      </c>
      <c r="F17">
        <v>249993</v>
      </c>
      <c r="G17">
        <v>30061</v>
      </c>
      <c r="H17">
        <v>46756</v>
      </c>
      <c r="I17">
        <v>32803</v>
      </c>
      <c r="J17">
        <v>13953</v>
      </c>
      <c r="K17">
        <v>1793645</v>
      </c>
      <c r="L17">
        <v>1646297</v>
      </c>
      <c r="M17">
        <v>147348</v>
      </c>
      <c r="N17">
        <v>155623</v>
      </c>
      <c r="O17">
        <v>155211</v>
      </c>
      <c r="P17">
        <v>412</v>
      </c>
      <c r="Q17">
        <v>0</v>
      </c>
      <c r="R17">
        <v>0</v>
      </c>
      <c r="S17">
        <v>16995</v>
      </c>
      <c r="T17">
        <v>127481</v>
      </c>
      <c r="U17">
        <v>178.47300000000001</v>
      </c>
      <c r="V17" s="5">
        <v>937356</v>
      </c>
    </row>
    <row r="18" spans="1:22" x14ac:dyDescent="0.3">
      <c r="A18" t="s">
        <v>102</v>
      </c>
      <c r="B18">
        <v>2499527</v>
      </c>
      <c r="C18">
        <v>2352904</v>
      </c>
      <c r="D18">
        <v>146623</v>
      </c>
      <c r="E18">
        <v>307602</v>
      </c>
      <c r="F18">
        <v>287264</v>
      </c>
      <c r="G18">
        <v>20338</v>
      </c>
      <c r="H18">
        <v>50274</v>
      </c>
      <c r="I18">
        <v>39723</v>
      </c>
      <c r="J18">
        <v>10551</v>
      </c>
      <c r="K18">
        <v>1972489</v>
      </c>
      <c r="L18">
        <v>1856984</v>
      </c>
      <c r="M18">
        <v>115505</v>
      </c>
      <c r="N18">
        <v>169162</v>
      </c>
      <c r="O18">
        <v>168933</v>
      </c>
      <c r="P18">
        <v>229</v>
      </c>
      <c r="Q18">
        <v>0</v>
      </c>
      <c r="R18">
        <v>0</v>
      </c>
      <c r="S18">
        <v>11178</v>
      </c>
      <c r="T18">
        <v>103734</v>
      </c>
      <c r="U18">
        <v>172.99</v>
      </c>
      <c r="V18" s="5">
        <v>1030012</v>
      </c>
    </row>
    <row r="19" spans="1:22" x14ac:dyDescent="0.3">
      <c r="A19" t="s">
        <v>103</v>
      </c>
      <c r="B19">
        <v>2631163</v>
      </c>
      <c r="C19">
        <v>2456838</v>
      </c>
      <c r="D19">
        <v>174325</v>
      </c>
      <c r="E19">
        <v>327446</v>
      </c>
      <c r="F19">
        <v>301152</v>
      </c>
      <c r="G19">
        <v>26294</v>
      </c>
      <c r="H19">
        <v>49120</v>
      </c>
      <c r="I19">
        <v>38556</v>
      </c>
      <c r="J19">
        <v>10564</v>
      </c>
      <c r="K19">
        <v>2079902</v>
      </c>
      <c r="L19">
        <v>1942644</v>
      </c>
      <c r="M19">
        <v>137258</v>
      </c>
      <c r="N19">
        <v>174695</v>
      </c>
      <c r="O19">
        <v>174486</v>
      </c>
      <c r="P19">
        <v>209</v>
      </c>
      <c r="Q19">
        <v>0</v>
      </c>
      <c r="R19">
        <v>0</v>
      </c>
      <c r="S19">
        <v>13362</v>
      </c>
      <c r="T19">
        <v>122021</v>
      </c>
      <c r="U19">
        <v>173.172</v>
      </c>
      <c r="V19" s="5">
        <v>1069920</v>
      </c>
    </row>
    <row r="20" spans="1:22" x14ac:dyDescent="0.3">
      <c r="A20" t="s">
        <v>104</v>
      </c>
      <c r="B20">
        <v>497644</v>
      </c>
      <c r="C20">
        <v>431298</v>
      </c>
      <c r="D20">
        <v>66346</v>
      </c>
      <c r="E20">
        <v>18472</v>
      </c>
      <c r="F20">
        <v>5553</v>
      </c>
      <c r="G20">
        <v>12919</v>
      </c>
      <c r="H20">
        <v>30975</v>
      </c>
      <c r="I20">
        <v>4479</v>
      </c>
      <c r="J20">
        <v>26496</v>
      </c>
      <c r="K20">
        <v>413298</v>
      </c>
      <c r="L20">
        <v>386471</v>
      </c>
      <c r="M20">
        <v>26827</v>
      </c>
      <c r="N20">
        <v>34899</v>
      </c>
      <c r="O20">
        <v>34795</v>
      </c>
      <c r="P20">
        <v>104</v>
      </c>
      <c r="Q20">
        <v>0</v>
      </c>
      <c r="R20">
        <v>0</v>
      </c>
      <c r="S20">
        <v>4377</v>
      </c>
      <c r="T20">
        <v>22587</v>
      </c>
      <c r="U20">
        <v>314.79500000000002</v>
      </c>
      <c r="V20" s="5">
        <v>378336</v>
      </c>
    </row>
    <row r="21" spans="1:22" x14ac:dyDescent="0.3">
      <c r="A21" t="s">
        <v>105</v>
      </c>
      <c r="B21">
        <v>264919</v>
      </c>
      <c r="C21">
        <v>264329</v>
      </c>
      <c r="D21">
        <v>590</v>
      </c>
      <c r="E21">
        <v>61</v>
      </c>
      <c r="F21">
        <v>48</v>
      </c>
      <c r="G21">
        <v>13</v>
      </c>
      <c r="H21">
        <v>4</v>
      </c>
      <c r="I21">
        <v>2</v>
      </c>
      <c r="J21">
        <v>2</v>
      </c>
      <c r="K21">
        <v>264754</v>
      </c>
      <c r="L21">
        <v>264179</v>
      </c>
      <c r="M21">
        <v>575</v>
      </c>
      <c r="N21">
        <v>100</v>
      </c>
      <c r="O21">
        <v>100</v>
      </c>
      <c r="P21">
        <v>0</v>
      </c>
      <c r="Q21">
        <v>0</v>
      </c>
      <c r="R21">
        <v>0</v>
      </c>
      <c r="S21">
        <v>9</v>
      </c>
      <c r="T21">
        <v>172</v>
      </c>
      <c r="U21">
        <v>268.40300000000002</v>
      </c>
      <c r="V21" s="5">
        <v>264095</v>
      </c>
    </row>
    <row r="22" spans="1:22" x14ac:dyDescent="0.3">
      <c r="A22" t="s">
        <v>106</v>
      </c>
      <c r="B22">
        <v>1914663</v>
      </c>
      <c r="C22">
        <v>1879011</v>
      </c>
      <c r="D22">
        <v>35652</v>
      </c>
      <c r="E22">
        <v>129387</v>
      </c>
      <c r="F22">
        <v>125206</v>
      </c>
      <c r="G22">
        <v>4181</v>
      </c>
      <c r="H22">
        <v>63011</v>
      </c>
      <c r="I22">
        <v>49572</v>
      </c>
      <c r="J22">
        <v>13439</v>
      </c>
      <c r="K22">
        <v>1616438</v>
      </c>
      <c r="L22">
        <v>1598552</v>
      </c>
      <c r="M22">
        <v>17886</v>
      </c>
      <c r="N22">
        <v>105827</v>
      </c>
      <c r="O22">
        <v>105681</v>
      </c>
      <c r="P22">
        <v>146</v>
      </c>
      <c r="Q22">
        <v>0</v>
      </c>
      <c r="R22">
        <v>0</v>
      </c>
      <c r="S22">
        <v>1845</v>
      </c>
      <c r="T22">
        <v>15953</v>
      </c>
      <c r="U22">
        <v>177.89599999999999</v>
      </c>
      <c r="V22" s="5">
        <v>1273665</v>
      </c>
    </row>
    <row r="23" spans="1:22" x14ac:dyDescent="0.3">
      <c r="A23" t="s">
        <v>107</v>
      </c>
      <c r="B23">
        <v>4055590</v>
      </c>
      <c r="C23">
        <v>2512554</v>
      </c>
      <c r="D23">
        <v>1543036</v>
      </c>
      <c r="E23">
        <v>333472</v>
      </c>
      <c r="F23">
        <v>175855</v>
      </c>
      <c r="G23">
        <v>157617</v>
      </c>
      <c r="H23">
        <v>839804</v>
      </c>
      <c r="I23">
        <v>121349</v>
      </c>
      <c r="J23">
        <v>718455</v>
      </c>
      <c r="K23">
        <v>1821823</v>
      </c>
      <c r="L23">
        <v>1156732</v>
      </c>
      <c r="M23">
        <v>665091</v>
      </c>
      <c r="N23">
        <v>1060491</v>
      </c>
      <c r="O23">
        <v>1058618</v>
      </c>
      <c r="P23">
        <v>1873</v>
      </c>
      <c r="Q23">
        <v>0</v>
      </c>
      <c r="R23">
        <v>0</v>
      </c>
      <c r="S23">
        <v>48485</v>
      </c>
      <c r="T23">
        <v>615783</v>
      </c>
      <c r="U23">
        <v>260.99299999999999</v>
      </c>
      <c r="V23" s="5">
        <v>853223</v>
      </c>
    </row>
    <row r="24" spans="1:22" x14ac:dyDescent="0.3">
      <c r="A24" t="s">
        <v>108</v>
      </c>
      <c r="B24">
        <v>4047890</v>
      </c>
      <c r="C24">
        <v>2607424</v>
      </c>
      <c r="D24">
        <v>1440466</v>
      </c>
      <c r="E24">
        <v>269968</v>
      </c>
      <c r="F24">
        <v>171734</v>
      </c>
      <c r="G24">
        <v>98234</v>
      </c>
      <c r="H24">
        <v>931848</v>
      </c>
      <c r="I24">
        <v>136011</v>
      </c>
      <c r="J24">
        <v>795837</v>
      </c>
      <c r="K24">
        <v>1742970</v>
      </c>
      <c r="L24">
        <v>1198655</v>
      </c>
      <c r="M24">
        <v>544315</v>
      </c>
      <c r="N24">
        <v>1103104</v>
      </c>
      <c r="O24">
        <v>1101024</v>
      </c>
      <c r="P24">
        <v>2080</v>
      </c>
      <c r="Q24">
        <v>0</v>
      </c>
      <c r="R24">
        <v>0</v>
      </c>
      <c r="S24">
        <v>29908</v>
      </c>
      <c r="T24">
        <v>514825</v>
      </c>
      <c r="U24">
        <v>277.36799999999999</v>
      </c>
      <c r="V24" s="5">
        <v>869987</v>
      </c>
    </row>
    <row r="25" spans="1:22" x14ac:dyDescent="0.3">
      <c r="A25" t="s">
        <v>109</v>
      </c>
      <c r="B25">
        <v>4111078</v>
      </c>
      <c r="C25">
        <v>2513926</v>
      </c>
      <c r="D25">
        <v>1597152</v>
      </c>
      <c r="E25">
        <v>338906</v>
      </c>
      <c r="F25">
        <v>170533</v>
      </c>
      <c r="G25">
        <v>168373</v>
      </c>
      <c r="H25">
        <v>883003</v>
      </c>
      <c r="I25">
        <v>114553</v>
      </c>
      <c r="J25">
        <v>768450</v>
      </c>
      <c r="K25">
        <v>1777958</v>
      </c>
      <c r="L25">
        <v>1119640</v>
      </c>
      <c r="M25">
        <v>658318</v>
      </c>
      <c r="N25">
        <v>1111211</v>
      </c>
      <c r="O25">
        <v>1109200</v>
      </c>
      <c r="P25">
        <v>2011</v>
      </c>
      <c r="Q25">
        <v>0</v>
      </c>
      <c r="R25">
        <v>0</v>
      </c>
      <c r="S25">
        <v>51155</v>
      </c>
      <c r="T25">
        <v>606434</v>
      </c>
      <c r="U25">
        <v>272.97699999999998</v>
      </c>
      <c r="V25" s="5">
        <v>825387</v>
      </c>
    </row>
    <row r="26" spans="1:22" x14ac:dyDescent="0.3">
      <c r="A26" t="s">
        <v>110</v>
      </c>
      <c r="B26">
        <v>4016483</v>
      </c>
      <c r="C26">
        <v>2581176</v>
      </c>
      <c r="D26">
        <v>1435307</v>
      </c>
      <c r="E26">
        <v>268427</v>
      </c>
      <c r="F26">
        <v>168141</v>
      </c>
      <c r="G26">
        <v>100286</v>
      </c>
      <c r="H26">
        <v>924803</v>
      </c>
      <c r="I26">
        <v>135649</v>
      </c>
      <c r="J26">
        <v>789154</v>
      </c>
      <c r="K26">
        <v>1726984</v>
      </c>
      <c r="L26">
        <v>1183136</v>
      </c>
      <c r="M26">
        <v>543848</v>
      </c>
      <c r="N26">
        <v>1096269</v>
      </c>
      <c r="O26">
        <v>1094250</v>
      </c>
      <c r="P26">
        <v>2019</v>
      </c>
      <c r="Q26">
        <v>0</v>
      </c>
      <c r="R26">
        <v>0</v>
      </c>
      <c r="S26">
        <v>30273</v>
      </c>
      <c r="T26">
        <v>514104</v>
      </c>
      <c r="U26">
        <v>275.44499999999999</v>
      </c>
      <c r="V26" s="5">
        <v>861296</v>
      </c>
    </row>
    <row r="27" spans="1:22" x14ac:dyDescent="0.3">
      <c r="A27" t="s">
        <v>111</v>
      </c>
      <c r="B27">
        <v>4020849</v>
      </c>
      <c r="C27">
        <v>2640848</v>
      </c>
      <c r="D27">
        <v>1380001</v>
      </c>
      <c r="E27">
        <v>252982</v>
      </c>
      <c r="F27">
        <v>177502</v>
      </c>
      <c r="G27">
        <v>75480</v>
      </c>
      <c r="H27">
        <v>953392</v>
      </c>
      <c r="I27">
        <v>143477</v>
      </c>
      <c r="J27">
        <v>809915</v>
      </c>
      <c r="K27">
        <v>1701648</v>
      </c>
      <c r="L27">
        <v>1209392</v>
      </c>
      <c r="M27">
        <v>492256</v>
      </c>
      <c r="N27">
        <v>1112827</v>
      </c>
      <c r="O27">
        <v>1110477</v>
      </c>
      <c r="P27">
        <v>2350</v>
      </c>
      <c r="Q27">
        <v>0</v>
      </c>
      <c r="R27">
        <v>0</v>
      </c>
      <c r="S27">
        <v>26412</v>
      </c>
      <c r="T27">
        <v>464745</v>
      </c>
      <c r="U27">
        <v>287.36799999999999</v>
      </c>
      <c r="V27" s="5">
        <v>875333</v>
      </c>
    </row>
    <row r="28" spans="1:22" x14ac:dyDescent="0.3">
      <c r="A28" t="s">
        <v>112</v>
      </c>
      <c r="B28">
        <v>4039884</v>
      </c>
      <c r="C28">
        <v>2643526</v>
      </c>
      <c r="D28">
        <v>1396358</v>
      </c>
      <c r="E28">
        <v>251536</v>
      </c>
      <c r="F28">
        <v>173788</v>
      </c>
      <c r="G28">
        <v>77748</v>
      </c>
      <c r="H28">
        <v>957164</v>
      </c>
      <c r="I28">
        <v>140499</v>
      </c>
      <c r="J28">
        <v>816665</v>
      </c>
      <c r="K28">
        <v>1714868</v>
      </c>
      <c r="L28">
        <v>1215089</v>
      </c>
      <c r="M28">
        <v>499779</v>
      </c>
      <c r="N28">
        <v>1116316</v>
      </c>
      <c r="O28">
        <v>1114150</v>
      </c>
      <c r="P28">
        <v>2166</v>
      </c>
      <c r="Q28">
        <v>0</v>
      </c>
      <c r="R28">
        <v>0</v>
      </c>
      <c r="S28">
        <v>28637</v>
      </c>
      <c r="T28">
        <v>471525</v>
      </c>
      <c r="U28">
        <v>288.58699999999999</v>
      </c>
      <c r="V28" s="5">
        <v>879813</v>
      </c>
    </row>
    <row r="29" spans="1:22" x14ac:dyDescent="0.3">
      <c r="A29" t="s">
        <v>113</v>
      </c>
      <c r="B29">
        <v>2279412</v>
      </c>
      <c r="C29">
        <v>2231533</v>
      </c>
      <c r="D29">
        <v>47879</v>
      </c>
      <c r="E29">
        <v>152828</v>
      </c>
      <c r="F29">
        <v>146619</v>
      </c>
      <c r="G29">
        <v>6209</v>
      </c>
      <c r="H29">
        <v>77854</v>
      </c>
      <c r="I29">
        <v>59961</v>
      </c>
      <c r="J29">
        <v>17893</v>
      </c>
      <c r="K29">
        <v>1917310</v>
      </c>
      <c r="L29">
        <v>1893782</v>
      </c>
      <c r="M29">
        <v>23528</v>
      </c>
      <c r="N29">
        <v>131420</v>
      </c>
      <c r="O29">
        <v>131171</v>
      </c>
      <c r="P29">
        <v>249</v>
      </c>
      <c r="Q29">
        <v>0</v>
      </c>
      <c r="R29">
        <v>0</v>
      </c>
      <c r="S29">
        <v>2548</v>
      </c>
      <c r="T29">
        <v>21007</v>
      </c>
      <c r="U29">
        <v>184.44800000000001</v>
      </c>
      <c r="V29" s="5">
        <v>1503810</v>
      </c>
    </row>
    <row r="30" spans="1:22" x14ac:dyDescent="0.3">
      <c r="A30" t="s">
        <v>114</v>
      </c>
      <c r="B30">
        <v>2361440</v>
      </c>
      <c r="C30">
        <v>2310245</v>
      </c>
      <c r="D30">
        <v>51195</v>
      </c>
      <c r="E30">
        <v>152776</v>
      </c>
      <c r="F30">
        <v>147191</v>
      </c>
      <c r="G30">
        <v>5585</v>
      </c>
      <c r="H30">
        <v>77254</v>
      </c>
      <c r="I30">
        <v>55214</v>
      </c>
      <c r="J30">
        <v>22040</v>
      </c>
      <c r="K30">
        <v>2005424</v>
      </c>
      <c r="L30">
        <v>1982143</v>
      </c>
      <c r="M30">
        <v>23281</v>
      </c>
      <c r="N30">
        <v>125986</v>
      </c>
      <c r="O30">
        <v>125697</v>
      </c>
      <c r="P30">
        <v>289</v>
      </c>
      <c r="Q30">
        <v>0</v>
      </c>
      <c r="R30">
        <v>0</v>
      </c>
      <c r="S30">
        <v>2180</v>
      </c>
      <c r="T30">
        <v>20875</v>
      </c>
      <c r="U30">
        <v>200.97399999999999</v>
      </c>
      <c r="V30" s="5">
        <v>1593582</v>
      </c>
    </row>
    <row r="31" spans="1:22" x14ac:dyDescent="0.3">
      <c r="A31" t="s">
        <v>115</v>
      </c>
      <c r="B31">
        <v>2385411</v>
      </c>
      <c r="C31">
        <v>2355405</v>
      </c>
      <c r="D31">
        <v>30006</v>
      </c>
      <c r="E31">
        <v>154705</v>
      </c>
      <c r="F31">
        <v>151328</v>
      </c>
      <c r="G31">
        <v>3377</v>
      </c>
      <c r="H31">
        <v>77987</v>
      </c>
      <c r="I31">
        <v>67238</v>
      </c>
      <c r="J31">
        <v>10749</v>
      </c>
      <c r="K31">
        <v>2015560</v>
      </c>
      <c r="L31">
        <v>1999877</v>
      </c>
      <c r="M31">
        <v>15683</v>
      </c>
      <c r="N31">
        <v>137159</v>
      </c>
      <c r="O31">
        <v>136962</v>
      </c>
      <c r="P31">
        <v>197</v>
      </c>
      <c r="Q31">
        <v>0</v>
      </c>
      <c r="R31">
        <v>0</v>
      </c>
      <c r="S31">
        <v>1198</v>
      </c>
      <c r="T31">
        <v>12964</v>
      </c>
      <c r="U31">
        <v>180.95500000000001</v>
      </c>
      <c r="V31" s="5">
        <v>1561811</v>
      </c>
    </row>
    <row r="32" spans="1:22" x14ac:dyDescent="0.3">
      <c r="A32" t="s">
        <v>116</v>
      </c>
      <c r="B32">
        <v>2768141</v>
      </c>
      <c r="C32">
        <v>2732009</v>
      </c>
      <c r="D32">
        <v>36132</v>
      </c>
      <c r="E32">
        <v>171227</v>
      </c>
      <c r="F32">
        <v>167511</v>
      </c>
      <c r="G32">
        <v>3716</v>
      </c>
      <c r="H32">
        <v>99375</v>
      </c>
      <c r="I32">
        <v>84896</v>
      </c>
      <c r="J32">
        <v>14479</v>
      </c>
      <c r="K32">
        <v>2332134</v>
      </c>
      <c r="L32">
        <v>2314403</v>
      </c>
      <c r="M32">
        <v>17731</v>
      </c>
      <c r="N32">
        <v>165405</v>
      </c>
      <c r="O32">
        <v>165199</v>
      </c>
      <c r="P32">
        <v>206</v>
      </c>
      <c r="Q32">
        <v>0</v>
      </c>
      <c r="R32">
        <v>0</v>
      </c>
      <c r="S32">
        <v>1222</v>
      </c>
      <c r="T32">
        <v>16288</v>
      </c>
      <c r="U32">
        <v>186.36500000000001</v>
      </c>
      <c r="V32" s="5">
        <v>1870113</v>
      </c>
    </row>
    <row r="33" spans="1:22" x14ac:dyDescent="0.3">
      <c r="A33" t="s">
        <v>117</v>
      </c>
      <c r="B33">
        <v>2569261</v>
      </c>
      <c r="C33">
        <v>2535871</v>
      </c>
      <c r="D33">
        <v>33390</v>
      </c>
      <c r="E33">
        <v>150906</v>
      </c>
      <c r="F33">
        <v>147320</v>
      </c>
      <c r="G33">
        <v>3586</v>
      </c>
      <c r="H33">
        <v>87036</v>
      </c>
      <c r="I33">
        <v>73176</v>
      </c>
      <c r="J33">
        <v>13860</v>
      </c>
      <c r="K33">
        <v>2189961</v>
      </c>
      <c r="L33">
        <v>2174191</v>
      </c>
      <c r="M33">
        <v>15770</v>
      </c>
      <c r="N33">
        <v>141358</v>
      </c>
      <c r="O33">
        <v>141184</v>
      </c>
      <c r="P33">
        <v>174</v>
      </c>
      <c r="Q33">
        <v>0</v>
      </c>
      <c r="R33">
        <v>0</v>
      </c>
      <c r="S33">
        <v>1379</v>
      </c>
      <c r="T33">
        <v>13779</v>
      </c>
      <c r="U33">
        <v>184.851</v>
      </c>
      <c r="V33" s="5">
        <v>1735245</v>
      </c>
    </row>
    <row r="34" spans="1:22" x14ac:dyDescent="0.3">
      <c r="A34" t="s">
        <v>118</v>
      </c>
      <c r="B34">
        <v>2821801</v>
      </c>
      <c r="C34">
        <v>2747681</v>
      </c>
      <c r="D34">
        <v>74120</v>
      </c>
      <c r="E34">
        <v>192480</v>
      </c>
      <c r="F34">
        <v>175952</v>
      </c>
      <c r="G34">
        <v>16528</v>
      </c>
      <c r="H34">
        <v>54707</v>
      </c>
      <c r="I34">
        <v>52737</v>
      </c>
      <c r="J34">
        <v>1970</v>
      </c>
      <c r="K34">
        <v>2463374</v>
      </c>
      <c r="L34">
        <v>2408178</v>
      </c>
      <c r="M34">
        <v>55196</v>
      </c>
      <c r="N34">
        <v>111241</v>
      </c>
      <c r="O34">
        <v>110815</v>
      </c>
      <c r="P34">
        <v>426</v>
      </c>
      <c r="Q34">
        <v>0</v>
      </c>
      <c r="R34">
        <v>0</v>
      </c>
      <c r="S34">
        <v>2322</v>
      </c>
      <c r="T34">
        <v>51819</v>
      </c>
      <c r="U34">
        <v>158.97</v>
      </c>
      <c r="V34" s="5">
        <v>1954089</v>
      </c>
    </row>
    <row r="35" spans="1:22" x14ac:dyDescent="0.3">
      <c r="A35" t="s">
        <v>119</v>
      </c>
      <c r="B35">
        <v>3559143</v>
      </c>
      <c r="C35">
        <v>3469333</v>
      </c>
      <c r="D35">
        <v>89810</v>
      </c>
      <c r="E35">
        <v>215684</v>
      </c>
      <c r="F35">
        <v>197621</v>
      </c>
      <c r="G35">
        <v>18063</v>
      </c>
      <c r="H35">
        <v>72499</v>
      </c>
      <c r="I35">
        <v>68628</v>
      </c>
      <c r="J35">
        <v>3871</v>
      </c>
      <c r="K35">
        <v>3137522</v>
      </c>
      <c r="L35">
        <v>3070387</v>
      </c>
      <c r="M35">
        <v>67135</v>
      </c>
      <c r="N35">
        <v>133438</v>
      </c>
      <c r="O35">
        <v>132697</v>
      </c>
      <c r="P35">
        <v>741</v>
      </c>
      <c r="Q35">
        <v>0</v>
      </c>
      <c r="R35">
        <v>0</v>
      </c>
      <c r="S35">
        <v>2888</v>
      </c>
      <c r="T35">
        <v>63932</v>
      </c>
      <c r="U35">
        <v>164.67400000000001</v>
      </c>
      <c r="V35" s="5">
        <v>2566112</v>
      </c>
    </row>
    <row r="36" spans="1:22" x14ac:dyDescent="0.3">
      <c r="A36" t="s">
        <v>120</v>
      </c>
      <c r="B36">
        <v>2967047</v>
      </c>
      <c r="C36">
        <v>2945149</v>
      </c>
      <c r="D36">
        <v>21898</v>
      </c>
      <c r="E36">
        <v>186824</v>
      </c>
      <c r="F36">
        <v>183880</v>
      </c>
      <c r="G36">
        <v>2944</v>
      </c>
      <c r="H36">
        <v>58102</v>
      </c>
      <c r="I36">
        <v>56320</v>
      </c>
      <c r="J36">
        <v>1782</v>
      </c>
      <c r="K36">
        <v>2603467</v>
      </c>
      <c r="L36">
        <v>2586412</v>
      </c>
      <c r="M36">
        <v>17055</v>
      </c>
      <c r="N36">
        <v>118655</v>
      </c>
      <c r="O36">
        <v>118538</v>
      </c>
      <c r="P36">
        <v>117</v>
      </c>
      <c r="Q36">
        <v>0</v>
      </c>
      <c r="R36">
        <v>0</v>
      </c>
      <c r="S36">
        <v>949</v>
      </c>
      <c r="T36">
        <v>14966</v>
      </c>
      <c r="U36">
        <v>147.03299999999999</v>
      </c>
      <c r="V36" s="5">
        <v>2146905</v>
      </c>
    </row>
    <row r="37" spans="1:22" x14ac:dyDescent="0.3">
      <c r="A37" t="s">
        <v>121</v>
      </c>
      <c r="B37">
        <v>3284289</v>
      </c>
      <c r="C37">
        <v>3186395</v>
      </c>
      <c r="D37">
        <v>97894</v>
      </c>
      <c r="E37">
        <v>154030</v>
      </c>
      <c r="F37">
        <v>134557</v>
      </c>
      <c r="G37">
        <v>19473</v>
      </c>
      <c r="H37">
        <v>53143</v>
      </c>
      <c r="I37">
        <v>48867</v>
      </c>
      <c r="J37">
        <v>4276</v>
      </c>
      <c r="K37">
        <v>2967810</v>
      </c>
      <c r="L37">
        <v>2894423</v>
      </c>
      <c r="M37">
        <v>73387</v>
      </c>
      <c r="N37">
        <v>109306</v>
      </c>
      <c r="O37">
        <v>108548</v>
      </c>
      <c r="P37">
        <v>758</v>
      </c>
      <c r="Q37">
        <v>0</v>
      </c>
      <c r="R37">
        <v>0</v>
      </c>
      <c r="S37">
        <v>3066</v>
      </c>
      <c r="T37">
        <v>68754</v>
      </c>
      <c r="U37">
        <v>166.226</v>
      </c>
      <c r="V37" s="5">
        <v>2506298</v>
      </c>
    </row>
    <row r="38" spans="1:22" x14ac:dyDescent="0.3">
      <c r="A38" t="s">
        <v>122</v>
      </c>
      <c r="B38">
        <v>2956780</v>
      </c>
      <c r="C38">
        <v>2950545</v>
      </c>
      <c r="D38">
        <v>6235</v>
      </c>
      <c r="E38">
        <v>108390</v>
      </c>
      <c r="F38">
        <v>107944</v>
      </c>
      <c r="G38">
        <v>446</v>
      </c>
      <c r="H38">
        <v>41795</v>
      </c>
      <c r="I38">
        <v>41794</v>
      </c>
      <c r="J38">
        <v>1</v>
      </c>
      <c r="K38">
        <v>2725935</v>
      </c>
      <c r="L38">
        <v>2720168</v>
      </c>
      <c r="M38">
        <v>5767</v>
      </c>
      <c r="N38">
        <v>80660</v>
      </c>
      <c r="O38">
        <v>80639</v>
      </c>
      <c r="P38">
        <v>21</v>
      </c>
      <c r="Q38">
        <v>0</v>
      </c>
      <c r="R38">
        <v>0</v>
      </c>
      <c r="S38">
        <v>378</v>
      </c>
      <c r="T38">
        <v>2021</v>
      </c>
      <c r="U38">
        <v>149.29</v>
      </c>
      <c r="V38" s="5">
        <v>2391705</v>
      </c>
    </row>
    <row r="39" spans="1:22" x14ac:dyDescent="0.3">
      <c r="A39" t="s">
        <v>123</v>
      </c>
      <c r="B39">
        <v>2062040</v>
      </c>
      <c r="C39">
        <v>2005227</v>
      </c>
      <c r="D39">
        <v>56813</v>
      </c>
      <c r="E39">
        <v>129565</v>
      </c>
      <c r="F39">
        <v>116119</v>
      </c>
      <c r="G39">
        <v>13446</v>
      </c>
      <c r="H39">
        <v>23087</v>
      </c>
      <c r="I39">
        <v>20251</v>
      </c>
      <c r="J39">
        <v>2836</v>
      </c>
      <c r="K39">
        <v>1800447</v>
      </c>
      <c r="L39">
        <v>1760178</v>
      </c>
      <c r="M39">
        <v>40269</v>
      </c>
      <c r="N39">
        <v>108941</v>
      </c>
      <c r="O39">
        <v>108679</v>
      </c>
      <c r="P39">
        <v>262</v>
      </c>
      <c r="Q39">
        <v>0</v>
      </c>
      <c r="R39">
        <v>0</v>
      </c>
      <c r="S39">
        <v>6514</v>
      </c>
      <c r="T39">
        <v>32753</v>
      </c>
      <c r="U39">
        <v>171.99100000000001</v>
      </c>
      <c r="V39" s="5">
        <v>1614090</v>
      </c>
    </row>
    <row r="40" spans="1:22" x14ac:dyDescent="0.3">
      <c r="A40" t="s">
        <v>124</v>
      </c>
      <c r="B40">
        <v>1766554</v>
      </c>
      <c r="C40">
        <v>1753590</v>
      </c>
      <c r="D40">
        <v>12964</v>
      </c>
      <c r="E40">
        <v>40785</v>
      </c>
      <c r="F40">
        <v>38155</v>
      </c>
      <c r="G40">
        <v>2630</v>
      </c>
      <c r="H40">
        <v>8427</v>
      </c>
      <c r="I40">
        <v>8184</v>
      </c>
      <c r="J40">
        <v>243</v>
      </c>
      <c r="K40">
        <v>1677748</v>
      </c>
      <c r="L40">
        <v>1667714</v>
      </c>
      <c r="M40">
        <v>10034</v>
      </c>
      <c r="N40">
        <v>39594</v>
      </c>
      <c r="O40">
        <v>39537</v>
      </c>
      <c r="P40">
        <v>57</v>
      </c>
      <c r="Q40">
        <v>0</v>
      </c>
      <c r="R40">
        <v>0</v>
      </c>
      <c r="S40">
        <v>2903</v>
      </c>
      <c r="T40">
        <v>4764</v>
      </c>
      <c r="U40">
        <v>152.923</v>
      </c>
      <c r="V40" s="5">
        <v>1600956</v>
      </c>
    </row>
    <row r="41" spans="1:22" x14ac:dyDescent="0.3">
      <c r="A41" t="s">
        <v>125</v>
      </c>
      <c r="B41">
        <v>2445871</v>
      </c>
      <c r="C41">
        <v>2157169</v>
      </c>
      <c r="D41">
        <v>288702</v>
      </c>
      <c r="E41">
        <v>123546</v>
      </c>
      <c r="F41">
        <v>43361</v>
      </c>
      <c r="G41">
        <v>80185</v>
      </c>
      <c r="H41">
        <v>20644</v>
      </c>
      <c r="I41">
        <v>10526</v>
      </c>
      <c r="J41">
        <v>10118</v>
      </c>
      <c r="K41">
        <v>2201079</v>
      </c>
      <c r="L41">
        <v>2003756</v>
      </c>
      <c r="M41">
        <v>197323</v>
      </c>
      <c r="N41">
        <v>100602</v>
      </c>
      <c r="O41">
        <v>99526</v>
      </c>
      <c r="P41">
        <v>1076</v>
      </c>
      <c r="Q41">
        <v>0</v>
      </c>
      <c r="R41">
        <v>0</v>
      </c>
      <c r="S41">
        <v>35783</v>
      </c>
      <c r="T41">
        <v>160349</v>
      </c>
      <c r="U41">
        <v>216.63800000000001</v>
      </c>
      <c r="V41" s="5">
        <v>1930971</v>
      </c>
    </row>
    <row r="42" spans="1:22" x14ac:dyDescent="0.3">
      <c r="A42" t="s">
        <v>126</v>
      </c>
      <c r="B42">
        <v>868610</v>
      </c>
      <c r="C42">
        <v>865985</v>
      </c>
      <c r="D42">
        <v>2625</v>
      </c>
      <c r="E42">
        <v>435</v>
      </c>
      <c r="F42">
        <v>157</v>
      </c>
      <c r="G42">
        <v>278</v>
      </c>
      <c r="H42">
        <v>54</v>
      </c>
      <c r="I42">
        <v>20</v>
      </c>
      <c r="J42">
        <v>34</v>
      </c>
      <c r="K42">
        <v>867098</v>
      </c>
      <c r="L42">
        <v>864796</v>
      </c>
      <c r="M42">
        <v>2302</v>
      </c>
      <c r="N42">
        <v>1023</v>
      </c>
      <c r="O42">
        <v>1012</v>
      </c>
      <c r="P42">
        <v>11</v>
      </c>
      <c r="Q42">
        <v>0</v>
      </c>
      <c r="R42">
        <v>0</v>
      </c>
      <c r="S42">
        <v>66</v>
      </c>
      <c r="T42">
        <v>780</v>
      </c>
      <c r="U42">
        <v>272.22300000000001</v>
      </c>
      <c r="V42" s="5">
        <v>863570</v>
      </c>
    </row>
    <row r="43" spans="1:22" x14ac:dyDescent="0.3">
      <c r="A43" t="s">
        <v>127</v>
      </c>
      <c r="B43">
        <v>1879973</v>
      </c>
      <c r="C43">
        <v>1819738</v>
      </c>
      <c r="D43">
        <v>60235</v>
      </c>
      <c r="E43">
        <v>137124</v>
      </c>
      <c r="F43">
        <v>124201</v>
      </c>
      <c r="G43">
        <v>12923</v>
      </c>
      <c r="H43">
        <v>26368</v>
      </c>
      <c r="I43">
        <v>22058</v>
      </c>
      <c r="J43">
        <v>4310</v>
      </c>
      <c r="K43">
        <v>1581060</v>
      </c>
      <c r="L43">
        <v>1538690</v>
      </c>
      <c r="M43">
        <v>42370</v>
      </c>
      <c r="N43">
        <v>135421</v>
      </c>
      <c r="O43">
        <v>134789</v>
      </c>
      <c r="P43">
        <v>632</v>
      </c>
      <c r="Q43">
        <v>0</v>
      </c>
      <c r="R43">
        <v>0</v>
      </c>
      <c r="S43">
        <v>4913</v>
      </c>
      <c r="T43">
        <v>37173</v>
      </c>
      <c r="U43">
        <v>169.25399999999999</v>
      </c>
      <c r="V43" s="5">
        <v>1418425</v>
      </c>
    </row>
    <row r="44" spans="1:22" x14ac:dyDescent="0.3">
      <c r="A44" t="s">
        <v>128</v>
      </c>
      <c r="B44">
        <v>1947409</v>
      </c>
      <c r="C44">
        <v>1888080</v>
      </c>
      <c r="D44">
        <v>59329</v>
      </c>
      <c r="E44">
        <v>138959</v>
      </c>
      <c r="F44">
        <v>125786</v>
      </c>
      <c r="G44">
        <v>13173</v>
      </c>
      <c r="H44">
        <v>29164</v>
      </c>
      <c r="I44">
        <v>24217</v>
      </c>
      <c r="J44">
        <v>4947</v>
      </c>
      <c r="K44">
        <v>1636149</v>
      </c>
      <c r="L44">
        <v>1595532</v>
      </c>
      <c r="M44">
        <v>40617</v>
      </c>
      <c r="N44">
        <v>143137</v>
      </c>
      <c r="O44">
        <v>142545</v>
      </c>
      <c r="P44">
        <v>592</v>
      </c>
      <c r="Q44">
        <v>0</v>
      </c>
      <c r="R44">
        <v>0</v>
      </c>
      <c r="S44">
        <v>4227</v>
      </c>
      <c r="T44">
        <v>35850</v>
      </c>
      <c r="U44">
        <v>169.97399999999999</v>
      </c>
      <c r="V44" s="5">
        <v>1473327</v>
      </c>
    </row>
    <row r="45" spans="1:22" x14ac:dyDescent="0.3">
      <c r="A45" t="s">
        <v>129</v>
      </c>
      <c r="B45">
        <v>1045102</v>
      </c>
      <c r="C45">
        <v>1044781</v>
      </c>
      <c r="D45">
        <v>321</v>
      </c>
      <c r="E45">
        <v>3</v>
      </c>
      <c r="F45">
        <v>3</v>
      </c>
      <c r="G45">
        <v>0</v>
      </c>
      <c r="H45">
        <v>0</v>
      </c>
      <c r="I45">
        <v>0</v>
      </c>
      <c r="J45">
        <v>0</v>
      </c>
      <c r="K45">
        <v>1045099</v>
      </c>
      <c r="L45">
        <v>1044778</v>
      </c>
      <c r="M45">
        <v>321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>
        <v>0</v>
      </c>
      <c r="U45">
        <v>177.333</v>
      </c>
      <c r="V45" s="5">
        <v>1044778</v>
      </c>
    </row>
    <row r="46" spans="1:22" x14ac:dyDescent="0.3">
      <c r="A46" t="s">
        <v>130</v>
      </c>
      <c r="B46">
        <v>697087</v>
      </c>
      <c r="C46">
        <v>619693</v>
      </c>
      <c r="D46">
        <v>77394</v>
      </c>
      <c r="E46">
        <v>84094</v>
      </c>
      <c r="F46">
        <v>74590</v>
      </c>
      <c r="G46">
        <v>9504</v>
      </c>
      <c r="H46">
        <v>39337</v>
      </c>
      <c r="I46">
        <v>18209</v>
      </c>
      <c r="J46">
        <v>21128</v>
      </c>
      <c r="K46">
        <v>478907</v>
      </c>
      <c r="L46">
        <v>433263</v>
      </c>
      <c r="M46">
        <v>45644</v>
      </c>
      <c r="N46">
        <v>94749</v>
      </c>
      <c r="O46">
        <v>93631</v>
      </c>
      <c r="P46">
        <v>1118</v>
      </c>
      <c r="Q46">
        <v>0</v>
      </c>
      <c r="R46">
        <v>0</v>
      </c>
      <c r="S46">
        <v>12266</v>
      </c>
      <c r="T46">
        <v>33887</v>
      </c>
      <c r="U46">
        <v>194.751</v>
      </c>
      <c r="V46" s="5">
        <v>308551</v>
      </c>
    </row>
    <row r="47" spans="1:22" x14ac:dyDescent="0.3">
      <c r="A47" t="s">
        <v>131</v>
      </c>
      <c r="B47">
        <v>10034866</v>
      </c>
      <c r="C47">
        <v>6296892</v>
      </c>
      <c r="D47">
        <v>3737974</v>
      </c>
      <c r="E47">
        <v>204635</v>
      </c>
      <c r="F47">
        <v>127553</v>
      </c>
      <c r="G47">
        <v>77082</v>
      </c>
      <c r="H47">
        <v>3586559</v>
      </c>
      <c r="I47">
        <v>648309</v>
      </c>
      <c r="J47">
        <v>2938250</v>
      </c>
      <c r="K47">
        <v>2576831</v>
      </c>
      <c r="L47">
        <v>1854191</v>
      </c>
      <c r="M47">
        <v>722640</v>
      </c>
      <c r="N47">
        <v>3666842</v>
      </c>
      <c r="O47">
        <v>3666839</v>
      </c>
      <c r="P47">
        <v>3</v>
      </c>
      <c r="Q47">
        <v>0</v>
      </c>
      <c r="R47">
        <v>0</v>
      </c>
      <c r="S47">
        <v>156213</v>
      </c>
      <c r="T47">
        <v>562778</v>
      </c>
      <c r="U47">
        <v>462.18</v>
      </c>
      <c r="V47" s="5">
        <v>1045435</v>
      </c>
    </row>
    <row r="48" spans="1:22" x14ac:dyDescent="0.3">
      <c r="A48" t="s">
        <v>132</v>
      </c>
      <c r="B48">
        <v>12030928</v>
      </c>
      <c r="C48">
        <v>7534663</v>
      </c>
      <c r="D48">
        <v>4496265</v>
      </c>
      <c r="E48">
        <v>236819</v>
      </c>
      <c r="F48">
        <v>181483</v>
      </c>
      <c r="G48">
        <v>55336</v>
      </c>
      <c r="H48">
        <v>5043327</v>
      </c>
      <c r="I48">
        <v>816650</v>
      </c>
      <c r="J48">
        <v>4226677</v>
      </c>
      <c r="K48">
        <v>1617246</v>
      </c>
      <c r="L48">
        <v>1402994</v>
      </c>
      <c r="M48">
        <v>214252</v>
      </c>
      <c r="N48">
        <v>5133536</v>
      </c>
      <c r="O48">
        <v>5133536</v>
      </c>
      <c r="P48">
        <v>0</v>
      </c>
      <c r="Q48">
        <v>0</v>
      </c>
      <c r="R48">
        <v>0</v>
      </c>
      <c r="S48">
        <v>18509</v>
      </c>
      <c r="T48">
        <v>195541</v>
      </c>
      <c r="U48">
        <v>575.45799999999997</v>
      </c>
      <c r="V48" s="5">
        <v>842722</v>
      </c>
    </row>
    <row r="49" spans="1:22" x14ac:dyDescent="0.3">
      <c r="A49" t="s">
        <v>133</v>
      </c>
      <c r="B49">
        <v>292558</v>
      </c>
      <c r="C49">
        <v>258206</v>
      </c>
      <c r="D49">
        <v>34352</v>
      </c>
      <c r="E49">
        <v>36049</v>
      </c>
      <c r="F49">
        <v>27943</v>
      </c>
      <c r="G49">
        <v>8106</v>
      </c>
      <c r="H49">
        <v>32132</v>
      </c>
      <c r="I49">
        <v>26964</v>
      </c>
      <c r="J49">
        <v>5168</v>
      </c>
      <c r="K49">
        <v>181793</v>
      </c>
      <c r="L49">
        <v>160960</v>
      </c>
      <c r="M49">
        <v>20833</v>
      </c>
      <c r="N49">
        <v>42584</v>
      </c>
      <c r="O49">
        <v>42339</v>
      </c>
      <c r="P49">
        <v>245</v>
      </c>
      <c r="Q49">
        <v>0</v>
      </c>
      <c r="R49">
        <v>0</v>
      </c>
      <c r="S49">
        <v>1430</v>
      </c>
      <c r="T49">
        <v>17784</v>
      </c>
      <c r="U49">
        <v>178.36699999999999</v>
      </c>
      <c r="V49" s="5">
        <v>117260</v>
      </c>
    </row>
    <row r="50" spans="1:22" x14ac:dyDescent="0.3">
      <c r="A50" t="s">
        <v>134</v>
      </c>
      <c r="B50">
        <v>124025</v>
      </c>
      <c r="C50">
        <v>91853</v>
      </c>
      <c r="D50">
        <v>32172</v>
      </c>
      <c r="E50">
        <v>13861</v>
      </c>
      <c r="F50">
        <v>5082</v>
      </c>
      <c r="G50">
        <v>8779</v>
      </c>
      <c r="H50">
        <v>2921</v>
      </c>
      <c r="I50">
        <v>1303</v>
      </c>
      <c r="J50">
        <v>1618</v>
      </c>
      <c r="K50">
        <v>88915</v>
      </c>
      <c r="L50">
        <v>67654</v>
      </c>
      <c r="M50">
        <v>21261</v>
      </c>
      <c r="N50">
        <v>18328</v>
      </c>
      <c r="O50">
        <v>17814</v>
      </c>
      <c r="P50">
        <v>514</v>
      </c>
      <c r="Q50">
        <v>0</v>
      </c>
      <c r="R50">
        <v>0</v>
      </c>
      <c r="S50">
        <v>2185</v>
      </c>
      <c r="T50">
        <v>18773</v>
      </c>
      <c r="U50">
        <v>182.90299999999999</v>
      </c>
      <c r="V50" s="5">
        <v>55351</v>
      </c>
    </row>
    <row r="51" spans="1:22" x14ac:dyDescent="0.3">
      <c r="A51" t="s">
        <v>135</v>
      </c>
      <c r="B51">
        <v>408393</v>
      </c>
      <c r="C51">
        <v>267382</v>
      </c>
      <c r="D51">
        <v>141011</v>
      </c>
      <c r="E51">
        <v>80951</v>
      </c>
      <c r="F51">
        <v>32632</v>
      </c>
      <c r="G51">
        <v>48319</v>
      </c>
      <c r="H51">
        <v>5406</v>
      </c>
      <c r="I51">
        <v>2378</v>
      </c>
      <c r="J51">
        <v>3028</v>
      </c>
      <c r="K51">
        <v>296763</v>
      </c>
      <c r="L51">
        <v>207572</v>
      </c>
      <c r="M51">
        <v>89191</v>
      </c>
      <c r="N51">
        <v>25273</v>
      </c>
      <c r="O51">
        <v>24800</v>
      </c>
      <c r="P51">
        <v>473</v>
      </c>
      <c r="Q51">
        <v>0</v>
      </c>
      <c r="R51">
        <v>0</v>
      </c>
      <c r="S51">
        <v>14780</v>
      </c>
      <c r="T51">
        <v>74627</v>
      </c>
      <c r="U51">
        <v>159.44800000000001</v>
      </c>
      <c r="V51" s="5">
        <v>170329</v>
      </c>
    </row>
    <row r="52" spans="1:22" x14ac:dyDescent="0.3">
      <c r="A52" t="s">
        <v>136</v>
      </c>
      <c r="B52">
        <v>142180</v>
      </c>
      <c r="C52">
        <v>112969</v>
      </c>
      <c r="D52">
        <v>29211</v>
      </c>
      <c r="E52">
        <v>5394</v>
      </c>
      <c r="F52">
        <v>3255</v>
      </c>
      <c r="G52">
        <v>2139</v>
      </c>
      <c r="H52">
        <v>12199</v>
      </c>
      <c r="I52">
        <v>614</v>
      </c>
      <c r="J52">
        <v>11585</v>
      </c>
      <c r="K52">
        <v>110804</v>
      </c>
      <c r="L52">
        <v>95393</v>
      </c>
      <c r="M52">
        <v>15411</v>
      </c>
      <c r="N52">
        <v>13783</v>
      </c>
      <c r="O52">
        <v>13707</v>
      </c>
      <c r="P52">
        <v>76</v>
      </c>
      <c r="Q52">
        <v>0</v>
      </c>
      <c r="R52">
        <v>0</v>
      </c>
      <c r="S52">
        <v>1689</v>
      </c>
      <c r="T52">
        <v>13913</v>
      </c>
      <c r="U52">
        <v>164.67099999999999</v>
      </c>
      <c r="V52" s="5">
        <v>79326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4" workbookViewId="0">
      <selection activeCell="J52" sqref="J52"/>
    </sheetView>
  </sheetViews>
  <sheetFormatPr defaultRowHeight="14.4" x14ac:dyDescent="0.3"/>
  <cols>
    <col min="6" max="6" width="17.77734375" bestFit="1" customWidth="1"/>
    <col min="7" max="7" width="12" bestFit="1" customWidth="1"/>
    <col min="8" max="8" width="11.5546875" bestFit="1" customWidth="1"/>
    <col min="9" max="9" width="19.77734375" bestFit="1" customWidth="1"/>
    <col min="10" max="10" width="11.33203125" bestFit="1" customWidth="1"/>
  </cols>
  <sheetData>
    <row r="1" spans="1:10" x14ac:dyDescent="0.3">
      <c r="B1" s="8" t="s">
        <v>2</v>
      </c>
      <c r="C1" s="8"/>
      <c r="D1" s="8"/>
      <c r="E1" s="8"/>
      <c r="F1" s="8"/>
      <c r="G1">
        <v>9.4498799999999994E-2</v>
      </c>
      <c r="H1">
        <v>8.6644299999999994E-2</v>
      </c>
      <c r="I1" s="1">
        <v>4.9062799999999997E-2</v>
      </c>
    </row>
    <row r="2" spans="1:10" x14ac:dyDescent="0.3"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137</v>
      </c>
      <c r="H2" t="s">
        <v>138</v>
      </c>
      <c r="I2" t="s">
        <v>140</v>
      </c>
      <c r="J2" t="s">
        <v>139</v>
      </c>
    </row>
    <row r="3" spans="1:10" x14ac:dyDescent="0.3">
      <c r="A3" t="s">
        <v>1</v>
      </c>
      <c r="B3">
        <v>1385511</v>
      </c>
      <c r="C3">
        <v>3191788</v>
      </c>
      <c r="D3">
        <v>17395572</v>
      </c>
      <c r="E3">
        <v>14372504</v>
      </c>
      <c r="F3">
        <v>11256158</v>
      </c>
      <c r="G3">
        <f>$G$1*B3</f>
        <v>130929.12688679999</v>
      </c>
      <c r="H3">
        <f>$H$1*D3</f>
        <v>1507227.1590395998</v>
      </c>
      <c r="I3">
        <f>$I$1*C3</f>
        <v>156598.05628639998</v>
      </c>
      <c r="J3">
        <f>SUM(G3:I3)</f>
        <v>1794754.3422127997</v>
      </c>
    </row>
    <row r="4" spans="1:10" x14ac:dyDescent="0.3">
      <c r="A4" t="s">
        <v>88</v>
      </c>
      <c r="B4">
        <v>3462173</v>
      </c>
      <c r="C4">
        <v>6693343</v>
      </c>
      <c r="D4">
        <v>28055931</v>
      </c>
      <c r="E4">
        <v>20725693</v>
      </c>
      <c r="F4">
        <v>15651808</v>
      </c>
      <c r="G4">
        <f t="shared" ref="G4:G52" si="0">$G$1*B4</f>
        <v>327171.19389239996</v>
      </c>
      <c r="H4">
        <f t="shared" ref="H4:H52" si="1">$H$1*D4</f>
        <v>2430886.5023432998</v>
      </c>
      <c r="I4">
        <f t="shared" ref="I4:I52" si="2">$I$1*C4</f>
        <v>328394.14894039999</v>
      </c>
      <c r="J4">
        <f t="shared" ref="J4:J52" si="3">SUM(G4:I4)</f>
        <v>3086451.8451760998</v>
      </c>
    </row>
    <row r="5" spans="1:10" x14ac:dyDescent="0.3">
      <c r="A5" t="s">
        <v>89</v>
      </c>
      <c r="B5">
        <v>3283557</v>
      </c>
      <c r="C5">
        <v>7083462</v>
      </c>
      <c r="D5">
        <v>36334192</v>
      </c>
      <c r="E5">
        <v>18588339</v>
      </c>
      <c r="F5">
        <v>14771607</v>
      </c>
      <c r="G5">
        <f t="shared" si="0"/>
        <v>310292.19623159996</v>
      </c>
      <c r="H5">
        <f t="shared" si="1"/>
        <v>3148150.6319056</v>
      </c>
      <c r="I5">
        <f t="shared" si="2"/>
        <v>347534.4794136</v>
      </c>
      <c r="J5">
        <f t="shared" si="3"/>
        <v>3805977.3075508</v>
      </c>
    </row>
    <row r="6" spans="1:10" x14ac:dyDescent="0.3">
      <c r="A6" t="s">
        <v>90</v>
      </c>
      <c r="B6">
        <v>2267316</v>
      </c>
      <c r="C6">
        <v>6568413</v>
      </c>
      <c r="D6">
        <v>29147249</v>
      </c>
      <c r="E6">
        <v>18687426</v>
      </c>
      <c r="F6">
        <v>12999083</v>
      </c>
      <c r="G6">
        <f t="shared" si="0"/>
        <v>214258.6412208</v>
      </c>
      <c r="H6">
        <f t="shared" si="1"/>
        <v>2525442.9865306998</v>
      </c>
      <c r="I6">
        <f t="shared" si="2"/>
        <v>322264.73333639995</v>
      </c>
      <c r="J6">
        <f t="shared" si="3"/>
        <v>3061966.3610878997</v>
      </c>
    </row>
    <row r="7" spans="1:10" x14ac:dyDescent="0.3">
      <c r="A7" t="s">
        <v>91</v>
      </c>
      <c r="B7">
        <v>3542991</v>
      </c>
      <c r="C7">
        <v>7825553</v>
      </c>
      <c r="D7">
        <v>32286213</v>
      </c>
      <c r="E7">
        <v>20614228</v>
      </c>
      <c r="F7">
        <v>15523943</v>
      </c>
      <c r="G7">
        <f t="shared" si="0"/>
        <v>334808.39791080001</v>
      </c>
      <c r="H7">
        <f t="shared" si="1"/>
        <v>2797416.3250358999</v>
      </c>
      <c r="I7">
        <f t="shared" si="2"/>
        <v>383943.54172839999</v>
      </c>
      <c r="J7">
        <f t="shared" si="3"/>
        <v>3516168.2646750999</v>
      </c>
    </row>
    <row r="8" spans="1:10" x14ac:dyDescent="0.3">
      <c r="A8" t="s">
        <v>92</v>
      </c>
      <c r="B8">
        <v>1451243</v>
      </c>
      <c r="C8">
        <v>3523985</v>
      </c>
      <c r="D8">
        <v>15819075</v>
      </c>
      <c r="E8">
        <v>14279939</v>
      </c>
      <c r="F8">
        <v>10907964</v>
      </c>
      <c r="G8">
        <f t="shared" si="0"/>
        <v>137140.72200839999</v>
      </c>
      <c r="H8">
        <f t="shared" si="1"/>
        <v>1370632.6800225</v>
      </c>
      <c r="I8">
        <f t="shared" si="2"/>
        <v>172896.57125799998</v>
      </c>
      <c r="J8">
        <f t="shared" si="3"/>
        <v>1680669.9732888998</v>
      </c>
    </row>
    <row r="9" spans="1:10" x14ac:dyDescent="0.3">
      <c r="A9" t="s">
        <v>93</v>
      </c>
      <c r="B9">
        <v>1776252</v>
      </c>
      <c r="C9">
        <v>4305455</v>
      </c>
      <c r="D9">
        <v>25040053</v>
      </c>
      <c r="E9">
        <v>15989029</v>
      </c>
      <c r="F9">
        <v>12358907</v>
      </c>
      <c r="G9">
        <f t="shared" si="0"/>
        <v>167853.68249759998</v>
      </c>
      <c r="H9">
        <f t="shared" si="1"/>
        <v>2169577.8641478997</v>
      </c>
      <c r="I9">
        <f t="shared" si="2"/>
        <v>211237.67757399997</v>
      </c>
      <c r="J9">
        <f t="shared" si="3"/>
        <v>2548669.2242194996</v>
      </c>
    </row>
    <row r="10" spans="1:10" x14ac:dyDescent="0.3">
      <c r="A10" t="s">
        <v>94</v>
      </c>
      <c r="B10">
        <v>2619202</v>
      </c>
      <c r="C10">
        <v>5161497</v>
      </c>
      <c r="D10">
        <v>22115034</v>
      </c>
      <c r="E10">
        <v>18187078</v>
      </c>
      <c r="F10">
        <v>13322056</v>
      </c>
      <c r="G10">
        <f t="shared" si="0"/>
        <v>247511.44595759999</v>
      </c>
      <c r="H10">
        <f t="shared" si="1"/>
        <v>1916141.6404062</v>
      </c>
      <c r="I10">
        <f t="shared" si="2"/>
        <v>253237.4950116</v>
      </c>
      <c r="J10">
        <f t="shared" si="3"/>
        <v>2416890.5813754001</v>
      </c>
    </row>
    <row r="11" spans="1:10" x14ac:dyDescent="0.3">
      <c r="A11" t="s">
        <v>95</v>
      </c>
      <c r="B11">
        <v>2311971</v>
      </c>
      <c r="C11">
        <v>2278536</v>
      </c>
      <c r="D11">
        <v>12587468</v>
      </c>
      <c r="E11">
        <v>12895377</v>
      </c>
      <c r="F11">
        <v>10082266</v>
      </c>
      <c r="G11">
        <f t="shared" si="0"/>
        <v>218478.48513479999</v>
      </c>
      <c r="H11">
        <f t="shared" si="1"/>
        <v>1090632.3536323998</v>
      </c>
      <c r="I11">
        <f t="shared" si="2"/>
        <v>111791.3560608</v>
      </c>
      <c r="J11">
        <f t="shared" si="3"/>
        <v>1420902.1948279997</v>
      </c>
    </row>
    <row r="12" spans="1:10" x14ac:dyDescent="0.3">
      <c r="A12" t="s">
        <v>96</v>
      </c>
      <c r="B12">
        <v>5568507</v>
      </c>
      <c r="C12">
        <v>4472895</v>
      </c>
      <c r="D12">
        <v>26291940</v>
      </c>
      <c r="E12">
        <v>20147164</v>
      </c>
      <c r="F12">
        <v>17166283</v>
      </c>
      <c r="G12">
        <f t="shared" si="0"/>
        <v>526217.22929159994</v>
      </c>
      <c r="H12">
        <f t="shared" si="1"/>
        <v>2278046.7369419998</v>
      </c>
      <c r="I12">
        <f t="shared" si="2"/>
        <v>219452.75280599997</v>
      </c>
      <c r="J12">
        <f t="shared" si="3"/>
        <v>3023716.7190395999</v>
      </c>
    </row>
    <row r="13" spans="1:10" x14ac:dyDescent="0.3">
      <c r="A13" t="s">
        <v>97</v>
      </c>
      <c r="B13">
        <v>2534070</v>
      </c>
      <c r="C13">
        <v>5053231</v>
      </c>
      <c r="D13">
        <v>22837306</v>
      </c>
      <c r="E13">
        <v>17605220</v>
      </c>
      <c r="F13">
        <v>12984428</v>
      </c>
      <c r="G13">
        <f t="shared" si="0"/>
        <v>239466.57411599997</v>
      </c>
      <c r="H13">
        <f t="shared" si="1"/>
        <v>1978722.3922557998</v>
      </c>
      <c r="I13">
        <f t="shared" si="2"/>
        <v>247925.66190679997</v>
      </c>
      <c r="J13">
        <f t="shared" si="3"/>
        <v>2466114.6282785996</v>
      </c>
    </row>
    <row r="14" spans="1:10" x14ac:dyDescent="0.3">
      <c r="A14" t="s">
        <v>98</v>
      </c>
      <c r="B14">
        <v>2901815</v>
      </c>
      <c r="C14">
        <v>4025978</v>
      </c>
      <c r="D14">
        <v>22777324</v>
      </c>
      <c r="E14">
        <v>18480466</v>
      </c>
      <c r="F14">
        <v>14069621</v>
      </c>
      <c r="G14">
        <f t="shared" si="0"/>
        <v>274218.03532199998</v>
      </c>
      <c r="H14">
        <f t="shared" si="1"/>
        <v>1973525.2938531998</v>
      </c>
      <c r="I14">
        <f t="shared" si="2"/>
        <v>197525.75341839998</v>
      </c>
      <c r="J14">
        <f t="shared" si="3"/>
        <v>2445269.0825935998</v>
      </c>
    </row>
    <row r="15" spans="1:10" x14ac:dyDescent="0.3">
      <c r="A15" t="s">
        <v>99</v>
      </c>
      <c r="B15">
        <v>2995790</v>
      </c>
      <c r="C15">
        <v>3528053</v>
      </c>
      <c r="D15">
        <v>20543442</v>
      </c>
      <c r="E15">
        <v>16630490</v>
      </c>
      <c r="F15">
        <v>13202617</v>
      </c>
      <c r="G15">
        <f t="shared" si="0"/>
        <v>283098.56005199999</v>
      </c>
      <c r="H15">
        <f t="shared" si="1"/>
        <v>1779972.1516805999</v>
      </c>
      <c r="I15">
        <f t="shared" si="2"/>
        <v>173096.15872839998</v>
      </c>
      <c r="J15">
        <f t="shared" si="3"/>
        <v>2236166.8704609997</v>
      </c>
    </row>
    <row r="16" spans="1:10" x14ac:dyDescent="0.3">
      <c r="A16" t="s">
        <v>100</v>
      </c>
      <c r="B16">
        <v>2986828</v>
      </c>
      <c r="C16">
        <v>3377102</v>
      </c>
      <c r="D16">
        <v>20225609</v>
      </c>
      <c r="E16">
        <v>15900635</v>
      </c>
      <c r="F16">
        <v>12897431</v>
      </c>
      <c r="G16">
        <f t="shared" si="0"/>
        <v>282251.66180639999</v>
      </c>
      <c r="H16">
        <f t="shared" si="1"/>
        <v>1752433.7338786998</v>
      </c>
      <c r="I16">
        <f t="shared" si="2"/>
        <v>165690.0800056</v>
      </c>
      <c r="J16">
        <f t="shared" si="3"/>
        <v>2200375.4756906996</v>
      </c>
    </row>
    <row r="17" spans="1:10" x14ac:dyDescent="0.3">
      <c r="A17" t="s">
        <v>101</v>
      </c>
      <c r="B17">
        <v>2927670</v>
      </c>
      <c r="C17">
        <v>3480577</v>
      </c>
      <c r="D17">
        <v>19501306</v>
      </c>
      <c r="E17">
        <v>15382311</v>
      </c>
      <c r="F17">
        <v>12628609</v>
      </c>
      <c r="G17">
        <f t="shared" si="0"/>
        <v>276661.30179599999</v>
      </c>
      <c r="H17">
        <f t="shared" si="1"/>
        <v>1689677.0074558</v>
      </c>
      <c r="I17">
        <f t="shared" si="2"/>
        <v>170766.85323559999</v>
      </c>
      <c r="J17">
        <f t="shared" si="3"/>
        <v>2137105.1624873998</v>
      </c>
    </row>
    <row r="18" spans="1:10" x14ac:dyDescent="0.3">
      <c r="A18" t="s">
        <v>102</v>
      </c>
      <c r="B18">
        <v>2963491</v>
      </c>
      <c r="C18">
        <v>3295635</v>
      </c>
      <c r="D18">
        <v>17762593</v>
      </c>
      <c r="E18">
        <v>15310767</v>
      </c>
      <c r="F18">
        <v>12641890</v>
      </c>
      <c r="G18">
        <f t="shared" si="0"/>
        <v>280046.34331079997</v>
      </c>
      <c r="H18">
        <f t="shared" si="1"/>
        <v>1539027.4366698998</v>
      </c>
      <c r="I18">
        <f t="shared" si="2"/>
        <v>161693.08087799998</v>
      </c>
      <c r="J18">
        <f t="shared" si="3"/>
        <v>1980766.8608586998</v>
      </c>
    </row>
    <row r="19" spans="1:10" x14ac:dyDescent="0.3">
      <c r="A19" t="s">
        <v>103</v>
      </c>
      <c r="B19">
        <v>2961149</v>
      </c>
      <c r="C19">
        <v>3266562</v>
      </c>
      <c r="D19">
        <v>17790710</v>
      </c>
      <c r="E19">
        <v>15192046</v>
      </c>
      <c r="F19">
        <v>12581892</v>
      </c>
      <c r="G19">
        <f t="shared" si="0"/>
        <v>279825.02712119999</v>
      </c>
      <c r="H19">
        <f t="shared" si="1"/>
        <v>1541463.6144529998</v>
      </c>
      <c r="I19">
        <f t="shared" si="2"/>
        <v>160266.6780936</v>
      </c>
      <c r="J19">
        <f t="shared" si="3"/>
        <v>1981555.3196677999</v>
      </c>
    </row>
    <row r="20" spans="1:10" x14ac:dyDescent="0.3">
      <c r="A20" t="s">
        <v>104</v>
      </c>
      <c r="B20">
        <v>5148968</v>
      </c>
      <c r="C20">
        <v>4779583</v>
      </c>
      <c r="D20">
        <v>27386024</v>
      </c>
      <c r="E20">
        <v>19773727</v>
      </c>
      <c r="F20">
        <v>16997998</v>
      </c>
      <c r="G20">
        <f t="shared" si="0"/>
        <v>486571.29723839997</v>
      </c>
      <c r="H20">
        <f t="shared" si="1"/>
        <v>2372842.8792631999</v>
      </c>
      <c r="I20">
        <f t="shared" si="2"/>
        <v>234499.72481239997</v>
      </c>
      <c r="J20">
        <f t="shared" si="3"/>
        <v>3093913.9013140001</v>
      </c>
    </row>
    <row r="21" spans="1:10" x14ac:dyDescent="0.3">
      <c r="A21" t="s">
        <v>105</v>
      </c>
      <c r="B21">
        <v>5185595</v>
      </c>
      <c r="C21">
        <v>4681920</v>
      </c>
      <c r="D21">
        <v>27569067</v>
      </c>
      <c r="E21">
        <v>19691841</v>
      </c>
      <c r="F21">
        <v>17050961</v>
      </c>
      <c r="G21">
        <f t="shared" si="0"/>
        <v>490032.50478599995</v>
      </c>
      <c r="H21">
        <f t="shared" si="1"/>
        <v>2388702.5118680997</v>
      </c>
      <c r="I21">
        <f t="shared" si="2"/>
        <v>229708.10457599998</v>
      </c>
      <c r="J21">
        <f t="shared" si="3"/>
        <v>3108443.1212300998</v>
      </c>
    </row>
    <row r="22" spans="1:10" x14ac:dyDescent="0.3">
      <c r="A22" t="s">
        <v>106</v>
      </c>
      <c r="B22">
        <v>3293573</v>
      </c>
      <c r="C22">
        <v>3196507</v>
      </c>
      <c r="D22">
        <v>21625789</v>
      </c>
      <c r="E22">
        <v>17700338</v>
      </c>
      <c r="F22">
        <v>13318383</v>
      </c>
      <c r="G22">
        <f t="shared" si="0"/>
        <v>311238.69621239998</v>
      </c>
      <c r="H22">
        <f t="shared" si="1"/>
        <v>1873751.3498526998</v>
      </c>
      <c r="I22">
        <f t="shared" si="2"/>
        <v>156829.58363959999</v>
      </c>
      <c r="J22">
        <f t="shared" si="3"/>
        <v>2341819.6297046994</v>
      </c>
    </row>
    <row r="23" spans="1:10" x14ac:dyDescent="0.3">
      <c r="A23" t="s">
        <v>107</v>
      </c>
      <c r="B23">
        <v>4173847</v>
      </c>
      <c r="C23">
        <v>2075149</v>
      </c>
      <c r="D23">
        <v>19655454</v>
      </c>
      <c r="E23">
        <v>16118018</v>
      </c>
      <c r="F23">
        <v>14383120</v>
      </c>
      <c r="G23">
        <f t="shared" si="0"/>
        <v>394423.53288359998</v>
      </c>
      <c r="H23">
        <f t="shared" si="1"/>
        <v>1703033.0530121999</v>
      </c>
      <c r="I23">
        <f t="shared" si="2"/>
        <v>101812.62035719999</v>
      </c>
      <c r="J23">
        <f t="shared" si="3"/>
        <v>2199269.2062530001</v>
      </c>
    </row>
    <row r="24" spans="1:10" x14ac:dyDescent="0.3">
      <c r="A24" t="s">
        <v>108</v>
      </c>
      <c r="B24">
        <v>4107008</v>
      </c>
      <c r="C24">
        <v>2092290</v>
      </c>
      <c r="D24">
        <v>24607404</v>
      </c>
      <c r="E24">
        <v>15405635</v>
      </c>
      <c r="F24">
        <v>14337745</v>
      </c>
      <c r="G24">
        <f t="shared" si="0"/>
        <v>388107.3275904</v>
      </c>
      <c r="H24">
        <f t="shared" si="1"/>
        <v>2132091.2943972</v>
      </c>
      <c r="I24">
        <f t="shared" si="2"/>
        <v>102653.60581199999</v>
      </c>
      <c r="J24">
        <f t="shared" si="3"/>
        <v>2622852.2277996</v>
      </c>
    </row>
    <row r="25" spans="1:10" x14ac:dyDescent="0.3">
      <c r="A25" t="s">
        <v>109</v>
      </c>
      <c r="B25">
        <v>4099027</v>
      </c>
      <c r="C25">
        <v>2135799</v>
      </c>
      <c r="D25">
        <v>24972038</v>
      </c>
      <c r="E25">
        <v>15446514</v>
      </c>
      <c r="F25">
        <v>14425296</v>
      </c>
      <c r="G25">
        <f t="shared" si="0"/>
        <v>387353.1326676</v>
      </c>
      <c r="H25">
        <f t="shared" si="1"/>
        <v>2163684.7520833998</v>
      </c>
      <c r="I25">
        <f t="shared" si="2"/>
        <v>104788.27917719999</v>
      </c>
      <c r="J25">
        <f t="shared" si="3"/>
        <v>2655826.1639282</v>
      </c>
    </row>
    <row r="26" spans="1:10" x14ac:dyDescent="0.3">
      <c r="A26" t="s">
        <v>110</v>
      </c>
      <c r="B26">
        <v>4404644</v>
      </c>
      <c r="C26">
        <v>2176987</v>
      </c>
      <c r="D26">
        <v>26027744</v>
      </c>
      <c r="E26">
        <v>15846754</v>
      </c>
      <c r="F26">
        <v>14793761</v>
      </c>
      <c r="G26">
        <f t="shared" si="0"/>
        <v>416233.57242719998</v>
      </c>
      <c r="H26">
        <f t="shared" si="1"/>
        <v>2255155.6594591998</v>
      </c>
      <c r="I26">
        <f t="shared" si="2"/>
        <v>106809.07778359999</v>
      </c>
      <c r="J26">
        <f t="shared" si="3"/>
        <v>2778198.3096699999</v>
      </c>
    </row>
    <row r="27" spans="1:10" x14ac:dyDescent="0.3">
      <c r="A27" t="s">
        <v>111</v>
      </c>
      <c r="B27">
        <v>4468416</v>
      </c>
      <c r="C27">
        <v>2171608</v>
      </c>
      <c r="D27">
        <v>23780711</v>
      </c>
      <c r="E27">
        <v>16280796</v>
      </c>
      <c r="F27">
        <v>14992721</v>
      </c>
      <c r="G27">
        <f t="shared" si="0"/>
        <v>422259.94990079995</v>
      </c>
      <c r="H27">
        <f t="shared" si="1"/>
        <v>2060463.0580972999</v>
      </c>
      <c r="I27">
        <f t="shared" si="2"/>
        <v>106545.16898239999</v>
      </c>
      <c r="J27">
        <f t="shared" si="3"/>
        <v>2589268.1769805001</v>
      </c>
    </row>
    <row r="28" spans="1:10" x14ac:dyDescent="0.3">
      <c r="A28" t="s">
        <v>112</v>
      </c>
      <c r="B28">
        <v>4330331</v>
      </c>
      <c r="C28">
        <v>2251918</v>
      </c>
      <c r="D28">
        <v>26167801</v>
      </c>
      <c r="E28">
        <v>15932913</v>
      </c>
      <c r="F28">
        <v>15019748</v>
      </c>
      <c r="G28">
        <f t="shared" si="0"/>
        <v>409211.08310279995</v>
      </c>
      <c r="H28">
        <f t="shared" si="1"/>
        <v>2267290.8001842997</v>
      </c>
      <c r="I28">
        <f t="shared" si="2"/>
        <v>110485.4024504</v>
      </c>
      <c r="J28">
        <f t="shared" si="3"/>
        <v>2786987.2857374996</v>
      </c>
    </row>
    <row r="29" spans="1:10" x14ac:dyDescent="0.3">
      <c r="A29" t="s">
        <v>113</v>
      </c>
      <c r="B29">
        <v>4367339</v>
      </c>
      <c r="C29">
        <v>4549976</v>
      </c>
      <c r="D29">
        <v>26648453</v>
      </c>
      <c r="E29">
        <v>18602972</v>
      </c>
      <c r="F29">
        <v>15191915</v>
      </c>
      <c r="G29">
        <f t="shared" si="0"/>
        <v>412708.29469319998</v>
      </c>
      <c r="H29">
        <f t="shared" si="1"/>
        <v>2308936.5562678999</v>
      </c>
      <c r="I29">
        <f t="shared" si="2"/>
        <v>223234.56249279997</v>
      </c>
      <c r="J29">
        <f t="shared" si="3"/>
        <v>2944879.4134538998</v>
      </c>
    </row>
    <row r="30" spans="1:10" x14ac:dyDescent="0.3">
      <c r="A30" t="s">
        <v>114</v>
      </c>
      <c r="B30">
        <v>4457321</v>
      </c>
      <c r="C30">
        <v>4408122</v>
      </c>
      <c r="D30">
        <v>27017760</v>
      </c>
      <c r="E30">
        <v>18435203</v>
      </c>
      <c r="F30">
        <v>15111528</v>
      </c>
      <c r="G30">
        <f t="shared" si="0"/>
        <v>421211.48571479996</v>
      </c>
      <c r="H30">
        <f t="shared" si="1"/>
        <v>2340934.902768</v>
      </c>
      <c r="I30">
        <f t="shared" si="2"/>
        <v>216274.80806159999</v>
      </c>
      <c r="J30">
        <f t="shared" si="3"/>
        <v>2978421.1965444</v>
      </c>
    </row>
    <row r="31" spans="1:10" x14ac:dyDescent="0.3">
      <c r="A31" t="s">
        <v>115</v>
      </c>
      <c r="B31">
        <v>4875278</v>
      </c>
      <c r="C31">
        <v>4663897</v>
      </c>
      <c r="D31">
        <v>28626480</v>
      </c>
      <c r="E31">
        <v>19099877</v>
      </c>
      <c r="F31">
        <v>15673054</v>
      </c>
      <c r="G31">
        <f t="shared" si="0"/>
        <v>460707.92066639999</v>
      </c>
      <c r="H31">
        <f t="shared" si="1"/>
        <v>2480321.321064</v>
      </c>
      <c r="I31">
        <f t="shared" si="2"/>
        <v>228823.84573159998</v>
      </c>
      <c r="J31">
        <f t="shared" si="3"/>
        <v>3169853.0874620001</v>
      </c>
    </row>
    <row r="32" spans="1:10" x14ac:dyDescent="0.3">
      <c r="A32" t="s">
        <v>116</v>
      </c>
      <c r="B32">
        <v>4844448</v>
      </c>
      <c r="C32">
        <v>4517731</v>
      </c>
      <c r="D32">
        <v>28677051</v>
      </c>
      <c r="E32">
        <v>18774120</v>
      </c>
      <c r="F32">
        <v>15423700</v>
      </c>
      <c r="G32">
        <f t="shared" si="0"/>
        <v>457794.52266239998</v>
      </c>
      <c r="H32">
        <f t="shared" si="1"/>
        <v>2484703.0099592996</v>
      </c>
      <c r="I32">
        <f t="shared" si="2"/>
        <v>221652.53250679999</v>
      </c>
      <c r="J32">
        <f t="shared" si="3"/>
        <v>3164150.0651284992</v>
      </c>
    </row>
    <row r="33" spans="1:10" x14ac:dyDescent="0.3">
      <c r="A33" t="s">
        <v>117</v>
      </c>
      <c r="B33">
        <v>4846039</v>
      </c>
      <c r="C33">
        <v>4633476</v>
      </c>
      <c r="D33">
        <v>28999909</v>
      </c>
      <c r="E33">
        <v>18832601</v>
      </c>
      <c r="F33">
        <v>15426980</v>
      </c>
      <c r="G33">
        <f t="shared" si="0"/>
        <v>457944.87025319994</v>
      </c>
      <c r="H33">
        <f t="shared" si="1"/>
        <v>2512676.8153686998</v>
      </c>
      <c r="I33">
        <f t="shared" si="2"/>
        <v>227331.30629279997</v>
      </c>
      <c r="J33">
        <f t="shared" si="3"/>
        <v>3197952.9919146993</v>
      </c>
    </row>
    <row r="34" spans="1:10" x14ac:dyDescent="0.3">
      <c r="A34" t="s">
        <v>118</v>
      </c>
      <c r="B34">
        <v>4938421</v>
      </c>
      <c r="C34">
        <v>4019456</v>
      </c>
      <c r="D34">
        <v>26370395</v>
      </c>
      <c r="E34">
        <v>18885257</v>
      </c>
      <c r="F34">
        <v>15837411</v>
      </c>
      <c r="G34">
        <f t="shared" si="0"/>
        <v>466674.85839479999</v>
      </c>
      <c r="H34">
        <f t="shared" si="1"/>
        <v>2284844.4154984998</v>
      </c>
      <c r="I34">
        <f t="shared" si="2"/>
        <v>197205.76583679998</v>
      </c>
      <c r="J34">
        <f t="shared" si="3"/>
        <v>2948725.0397300995</v>
      </c>
    </row>
    <row r="35" spans="1:10" x14ac:dyDescent="0.3">
      <c r="A35" t="s">
        <v>119</v>
      </c>
      <c r="B35">
        <v>4912276</v>
      </c>
      <c r="C35">
        <v>3922884</v>
      </c>
      <c r="D35">
        <v>26323460</v>
      </c>
      <c r="E35">
        <v>18763562</v>
      </c>
      <c r="F35">
        <v>15847263</v>
      </c>
      <c r="G35">
        <f t="shared" si="0"/>
        <v>464204.18726879999</v>
      </c>
      <c r="H35">
        <f t="shared" si="1"/>
        <v>2280777.7652779999</v>
      </c>
      <c r="I35">
        <f t="shared" si="2"/>
        <v>192467.67311519998</v>
      </c>
      <c r="J35">
        <f t="shared" si="3"/>
        <v>2937449.6256619999</v>
      </c>
    </row>
    <row r="36" spans="1:10" x14ac:dyDescent="0.3">
      <c r="A36" t="s">
        <v>120</v>
      </c>
      <c r="B36">
        <v>4975614</v>
      </c>
      <c r="C36">
        <v>4158239</v>
      </c>
      <c r="D36">
        <v>26713608</v>
      </c>
      <c r="E36">
        <v>19047133</v>
      </c>
      <c r="F36">
        <v>15959813</v>
      </c>
      <c r="G36">
        <f t="shared" si="0"/>
        <v>470189.55226319999</v>
      </c>
      <c r="H36">
        <f t="shared" si="1"/>
        <v>2314581.8656343999</v>
      </c>
      <c r="I36">
        <f t="shared" si="2"/>
        <v>204014.8484092</v>
      </c>
      <c r="J36">
        <f t="shared" si="3"/>
        <v>2988786.2663067998</v>
      </c>
    </row>
    <row r="37" spans="1:10" x14ac:dyDescent="0.3">
      <c r="A37" t="s">
        <v>121</v>
      </c>
      <c r="B37">
        <v>5041605</v>
      </c>
      <c r="C37">
        <v>4065914</v>
      </c>
      <c r="D37">
        <v>27324269</v>
      </c>
      <c r="E37">
        <v>18820532</v>
      </c>
      <c r="F37">
        <v>15854079</v>
      </c>
      <c r="G37">
        <f t="shared" si="0"/>
        <v>476425.62257399998</v>
      </c>
      <c r="H37">
        <f t="shared" si="1"/>
        <v>2367492.1605166998</v>
      </c>
      <c r="I37">
        <f t="shared" si="2"/>
        <v>199485.12539919998</v>
      </c>
      <c r="J37">
        <f t="shared" si="3"/>
        <v>3043402.9084898997</v>
      </c>
    </row>
    <row r="38" spans="1:10" x14ac:dyDescent="0.3">
      <c r="A38" t="s">
        <v>122</v>
      </c>
      <c r="B38">
        <v>5694028</v>
      </c>
      <c r="C38">
        <v>3752000</v>
      </c>
      <c r="D38">
        <v>28279658</v>
      </c>
      <c r="E38">
        <v>19103093</v>
      </c>
      <c r="F38">
        <v>16091325</v>
      </c>
      <c r="G38">
        <f t="shared" si="0"/>
        <v>538078.81316639995</v>
      </c>
      <c r="H38">
        <f t="shared" si="1"/>
        <v>2450271.1716493997</v>
      </c>
      <c r="I38">
        <f t="shared" si="2"/>
        <v>184083.6256</v>
      </c>
      <c r="J38">
        <f t="shared" si="3"/>
        <v>3172433.6104157995</v>
      </c>
    </row>
    <row r="39" spans="1:10" x14ac:dyDescent="0.3">
      <c r="A39" t="s">
        <v>123</v>
      </c>
      <c r="B39">
        <v>5857558</v>
      </c>
      <c r="C39">
        <v>3311392</v>
      </c>
      <c r="D39">
        <v>25755145</v>
      </c>
      <c r="E39">
        <v>19763689</v>
      </c>
      <c r="F39">
        <v>16695215</v>
      </c>
      <c r="G39">
        <f t="shared" si="0"/>
        <v>553532.20193039998</v>
      </c>
      <c r="H39">
        <f t="shared" si="1"/>
        <v>2231536.5099235</v>
      </c>
      <c r="I39">
        <f t="shared" si="2"/>
        <v>162466.16341759998</v>
      </c>
      <c r="J39">
        <f t="shared" si="3"/>
        <v>2947534.8752715001</v>
      </c>
    </row>
    <row r="40" spans="1:10" x14ac:dyDescent="0.3">
      <c r="A40" t="s">
        <v>124</v>
      </c>
      <c r="B40">
        <v>6104069</v>
      </c>
      <c r="C40">
        <v>3107049</v>
      </c>
      <c r="D40">
        <v>25750692</v>
      </c>
      <c r="E40">
        <v>19837029</v>
      </c>
      <c r="F40">
        <v>16726017</v>
      </c>
      <c r="G40">
        <f t="shared" si="0"/>
        <v>576827.19561719999</v>
      </c>
      <c r="H40">
        <f t="shared" si="1"/>
        <v>2231150.6828556</v>
      </c>
      <c r="I40">
        <f t="shared" si="2"/>
        <v>152440.52367719999</v>
      </c>
      <c r="J40">
        <f t="shared" si="3"/>
        <v>2960418.40215</v>
      </c>
    </row>
    <row r="41" spans="1:10" x14ac:dyDescent="0.3">
      <c r="A41" t="s">
        <v>125</v>
      </c>
      <c r="B41">
        <v>5901918</v>
      </c>
      <c r="C41">
        <v>3333531</v>
      </c>
      <c r="D41">
        <v>26151136</v>
      </c>
      <c r="E41">
        <v>19750015</v>
      </c>
      <c r="F41">
        <v>16720268</v>
      </c>
      <c r="G41">
        <f t="shared" si="0"/>
        <v>557724.16869839991</v>
      </c>
      <c r="H41">
        <f t="shared" si="1"/>
        <v>2265846.8729248</v>
      </c>
      <c r="I41">
        <f t="shared" si="2"/>
        <v>163552.36474679998</v>
      </c>
      <c r="J41">
        <f t="shared" si="3"/>
        <v>2987123.40637</v>
      </c>
    </row>
    <row r="42" spans="1:10" x14ac:dyDescent="0.3">
      <c r="A42" t="s">
        <v>126</v>
      </c>
      <c r="B42">
        <v>5198497</v>
      </c>
      <c r="C42">
        <v>2443529</v>
      </c>
      <c r="D42">
        <v>23210882</v>
      </c>
      <c r="E42">
        <v>17315834</v>
      </c>
      <c r="F42">
        <v>16168912</v>
      </c>
      <c r="G42">
        <f t="shared" si="0"/>
        <v>491251.72830359999</v>
      </c>
      <c r="H42">
        <f t="shared" si="1"/>
        <v>2011090.6232725999</v>
      </c>
      <c r="I42">
        <f t="shared" si="2"/>
        <v>119886.3746212</v>
      </c>
      <c r="J42">
        <f t="shared" si="3"/>
        <v>2622228.7261973997</v>
      </c>
    </row>
    <row r="43" spans="1:10" x14ac:dyDescent="0.3">
      <c r="A43" t="s">
        <v>127</v>
      </c>
      <c r="B43">
        <v>5801606</v>
      </c>
      <c r="C43">
        <v>2562947</v>
      </c>
      <c r="D43">
        <v>24607854</v>
      </c>
      <c r="E43">
        <v>18537313</v>
      </c>
      <c r="F43">
        <v>16727835</v>
      </c>
      <c r="G43">
        <f t="shared" si="0"/>
        <v>548244.80507279991</v>
      </c>
      <c r="H43">
        <f t="shared" si="1"/>
        <v>2132130.2843322</v>
      </c>
      <c r="I43">
        <f t="shared" si="2"/>
        <v>125745.35607159999</v>
      </c>
      <c r="J43">
        <f t="shared" si="3"/>
        <v>2806120.4454766</v>
      </c>
    </row>
    <row r="44" spans="1:10" x14ac:dyDescent="0.3">
      <c r="A44" t="s">
        <v>128</v>
      </c>
      <c r="B44">
        <v>5969798</v>
      </c>
      <c r="C44">
        <v>2435686</v>
      </c>
      <c r="D44">
        <v>24459385</v>
      </c>
      <c r="E44">
        <v>18622403</v>
      </c>
      <c r="F44">
        <v>16769721</v>
      </c>
      <c r="G44">
        <f t="shared" si="0"/>
        <v>564138.74724239996</v>
      </c>
      <c r="H44">
        <f t="shared" si="1"/>
        <v>2119266.2917554998</v>
      </c>
      <c r="I44">
        <f t="shared" si="2"/>
        <v>119501.57508079999</v>
      </c>
      <c r="J44">
        <f t="shared" si="3"/>
        <v>2802906.6140786996</v>
      </c>
    </row>
    <row r="45" spans="1:10" x14ac:dyDescent="0.3">
      <c r="A45" t="s">
        <v>129</v>
      </c>
      <c r="B45">
        <v>5574297</v>
      </c>
      <c r="C45">
        <v>3271468</v>
      </c>
      <c r="D45">
        <v>26789542</v>
      </c>
      <c r="E45">
        <v>18394944</v>
      </c>
      <c r="F45">
        <v>16700182</v>
      </c>
      <c r="G45">
        <f t="shared" si="0"/>
        <v>526764.37734359992</v>
      </c>
      <c r="H45">
        <f t="shared" si="1"/>
        <v>2321161.1139105996</v>
      </c>
      <c r="I45">
        <f t="shared" si="2"/>
        <v>160507.3801904</v>
      </c>
      <c r="J45">
        <f t="shared" si="3"/>
        <v>3008432.8714445992</v>
      </c>
    </row>
    <row r="46" spans="1:10" x14ac:dyDescent="0.3">
      <c r="A46" t="s">
        <v>130</v>
      </c>
      <c r="B46">
        <v>2307844</v>
      </c>
      <c r="C46">
        <v>5613491</v>
      </c>
      <c r="D46">
        <v>27298448</v>
      </c>
      <c r="E46">
        <v>18712579</v>
      </c>
      <c r="F46">
        <v>13732775</v>
      </c>
      <c r="G46">
        <f t="shared" si="0"/>
        <v>218088.48858719997</v>
      </c>
      <c r="H46">
        <f t="shared" si="1"/>
        <v>2365254.9180464</v>
      </c>
      <c r="I46">
        <f t="shared" si="2"/>
        <v>275413.58623479999</v>
      </c>
      <c r="J46">
        <f t="shared" si="3"/>
        <v>2858756.9928684002</v>
      </c>
    </row>
    <row r="47" spans="1:10" x14ac:dyDescent="0.3">
      <c r="A47" t="s">
        <v>131</v>
      </c>
      <c r="B47">
        <v>1399272</v>
      </c>
      <c r="C47">
        <v>3281550</v>
      </c>
      <c r="D47">
        <v>46860401</v>
      </c>
      <c r="E47">
        <v>11380690</v>
      </c>
      <c r="F47">
        <v>12235233</v>
      </c>
      <c r="G47">
        <f t="shared" si="0"/>
        <v>132229.52487359999</v>
      </c>
      <c r="H47">
        <f t="shared" si="1"/>
        <v>4060186.6423642999</v>
      </c>
      <c r="I47">
        <f t="shared" si="2"/>
        <v>161002.03133999999</v>
      </c>
      <c r="J47">
        <f t="shared" si="3"/>
        <v>4353418.1985778995</v>
      </c>
    </row>
    <row r="48" spans="1:10" x14ac:dyDescent="0.3">
      <c r="A48" t="s">
        <v>132</v>
      </c>
      <c r="B48">
        <v>1501481</v>
      </c>
      <c r="C48">
        <v>3360671</v>
      </c>
      <c r="D48">
        <v>27684043</v>
      </c>
      <c r="E48">
        <v>10792777</v>
      </c>
      <c r="F48">
        <v>9335225</v>
      </c>
      <c r="G48">
        <f t="shared" si="0"/>
        <v>141888.1527228</v>
      </c>
      <c r="H48">
        <f t="shared" si="1"/>
        <v>2398664.5269048996</v>
      </c>
      <c r="I48">
        <f t="shared" si="2"/>
        <v>164883.92913879998</v>
      </c>
      <c r="J48">
        <f t="shared" si="3"/>
        <v>2705436.6087664999</v>
      </c>
    </row>
    <row r="49" spans="1:10" x14ac:dyDescent="0.3">
      <c r="A49" t="s">
        <v>133</v>
      </c>
      <c r="B49">
        <v>1466202</v>
      </c>
      <c r="C49">
        <v>5596144</v>
      </c>
      <c r="D49">
        <v>18743652</v>
      </c>
      <c r="E49">
        <v>16651491</v>
      </c>
      <c r="F49">
        <v>12501438</v>
      </c>
      <c r="G49">
        <f t="shared" si="0"/>
        <v>138554.32955759999</v>
      </c>
      <c r="H49">
        <f t="shared" si="1"/>
        <v>1624030.6069836</v>
      </c>
      <c r="I49">
        <f t="shared" si="2"/>
        <v>274562.49384319998</v>
      </c>
      <c r="J49">
        <f t="shared" si="3"/>
        <v>2037147.4303843998</v>
      </c>
    </row>
    <row r="50" spans="1:10" x14ac:dyDescent="0.3">
      <c r="A50" t="s">
        <v>134</v>
      </c>
      <c r="B50">
        <v>1732719</v>
      </c>
      <c r="C50">
        <v>8107850</v>
      </c>
      <c r="D50">
        <v>27769753</v>
      </c>
      <c r="E50">
        <v>17752108</v>
      </c>
      <c r="F50">
        <v>13033911</v>
      </c>
      <c r="G50">
        <f t="shared" si="0"/>
        <v>163739.86623719998</v>
      </c>
      <c r="H50">
        <f t="shared" si="1"/>
        <v>2406090.8098578998</v>
      </c>
      <c r="I50">
        <f t="shared" si="2"/>
        <v>397793.82298</v>
      </c>
      <c r="J50">
        <f t="shared" si="3"/>
        <v>2967624.4990750998</v>
      </c>
    </row>
    <row r="51" spans="1:10" x14ac:dyDescent="0.3">
      <c r="A51" t="s">
        <v>135</v>
      </c>
      <c r="B51">
        <v>1760724</v>
      </c>
      <c r="C51">
        <v>6537160</v>
      </c>
      <c r="D51">
        <v>19514493</v>
      </c>
      <c r="E51">
        <v>19498658</v>
      </c>
      <c r="F51">
        <v>12612152</v>
      </c>
      <c r="G51">
        <f t="shared" si="0"/>
        <v>166386.3051312</v>
      </c>
      <c r="H51">
        <f t="shared" si="1"/>
        <v>1690819.5858399</v>
      </c>
      <c r="I51">
        <f t="shared" si="2"/>
        <v>320731.37364799995</v>
      </c>
      <c r="J51">
        <f t="shared" si="3"/>
        <v>2177937.2646190999</v>
      </c>
    </row>
    <row r="52" spans="1:10" x14ac:dyDescent="0.3">
      <c r="A52" t="s">
        <v>136</v>
      </c>
      <c r="B52">
        <v>364477</v>
      </c>
      <c r="C52">
        <v>506608</v>
      </c>
      <c r="D52">
        <v>3612502</v>
      </c>
      <c r="E52">
        <v>8863386</v>
      </c>
      <c r="F52">
        <v>6982693</v>
      </c>
      <c r="G52">
        <f t="shared" si="0"/>
        <v>34442.639127599999</v>
      </c>
      <c r="H52">
        <f t="shared" si="1"/>
        <v>313002.7070386</v>
      </c>
      <c r="I52">
        <f t="shared" si="2"/>
        <v>24855.606982399997</v>
      </c>
      <c r="J52">
        <f t="shared" si="3"/>
        <v>372300.95314860001</v>
      </c>
    </row>
  </sheetData>
  <mergeCells count="1">
    <mergeCell ref="B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defaultRowHeight="14.4" x14ac:dyDescent="0.3"/>
  <sheetData>
    <row r="1" spans="1:5" x14ac:dyDescent="0.3">
      <c r="A1" s="2"/>
      <c r="B1" s="2" t="s">
        <v>141</v>
      </c>
      <c r="C1" s="2" t="s">
        <v>142</v>
      </c>
      <c r="D1" s="2" t="s">
        <v>143</v>
      </c>
      <c r="E1" s="2" t="s">
        <v>144</v>
      </c>
    </row>
    <row r="2" spans="1:5" x14ac:dyDescent="0.3">
      <c r="A2" s="3" t="s">
        <v>145</v>
      </c>
      <c r="B2" s="2">
        <f>[1]L1_L2!D18</f>
        <v>9.9798100000000004E-3</v>
      </c>
      <c r="C2" s="2">
        <f>[1]L1_L2!E18</f>
        <v>0.72877199999999998</v>
      </c>
      <c r="D2" s="2">
        <f>[1]L1_L2!F18</f>
        <v>0.68323</v>
      </c>
      <c r="E2" s="2">
        <f>[1]L1_L2!$C$18</f>
        <v>16.1572</v>
      </c>
    </row>
    <row r="3" spans="1:5" x14ac:dyDescent="0.3">
      <c r="A3" s="2" t="s">
        <v>146</v>
      </c>
      <c r="B3" s="2">
        <f>[1]L1_L2!D4</f>
        <v>4.8636899999999997E-2</v>
      </c>
      <c r="C3" s="2">
        <f>[1]L1_L2!E4</f>
        <v>1.18438</v>
      </c>
      <c r="D3" s="2">
        <f>[1]L1_L2!F4</f>
        <v>1.41753</v>
      </c>
      <c r="E3" s="2">
        <f>[1]L1_L2!$C$4</f>
        <v>225.29</v>
      </c>
    </row>
    <row r="4" spans="1:5" x14ac:dyDescent="0.3">
      <c r="A4" s="2" t="s">
        <v>147</v>
      </c>
      <c r="B4" s="2"/>
      <c r="C4" s="2">
        <f>[1]MANA!$C$3</f>
        <v>1.53971E-2</v>
      </c>
      <c r="D4" s="2"/>
      <c r="E4" s="2">
        <f>[1]MANA!$E$3</f>
        <v>2.17197</v>
      </c>
    </row>
    <row r="5" spans="1:5" x14ac:dyDescent="0.3">
      <c r="A5" s="2" t="s">
        <v>148</v>
      </c>
      <c r="B5" s="2"/>
      <c r="C5" s="2">
        <f>[1]MANA!$C$5</f>
        <v>9.4498799999999994E-2</v>
      </c>
      <c r="D5" s="2"/>
      <c r="E5" s="2">
        <f>[1]MANA!$E$5</f>
        <v>35.065600000000003</v>
      </c>
    </row>
    <row r="6" spans="1:5" x14ac:dyDescent="0.3">
      <c r="A6" s="2" t="s">
        <v>149</v>
      </c>
      <c r="C6">
        <f>[1]MANA!$C$4</f>
        <v>6.6218600000000002E-2</v>
      </c>
      <c r="E6">
        <f>[1]MANA!$E$4</f>
        <v>18.3261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8" workbookViewId="0">
      <selection activeCell="D52" sqref="D52"/>
    </sheetView>
  </sheetViews>
  <sheetFormatPr defaultRowHeight="14.4" x14ac:dyDescent="0.3"/>
  <sheetData>
    <row r="1" spans="1:5" x14ac:dyDescent="0.3">
      <c r="A1" s="9" t="s">
        <v>150</v>
      </c>
      <c r="B1" s="9"/>
      <c r="C1" s="9"/>
      <c r="D1" s="9"/>
      <c r="E1" s="2">
        <f>1000/50000000</f>
        <v>2.0000000000000002E-5</v>
      </c>
    </row>
    <row r="2" spans="1:5" x14ac:dyDescent="0.3">
      <c r="A2" s="2" t="s">
        <v>151</v>
      </c>
      <c r="B2" s="2" t="s">
        <v>152</v>
      </c>
      <c r="C2" s="2" t="s">
        <v>153</v>
      </c>
      <c r="D2" s="2" t="s">
        <v>154</v>
      </c>
      <c r="E2" s="2"/>
    </row>
    <row r="3" spans="1:5" x14ac:dyDescent="0.3">
      <c r="A3" s="2">
        <f>Sheet3!F3*$E$1</f>
        <v>177.60526000000002</v>
      </c>
      <c r="B3" s="2">
        <f>Sheet3!G3*$E$1</f>
        <v>0.70330000000000004</v>
      </c>
      <c r="C3" s="2">
        <f>Sheet3!L3*$E$1</f>
        <v>109.57046000000001</v>
      </c>
      <c r="D3" s="2">
        <f>Sheet3!M3*$E$1</f>
        <v>5.8970400000000005</v>
      </c>
    </row>
    <row r="4" spans="1:5" x14ac:dyDescent="0.3">
      <c r="A4" s="2">
        <f>Sheet3!F4*$E$1</f>
        <v>187.26198000000002</v>
      </c>
      <c r="B4" s="2">
        <f>Sheet3!G4*$E$1</f>
        <v>3.1385400000000003</v>
      </c>
      <c r="C4" s="2">
        <f>Sheet3!L4*$E$1</f>
        <v>174.10530000000003</v>
      </c>
      <c r="D4" s="2">
        <f>Sheet3!M4*$E$1</f>
        <v>12.080920000000001</v>
      </c>
    </row>
    <row r="5" spans="1:5" x14ac:dyDescent="0.3">
      <c r="A5" s="2">
        <f>Sheet3!F5*$E$1</f>
        <v>186.17922000000002</v>
      </c>
      <c r="B5" s="2">
        <f>Sheet3!G5*$E$1</f>
        <v>2.5609600000000001</v>
      </c>
      <c r="C5" s="2">
        <f>Sheet3!L5*$E$1</f>
        <v>141.97724000000002</v>
      </c>
      <c r="D5" s="2">
        <f>Sheet3!M5*$E$1</f>
        <v>11.389060000000001</v>
      </c>
    </row>
    <row r="6" spans="1:5" x14ac:dyDescent="0.3">
      <c r="A6" s="2">
        <f>Sheet3!F6*$E$1</f>
        <v>184.39374000000001</v>
      </c>
      <c r="B6" s="2">
        <f>Sheet3!G6*$E$1</f>
        <v>3.3005000000000004</v>
      </c>
      <c r="C6" s="2">
        <f>Sheet3!L6*$E$1</f>
        <v>151.86700000000002</v>
      </c>
      <c r="D6" s="2">
        <f>Sheet3!M6*$E$1</f>
        <v>16.528580000000002</v>
      </c>
    </row>
    <row r="7" spans="1:5" x14ac:dyDescent="0.3">
      <c r="A7" s="2">
        <f>Sheet3!F7*$E$1</f>
        <v>182.00614000000002</v>
      </c>
      <c r="B7" s="2">
        <f>Sheet3!G7*$E$1</f>
        <v>3.9151200000000004</v>
      </c>
      <c r="C7" s="2">
        <f>Sheet3!L7*$E$1</f>
        <v>194.24852000000001</v>
      </c>
      <c r="D7" s="2">
        <f>Sheet3!M7*$E$1</f>
        <v>17.023240000000001</v>
      </c>
    </row>
    <row r="8" spans="1:5" x14ac:dyDescent="0.3">
      <c r="A8" s="2">
        <f>Sheet3!F8*$E$1</f>
        <v>168.13414</v>
      </c>
      <c r="B8" s="2">
        <f>Sheet3!G8*$E$1</f>
        <v>0.86110000000000009</v>
      </c>
      <c r="C8" s="2">
        <f>Sheet3!L8*$E$1</f>
        <v>104.49274000000001</v>
      </c>
      <c r="D8" s="2">
        <f>Sheet3!M8*$E$1</f>
        <v>14.164160000000001</v>
      </c>
    </row>
    <row r="9" spans="1:5" x14ac:dyDescent="0.3">
      <c r="A9" s="2">
        <f>Sheet3!F9*$E$1</f>
        <v>179.44948000000002</v>
      </c>
      <c r="B9" s="2">
        <f>Sheet3!G9*$E$1</f>
        <v>2.2474400000000001</v>
      </c>
      <c r="C9" s="2">
        <f>Sheet3!L9*$E$1</f>
        <v>99.610280000000003</v>
      </c>
      <c r="D9" s="2">
        <f>Sheet3!M9*$E$1</f>
        <v>18.3065</v>
      </c>
    </row>
    <row r="10" spans="1:5" x14ac:dyDescent="0.3">
      <c r="A10" s="2">
        <f>Sheet3!F10*$E$1</f>
        <v>191.26192</v>
      </c>
      <c r="B10" s="2">
        <f>Sheet3!G10*$E$1</f>
        <v>3.0721000000000003</v>
      </c>
      <c r="C10" s="2">
        <f>Sheet3!L10*$E$1</f>
        <v>125.98716000000002</v>
      </c>
      <c r="D10" s="2">
        <f>Sheet3!M10*$E$1</f>
        <v>17.389100000000003</v>
      </c>
    </row>
    <row r="11" spans="1:5" x14ac:dyDescent="0.3">
      <c r="A11" s="2">
        <f>Sheet3!F11*$E$1</f>
        <v>162.93518</v>
      </c>
      <c r="B11" s="2">
        <f>Sheet3!G11*$E$1</f>
        <v>1.7142200000000001</v>
      </c>
      <c r="C11" s="2">
        <f>Sheet3!L11*$E$1</f>
        <v>95.598100000000002</v>
      </c>
      <c r="D11" s="2">
        <f>Sheet3!M11*$E$1</f>
        <v>12.17708</v>
      </c>
    </row>
    <row r="12" spans="1:5" x14ac:dyDescent="0.3">
      <c r="A12" s="2">
        <f>Sheet3!F12*$E$1</f>
        <v>195.82786000000002</v>
      </c>
      <c r="B12" s="2">
        <f>Sheet3!G12*$E$1</f>
        <v>1.34182</v>
      </c>
      <c r="C12" s="2">
        <f>Sheet3!L12*$E$1</f>
        <v>160.43624000000003</v>
      </c>
      <c r="D12" s="2">
        <f>Sheet3!M12*$E$1</f>
        <v>21.008620000000001</v>
      </c>
    </row>
    <row r="13" spans="1:5" x14ac:dyDescent="0.3">
      <c r="A13" s="2">
        <f>Sheet3!F13*$E$1</f>
        <v>181.82132000000001</v>
      </c>
      <c r="B13" s="2">
        <f>Sheet3!G13*$E$1</f>
        <v>4.1135800000000007</v>
      </c>
      <c r="C13" s="2">
        <f>Sheet3!L13*$E$1</f>
        <v>133.65210000000002</v>
      </c>
      <c r="D13" s="2">
        <f>Sheet3!M13*$E$1</f>
        <v>25.57882</v>
      </c>
    </row>
    <row r="14" spans="1:5" x14ac:dyDescent="0.3">
      <c r="A14" s="2">
        <f>Sheet3!F14*$E$1</f>
        <v>209.31384000000003</v>
      </c>
      <c r="B14" s="2">
        <f>Sheet3!G14*$E$1</f>
        <v>4.5471400000000006</v>
      </c>
      <c r="C14" s="2">
        <f>Sheet3!L14*$E$1</f>
        <v>108.91376000000001</v>
      </c>
      <c r="D14" s="2">
        <f>Sheet3!M14*$E$1</f>
        <v>29.623060000000002</v>
      </c>
    </row>
    <row r="15" spans="1:5" x14ac:dyDescent="0.3">
      <c r="A15" s="2">
        <f>Sheet3!F15*$E$1</f>
        <v>210.81712000000002</v>
      </c>
      <c r="B15" s="2">
        <f>Sheet3!G15*$E$1</f>
        <v>4.0536799999999999</v>
      </c>
      <c r="C15" s="2">
        <f>Sheet3!L15*$E$1</f>
        <v>102.57544000000001</v>
      </c>
      <c r="D15" s="2">
        <f>Sheet3!M15*$E$1</f>
        <v>29.160900000000002</v>
      </c>
    </row>
    <row r="16" spans="1:5" x14ac:dyDescent="0.3">
      <c r="A16" s="2">
        <f>Sheet3!F16*$E$1</f>
        <v>194.12198000000001</v>
      </c>
      <c r="B16" s="2">
        <f>Sheet3!G16*$E$1</f>
        <v>4.4956400000000007</v>
      </c>
      <c r="C16" s="2">
        <f>Sheet3!L16*$E$1</f>
        <v>102.1854</v>
      </c>
      <c r="D16" s="2">
        <f>Sheet3!M16*$E$1</f>
        <v>32.27422</v>
      </c>
    </row>
    <row r="17" spans="1:4" x14ac:dyDescent="0.3">
      <c r="A17" s="2">
        <f>Sheet3!F17*$E$1</f>
        <v>172.12722000000002</v>
      </c>
      <c r="B17" s="2">
        <f>Sheet3!G17*$E$1</f>
        <v>4.94808</v>
      </c>
      <c r="C17" s="2">
        <f>Sheet3!L17*$E$1</f>
        <v>105.68258000000002</v>
      </c>
      <c r="D17" s="2">
        <f>Sheet3!M17*$E$1</f>
        <v>34.685740000000003</v>
      </c>
    </row>
    <row r="18" spans="1:4" x14ac:dyDescent="0.3">
      <c r="A18" s="2">
        <f>Sheet3!F18*$E$1</f>
        <v>168.89502000000002</v>
      </c>
      <c r="B18" s="2">
        <f>Sheet3!G18*$E$1</f>
        <v>5.1097400000000004</v>
      </c>
      <c r="C18" s="2">
        <f>Sheet3!L18*$E$1</f>
        <v>98.939340000000001</v>
      </c>
      <c r="D18" s="2">
        <f>Sheet3!M18*$E$1</f>
        <v>36.73124</v>
      </c>
    </row>
    <row r="19" spans="1:4" x14ac:dyDescent="0.3">
      <c r="A19" s="2">
        <f>Sheet3!F19*$E$1</f>
        <v>168.06962000000001</v>
      </c>
      <c r="B19" s="2">
        <f>Sheet3!G19*$E$1</f>
        <v>5.27346</v>
      </c>
      <c r="C19" s="2">
        <f>Sheet3!L19*$E$1</f>
        <v>97.155600000000007</v>
      </c>
      <c r="D19" s="2">
        <f>Sheet3!M19*$E$1</f>
        <v>38.62424</v>
      </c>
    </row>
    <row r="20" spans="1:4" x14ac:dyDescent="0.3">
      <c r="A20" s="2">
        <f>Sheet3!F20*$E$1</f>
        <v>191.63264000000001</v>
      </c>
      <c r="B20" s="2">
        <f>Sheet3!G20*$E$1</f>
        <v>2.4855200000000002</v>
      </c>
      <c r="C20" s="2">
        <f>Sheet3!L20*$E$1</f>
        <v>145.93012000000002</v>
      </c>
      <c r="D20" s="2">
        <f>Sheet3!M20*$E$1</f>
        <v>35.976680000000002</v>
      </c>
    </row>
    <row r="21" spans="1:4" x14ac:dyDescent="0.3">
      <c r="A21" s="2">
        <f>Sheet3!F21*$E$1</f>
        <v>193.00644000000003</v>
      </c>
      <c r="B21" s="2">
        <f>Sheet3!G21*$E$1</f>
        <v>2.1182800000000004</v>
      </c>
      <c r="C21" s="2">
        <f>Sheet3!L21*$E$1</f>
        <v>141.25112000000001</v>
      </c>
      <c r="D21" s="2">
        <f>Sheet3!M21*$E$1</f>
        <v>38.549880000000002</v>
      </c>
    </row>
    <row r="22" spans="1:4" x14ac:dyDescent="0.3">
      <c r="A22" s="2">
        <f>Sheet3!F22*$E$1</f>
        <v>186.51230000000001</v>
      </c>
      <c r="B22" s="2">
        <f>Sheet3!G22*$E$1</f>
        <v>8.5272400000000008</v>
      </c>
      <c r="C22" s="2">
        <f>Sheet3!L22*$E$1</f>
        <v>76.90194000000001</v>
      </c>
      <c r="D22" s="2">
        <f>Sheet3!M22*$E$1</f>
        <v>55.545220000000008</v>
      </c>
    </row>
    <row r="23" spans="1:4" x14ac:dyDescent="0.3">
      <c r="A23" s="2">
        <f>Sheet3!F23*$E$1</f>
        <v>194.98774</v>
      </c>
      <c r="B23" s="2">
        <f>Sheet3!G23*$E$1</f>
        <v>2.2024400000000002</v>
      </c>
      <c r="C23" s="2">
        <f>Sheet3!L23*$E$1</f>
        <v>65.388739999999999</v>
      </c>
      <c r="D23" s="2">
        <f>Sheet3!M23*$E$1</f>
        <v>41.949360000000006</v>
      </c>
    </row>
    <row r="24" spans="1:4" x14ac:dyDescent="0.3">
      <c r="A24" s="2">
        <f>Sheet3!F24*$E$1</f>
        <v>199.06574000000001</v>
      </c>
      <c r="B24" s="2">
        <f>Sheet3!G24*$E$1</f>
        <v>2.4959600000000002</v>
      </c>
      <c r="C24" s="2">
        <f>Sheet3!L24*$E$1</f>
        <v>71.01794000000001</v>
      </c>
      <c r="D24" s="2">
        <f>Sheet3!M24*$E$1</f>
        <v>46.429200000000002</v>
      </c>
    </row>
    <row r="25" spans="1:4" x14ac:dyDescent="0.3">
      <c r="A25" s="2">
        <f>Sheet3!F25*$E$1</f>
        <v>194.24180000000001</v>
      </c>
      <c r="B25" s="2">
        <f>Sheet3!G25*$E$1</f>
        <v>2.3060200000000002</v>
      </c>
      <c r="C25" s="2">
        <f>Sheet3!L25*$E$1</f>
        <v>64.017320000000012</v>
      </c>
      <c r="D25" s="2">
        <f>Sheet3!M25*$E$1</f>
        <v>41.564040000000006</v>
      </c>
    </row>
    <row r="26" spans="1:4" x14ac:dyDescent="0.3">
      <c r="A26" s="2">
        <f>Sheet3!F26*$E$1</f>
        <v>198.87482000000003</v>
      </c>
      <c r="B26" s="2">
        <f>Sheet3!G26*$E$1</f>
        <v>2.4805800000000002</v>
      </c>
      <c r="C26" s="2">
        <f>Sheet3!L26*$E$1</f>
        <v>72.265660000000011</v>
      </c>
      <c r="D26" s="2">
        <f>Sheet3!M26*$E$1</f>
        <v>46.427820000000004</v>
      </c>
    </row>
    <row r="27" spans="1:4" x14ac:dyDescent="0.3">
      <c r="A27" s="2">
        <f>Sheet3!F27*$E$1</f>
        <v>199.20342000000002</v>
      </c>
      <c r="B27" s="2">
        <f>Sheet3!G27*$E$1</f>
        <v>2.5530600000000003</v>
      </c>
      <c r="C27" s="2">
        <f>Sheet3!L27*$E$1</f>
        <v>72.33738000000001</v>
      </c>
      <c r="D27" s="2">
        <f>Sheet3!M27*$E$1</f>
        <v>47.413980000000002</v>
      </c>
    </row>
    <row r="28" spans="1:4" x14ac:dyDescent="0.3">
      <c r="A28" s="2">
        <f>Sheet3!F28*$E$1</f>
        <v>199.36562000000001</v>
      </c>
      <c r="B28" s="2">
        <f>Sheet3!G28*$E$1</f>
        <v>2.4512400000000003</v>
      </c>
      <c r="C28" s="2">
        <f>Sheet3!L28*$E$1</f>
        <v>70.501040000000003</v>
      </c>
      <c r="D28" s="2">
        <f>Sheet3!M28*$E$1</f>
        <v>47.673920000000003</v>
      </c>
    </row>
    <row r="29" spans="1:4" x14ac:dyDescent="0.3">
      <c r="A29" s="2">
        <f>Sheet3!F29*$E$1</f>
        <v>176.02548000000002</v>
      </c>
      <c r="B29" s="2">
        <f>Sheet3!G29*$E$1</f>
        <v>10.041120000000001</v>
      </c>
      <c r="C29" s="2">
        <f>Sheet3!L29*$E$1</f>
        <v>97.27000000000001</v>
      </c>
      <c r="D29" s="2">
        <f>Sheet3!M29*$E$1</f>
        <v>65.367100000000008</v>
      </c>
    </row>
    <row r="30" spans="1:4" x14ac:dyDescent="0.3">
      <c r="A30" s="2">
        <f>Sheet3!F30*$E$1</f>
        <v>173.501</v>
      </c>
      <c r="B30" s="2">
        <f>Sheet3!G30*$E$1</f>
        <v>10.23648</v>
      </c>
      <c r="C30" s="2">
        <f>Sheet3!L30*$E$1</f>
        <v>95.172700000000006</v>
      </c>
      <c r="D30" s="2">
        <f>Sheet3!M30*$E$1</f>
        <v>67.563040000000001</v>
      </c>
    </row>
    <row r="31" spans="1:4" x14ac:dyDescent="0.3">
      <c r="A31" s="2">
        <f>Sheet3!F31*$E$1</f>
        <v>176.49674000000002</v>
      </c>
      <c r="B31" s="2">
        <f>Sheet3!G31*$E$1</f>
        <v>10.312560000000001</v>
      </c>
      <c r="C31" s="2">
        <f>Sheet3!L31*$E$1</f>
        <v>107.18498000000001</v>
      </c>
      <c r="D31" s="2">
        <f>Sheet3!M31*$E$1</f>
        <v>63.953840000000007</v>
      </c>
    </row>
    <row r="32" spans="1:4" x14ac:dyDescent="0.3">
      <c r="A32" s="2">
        <f>Sheet3!F32*$E$1</f>
        <v>174.84838000000002</v>
      </c>
      <c r="B32" s="2">
        <f>Sheet3!G32*$E$1</f>
        <v>11.59656</v>
      </c>
      <c r="C32" s="2">
        <f>Sheet3!L32*$E$1</f>
        <v>96.974860000000007</v>
      </c>
      <c r="D32" s="2">
        <f>Sheet3!M32*$E$1</f>
        <v>72.80086</v>
      </c>
    </row>
    <row r="33" spans="1:4" x14ac:dyDescent="0.3">
      <c r="A33" s="2">
        <f>Sheet3!F33*$E$1</f>
        <v>174.25174000000001</v>
      </c>
      <c r="B33" s="2">
        <f>Sheet3!G33*$E$1</f>
        <v>11.786160000000001</v>
      </c>
      <c r="C33" s="2">
        <f>Sheet3!L33*$E$1</f>
        <v>98.271160000000009</v>
      </c>
      <c r="D33" s="2">
        <f>Sheet3!M33*$E$1</f>
        <v>73.417240000000007</v>
      </c>
    </row>
    <row r="34" spans="1:4" x14ac:dyDescent="0.3">
      <c r="A34" s="2">
        <f>Sheet3!F34*$E$1</f>
        <v>181.84050000000002</v>
      </c>
      <c r="B34" s="2">
        <f>Sheet3!G34*$E$1</f>
        <v>10.153780000000001</v>
      </c>
      <c r="C34" s="2">
        <f>Sheet3!L34*$E$1</f>
        <v>89.708180000000013</v>
      </c>
      <c r="D34" s="2">
        <f>Sheet3!M34*$E$1</f>
        <v>69.186959999999999</v>
      </c>
    </row>
    <row r="35" spans="1:4" x14ac:dyDescent="0.3">
      <c r="A35" s="2">
        <f>Sheet3!F35*$E$1</f>
        <v>182.74300000000002</v>
      </c>
      <c r="B35" s="2">
        <f>Sheet3!G35*$E$1</f>
        <v>9.9023000000000003</v>
      </c>
      <c r="C35" s="2">
        <f>Sheet3!L35*$E$1</f>
        <v>84.749260000000007</v>
      </c>
      <c r="D35" s="2">
        <f>Sheet3!M35*$E$1</f>
        <v>69.312740000000005</v>
      </c>
    </row>
    <row r="36" spans="1:4" x14ac:dyDescent="0.3">
      <c r="A36" s="2">
        <f>Sheet3!F36*$E$1</f>
        <v>182.65024000000003</v>
      </c>
      <c r="B36" s="2">
        <f>Sheet3!G36*$E$1</f>
        <v>10.148240000000001</v>
      </c>
      <c r="C36" s="2">
        <f>Sheet3!L36*$E$1</f>
        <v>88.620320000000007</v>
      </c>
      <c r="D36" s="2">
        <f>Sheet3!M36*$E$1</f>
        <v>72.153980000000004</v>
      </c>
    </row>
    <row r="37" spans="1:4" x14ac:dyDescent="0.3">
      <c r="A37" s="2">
        <f>Sheet3!F37*$E$1</f>
        <v>180.04936000000001</v>
      </c>
      <c r="B37" s="2">
        <f>Sheet3!G37*$E$1</f>
        <v>10.437060000000001</v>
      </c>
      <c r="C37" s="2">
        <f>Sheet3!L37*$E$1</f>
        <v>88.305080000000004</v>
      </c>
      <c r="D37" s="2">
        <f>Sheet3!M37*$E$1</f>
        <v>71.629380000000012</v>
      </c>
    </row>
    <row r="38" spans="1:4" x14ac:dyDescent="0.3">
      <c r="A38" s="2">
        <f>Sheet3!F38*$E$1</f>
        <v>179.89262000000002</v>
      </c>
      <c r="B38" s="2">
        <f>Sheet3!G38*$E$1</f>
        <v>10.301640000000001</v>
      </c>
      <c r="C38" s="2">
        <f>Sheet3!L38*$E$1</f>
        <v>89.328640000000007</v>
      </c>
      <c r="D38" s="2">
        <f>Sheet3!M38*$E$1</f>
        <v>74.117360000000005</v>
      </c>
    </row>
    <row r="39" spans="1:4" x14ac:dyDescent="0.3">
      <c r="A39" s="2">
        <f>Sheet3!F39*$E$1</f>
        <v>185.01746000000003</v>
      </c>
      <c r="B39" s="2">
        <f>Sheet3!G39*$E$1</f>
        <v>7.2068800000000008</v>
      </c>
      <c r="C39" s="2">
        <f>Sheet3!L39*$E$1</f>
        <v>90.066600000000008</v>
      </c>
      <c r="D39" s="2">
        <f>Sheet3!M39*$E$1</f>
        <v>73.594720000000009</v>
      </c>
    </row>
    <row r="40" spans="1:4" x14ac:dyDescent="0.3">
      <c r="A40" s="2">
        <f>Sheet3!F40*$E$1</f>
        <v>184.45650000000001</v>
      </c>
      <c r="B40" s="2">
        <f>Sheet3!G40*$E$1</f>
        <v>7.0343000000000009</v>
      </c>
      <c r="C40" s="2">
        <f>Sheet3!L40*$E$1</f>
        <v>89.959620000000001</v>
      </c>
      <c r="D40" s="2">
        <f>Sheet3!M40*$E$1</f>
        <v>73.446120000000008</v>
      </c>
    </row>
    <row r="41" spans="1:4" x14ac:dyDescent="0.3">
      <c r="A41" s="2">
        <f>Sheet3!F41*$E$1</f>
        <v>185.40752000000001</v>
      </c>
      <c r="B41" s="2">
        <f>Sheet3!G41*$E$1</f>
        <v>7.2197000000000005</v>
      </c>
      <c r="C41" s="2">
        <f>Sheet3!L41*$E$1</f>
        <v>89.218820000000008</v>
      </c>
      <c r="D41" s="2">
        <f>Sheet3!M41*$E$1</f>
        <v>74.276700000000005</v>
      </c>
    </row>
    <row r="42" spans="1:4" x14ac:dyDescent="0.3">
      <c r="A42" s="2">
        <f>Sheet3!F42*$E$1</f>
        <v>175.97726</v>
      </c>
      <c r="B42" s="2">
        <f>Sheet3!G42*$E$1</f>
        <v>3.0511600000000003</v>
      </c>
      <c r="C42" s="2">
        <f>Sheet3!L42*$E$1</f>
        <v>63.652080000000005</v>
      </c>
      <c r="D42" s="2">
        <f>Sheet3!M42*$E$1</f>
        <v>77.949960000000004</v>
      </c>
    </row>
    <row r="43" spans="1:4" x14ac:dyDescent="0.3">
      <c r="A43" s="2">
        <f>Sheet3!F43*$E$1</f>
        <v>182.85930000000002</v>
      </c>
      <c r="B43" s="2">
        <f>Sheet3!G43*$E$1</f>
        <v>4.2700400000000007</v>
      </c>
      <c r="C43" s="2">
        <f>Sheet3!L43*$E$1</f>
        <v>65.237040000000007</v>
      </c>
      <c r="D43" s="2">
        <f>Sheet3!M43*$E$1</f>
        <v>82.311500000000009</v>
      </c>
    </row>
    <row r="44" spans="1:4" x14ac:dyDescent="0.3">
      <c r="A44" s="2">
        <f>Sheet3!F44*$E$1</f>
        <v>183.15570000000002</v>
      </c>
      <c r="B44" s="2">
        <f>Sheet3!G44*$E$1</f>
        <v>3.9578800000000003</v>
      </c>
      <c r="C44" s="2">
        <f>Sheet3!L44*$E$1</f>
        <v>66.336280000000002</v>
      </c>
      <c r="D44" s="2">
        <f>Sheet3!M44*$E$1</f>
        <v>82.045640000000006</v>
      </c>
    </row>
    <row r="45" spans="1:4" x14ac:dyDescent="0.3">
      <c r="A45" s="2">
        <f>Sheet3!F45*$E$1</f>
        <v>179.74430000000001</v>
      </c>
      <c r="B45" s="2">
        <f>Sheet3!G45*$E$1</f>
        <v>5.6740600000000008</v>
      </c>
      <c r="C45" s="2">
        <f>Sheet3!L45*$E$1</f>
        <v>77.440560000000005</v>
      </c>
      <c r="D45" s="2">
        <f>Sheet3!M45*$E$1</f>
        <v>82.318020000000004</v>
      </c>
    </row>
    <row r="46" spans="1:4" x14ac:dyDescent="0.3">
      <c r="A46" s="2">
        <f>Sheet3!F46*$E$1</f>
        <v>183.82438000000002</v>
      </c>
      <c r="B46" s="2">
        <f>Sheet3!G46*$E$1</f>
        <v>1.69408</v>
      </c>
      <c r="C46" s="2">
        <f>Sheet3!L46*$E$1</f>
        <v>153.03594000000001</v>
      </c>
      <c r="D46" s="2">
        <f>Sheet3!M46*$E$1</f>
        <v>8.0815200000000011</v>
      </c>
    </row>
    <row r="47" spans="1:4" x14ac:dyDescent="0.3">
      <c r="A47" s="2">
        <f>Sheet3!F47*$E$1</f>
        <v>237.58860000000001</v>
      </c>
      <c r="B47" s="2">
        <f>Sheet3!G47*$E$1</f>
        <v>3.7913400000000004</v>
      </c>
      <c r="C47" s="2">
        <f>Sheet3!L47*$E$1</f>
        <v>82.410000000000011</v>
      </c>
      <c r="D47" s="2">
        <f>Sheet3!M47*$E$1</f>
        <v>15.608100000000002</v>
      </c>
    </row>
    <row r="48" spans="1:4" x14ac:dyDescent="0.3">
      <c r="A48" s="2">
        <f>Sheet3!F48*$E$1</f>
        <v>219.84590000000003</v>
      </c>
      <c r="B48" s="2">
        <f>Sheet3!G48*$E$1</f>
        <v>4.8890000000000002</v>
      </c>
      <c r="C48" s="2">
        <f>Sheet3!L48*$E$1</f>
        <v>79.393920000000008</v>
      </c>
      <c r="D48" s="2">
        <f>Sheet3!M48*$E$1</f>
        <v>20.324740000000002</v>
      </c>
    </row>
    <row r="49" spans="1:5" x14ac:dyDescent="0.3">
      <c r="A49" s="2">
        <f>Sheet3!F49*$E$1</f>
        <v>175.87784000000002</v>
      </c>
      <c r="B49" s="2">
        <f>Sheet3!G49*$E$1</f>
        <v>2.9355200000000004</v>
      </c>
      <c r="C49" s="2">
        <f>Sheet3!L49*$E$1</f>
        <v>182.46496000000002</v>
      </c>
      <c r="D49" s="2">
        <f>Sheet3!M49*$E$1</f>
        <v>13.163220000000001</v>
      </c>
    </row>
    <row r="50" spans="1:5" x14ac:dyDescent="0.3">
      <c r="A50" s="2">
        <f>Sheet3!F50*$E$1</f>
        <v>172.88952</v>
      </c>
      <c r="B50" s="2">
        <f>Sheet3!G50*$E$1</f>
        <v>3.8173200000000005</v>
      </c>
      <c r="C50" s="2">
        <f>Sheet3!L50*$E$1</f>
        <v>252.13736000000003</v>
      </c>
      <c r="D50" s="2">
        <f>Sheet3!M50*$E$1</f>
        <v>16.3369</v>
      </c>
    </row>
    <row r="51" spans="1:5" x14ac:dyDescent="0.3">
      <c r="A51" s="2">
        <f>Sheet3!F51*$E$1</f>
        <v>180.71208000000001</v>
      </c>
      <c r="B51" s="2">
        <f>Sheet3!G51*$E$1</f>
        <v>2.1313200000000001</v>
      </c>
      <c r="C51" s="2">
        <f>Sheet3!L51*$E$1</f>
        <v>171.21944000000002</v>
      </c>
      <c r="D51" s="2">
        <f>Sheet3!M51*$E$1</f>
        <v>9.237820000000001</v>
      </c>
    </row>
    <row r="52" spans="1:5" x14ac:dyDescent="0.3">
      <c r="A52" s="2">
        <f>Sheet3!F52*$E$1</f>
        <v>160.24526</v>
      </c>
      <c r="B52" s="2">
        <f>Sheet3!G52*$E$1</f>
        <v>0.50875999999999999</v>
      </c>
      <c r="C52" s="2">
        <f>Sheet3!L52*$E$1</f>
        <v>19.133460000000003</v>
      </c>
      <c r="D52" s="2">
        <f>Sheet3!M52*$E$1</f>
        <v>5.7468000000000004</v>
      </c>
    </row>
    <row r="53" spans="1:5" x14ac:dyDescent="0.3">
      <c r="A53" s="2">
        <f>AVERAGE(A3:A52)</f>
        <v>185.34024479999997</v>
      </c>
      <c r="B53" s="2">
        <f t="shared" ref="B53:D53" si="0">AVERAGE(B3:B52)</f>
        <v>4.9222804</v>
      </c>
      <c r="C53" s="2">
        <f t="shared" si="0"/>
        <v>106.07799560000001</v>
      </c>
      <c r="D53" s="2">
        <f t="shared" si="0"/>
        <v>42.162337599999994</v>
      </c>
      <c r="E53" t="s">
        <v>155</v>
      </c>
    </row>
    <row r="54" spans="1:5" x14ac:dyDescent="0.3">
      <c r="A54" s="2" t="s">
        <v>170</v>
      </c>
      <c r="B54" s="2">
        <f>SUM(A53:D53)</f>
        <v>338.50285839999998</v>
      </c>
      <c r="C54" s="2"/>
      <c r="D54" s="2"/>
    </row>
    <row r="55" spans="1:5" x14ac:dyDescent="0.3">
      <c r="A55" s="2" t="s">
        <v>156</v>
      </c>
      <c r="B55" s="2">
        <f>linkedrecords!$D$2*(B53+D53)</f>
        <v>32.169623556139996</v>
      </c>
      <c r="C55" s="2"/>
      <c r="D55" s="2"/>
    </row>
    <row r="56" spans="1:5" x14ac:dyDescent="0.3">
      <c r="A56" s="2" t="s">
        <v>157</v>
      </c>
      <c r="B56" s="2">
        <f>linkedrecords!$C$2*A53</f>
        <v>135.07078088338557</v>
      </c>
    </row>
    <row r="57" spans="1:5" x14ac:dyDescent="0.3">
      <c r="A57" s="2" t="s">
        <v>158</v>
      </c>
      <c r="B57" s="2">
        <f>linkedrecords!$B$2*C53</f>
        <v>1.0586382412688362</v>
      </c>
    </row>
    <row r="58" spans="1:5" x14ac:dyDescent="0.3">
      <c r="A58" s="2" t="s">
        <v>166</v>
      </c>
      <c r="B58" s="2">
        <f>SUM(B55:B57)</f>
        <v>168.29904268079437</v>
      </c>
    </row>
    <row r="59" spans="1:5" x14ac:dyDescent="0.3">
      <c r="A59" s="2" t="s">
        <v>167</v>
      </c>
      <c r="B59" s="2">
        <f>Sheet1!B55*linkedrecords!E2*20</f>
        <v>3.5774156215490365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7" max="7" width="8.88671875" style="6"/>
  </cols>
  <sheetData>
    <row r="1" spans="1:11" x14ac:dyDescent="0.3">
      <c r="A1" s="9" t="s">
        <v>150</v>
      </c>
      <c r="B1" s="9"/>
      <c r="C1" s="9"/>
      <c r="D1" s="9"/>
      <c r="E1" s="9"/>
      <c r="F1" s="9"/>
      <c r="G1" s="9"/>
      <c r="H1" s="9"/>
      <c r="I1" s="9"/>
      <c r="J1" s="9"/>
      <c r="K1" s="2">
        <f>1000/50000000</f>
        <v>2.0000000000000002E-5</v>
      </c>
    </row>
    <row r="2" spans="1:11" x14ac:dyDescent="0.3">
      <c r="A2" s="2" t="s">
        <v>151</v>
      </c>
      <c r="B2" s="2" t="s">
        <v>152</v>
      </c>
      <c r="C2" s="2" t="s">
        <v>159</v>
      </c>
      <c r="D2" s="2" t="s">
        <v>160</v>
      </c>
      <c r="E2" s="2" t="s">
        <v>161</v>
      </c>
      <c r="F2" s="2" t="s">
        <v>162</v>
      </c>
      <c r="G2" s="6" t="s">
        <v>174</v>
      </c>
      <c r="H2" s="6" t="s">
        <v>175</v>
      </c>
      <c r="I2" s="6" t="s">
        <v>176</v>
      </c>
      <c r="J2" s="6" t="s">
        <v>177</v>
      </c>
      <c r="K2" s="2"/>
    </row>
    <row r="3" spans="1:11" x14ac:dyDescent="0.3">
      <c r="A3" s="2">
        <f>Sheet4!F3*$K$1</f>
        <v>5.7747400000000004</v>
      </c>
      <c r="B3" s="2">
        <f>Sheet4!G3*$K$1</f>
        <v>2.2589000000000001</v>
      </c>
      <c r="C3" s="2">
        <f>Sheet4!I3*$K$1</f>
        <v>0.42508000000000001</v>
      </c>
      <c r="D3" s="2">
        <f>Sheet4!J3*$K$1</f>
        <v>0.74024000000000001</v>
      </c>
      <c r="E3" s="2">
        <f>Sheet4!O3*$K$1</f>
        <v>3.7884600000000002</v>
      </c>
      <c r="F3" s="2">
        <f>Sheet4!P3*$K$1</f>
        <v>3.4200000000000003E-3</v>
      </c>
      <c r="G3" s="6">
        <f>Sheet4!K3*$K$1</f>
        <v>23.040180000000003</v>
      </c>
      <c r="H3" s="6">
        <f>Sheet4!M3*$K$1</f>
        <v>3.0757800000000004</v>
      </c>
      <c r="I3" s="6">
        <f>Sheet4!V3*$K$1</f>
        <v>8.8402200000000004</v>
      </c>
      <c r="J3" s="6">
        <f>(Sheet4!L3-Sheet4!V3)*$K$1</f>
        <v>11.124180000000001</v>
      </c>
    </row>
    <row r="4" spans="1:11" x14ac:dyDescent="0.3">
      <c r="A4" s="2">
        <f>Sheet4!F4*$K$1</f>
        <v>3.4609200000000002</v>
      </c>
      <c r="B4" s="2">
        <f>Sheet4!G4*$K$1</f>
        <v>1.1148400000000001</v>
      </c>
      <c r="C4" s="2">
        <f>Sheet4!I4*$K$1</f>
        <v>0.44704000000000005</v>
      </c>
      <c r="D4" s="2">
        <f>Sheet4!J4*$K$1</f>
        <v>1.3287200000000001</v>
      </c>
      <c r="E4" s="2">
        <f>Sheet4!O4*$K$1</f>
        <v>2.4966600000000003</v>
      </c>
      <c r="F4" s="2">
        <f>Sheet4!P4*$K$1</f>
        <v>1.3280000000000002E-2</v>
      </c>
      <c r="G4" s="6">
        <f>Sheet4!K4*$K$1</f>
        <v>22.246020000000001</v>
      </c>
      <c r="H4" s="6">
        <f>Sheet4!M4*$K$1</f>
        <v>2.4936000000000003</v>
      </c>
      <c r="I4" s="6">
        <f>Sheet4!V4*$K$1</f>
        <v>6.7026200000000005</v>
      </c>
      <c r="J4" s="6">
        <f>(Sheet4!L4-Sheet4!V4)*$K$1</f>
        <v>13.049800000000001</v>
      </c>
    </row>
    <row r="5" spans="1:11" x14ac:dyDescent="0.3">
      <c r="A5" s="2">
        <f>Sheet4!F5*$K$1</f>
        <v>2.9700600000000001</v>
      </c>
      <c r="B5" s="2">
        <f>Sheet4!G5*$K$1</f>
        <v>0.92244000000000004</v>
      </c>
      <c r="C5" s="2">
        <f>Sheet4!I5*$K$1</f>
        <v>0.50570000000000004</v>
      </c>
      <c r="D5" s="2">
        <f>Sheet4!J5*$K$1</f>
        <v>4.1410200000000001</v>
      </c>
      <c r="E5" s="2">
        <f>Sheet4!O5*$K$1</f>
        <v>5.3608600000000006</v>
      </c>
      <c r="F5" s="2">
        <f>Sheet4!P5*$K$1</f>
        <v>2.4860000000000004E-2</v>
      </c>
      <c r="G5" s="6">
        <f>Sheet4!K5*$K$1</f>
        <v>21.611740000000001</v>
      </c>
      <c r="H5" s="6">
        <f>Sheet4!M5*$K$1</f>
        <v>2.8773200000000001</v>
      </c>
      <c r="I5" s="6">
        <f>Sheet4!V5*$K$1</f>
        <v>6.1066400000000005</v>
      </c>
      <c r="J5" s="6">
        <f>(Sheet4!L5-Sheet4!V5)*$K$1</f>
        <v>12.627780000000001</v>
      </c>
    </row>
    <row r="6" spans="1:11" x14ac:dyDescent="0.3">
      <c r="A6" s="2">
        <f>Sheet4!F6*$K$1</f>
        <v>8.7608800000000002</v>
      </c>
      <c r="B6" s="2">
        <f>Sheet4!G6*$K$1</f>
        <v>1.57908</v>
      </c>
      <c r="C6" s="2">
        <f>Sheet4!I6*$K$1</f>
        <v>0.88386000000000009</v>
      </c>
      <c r="D6" s="2">
        <f>Sheet4!J6*$K$1</f>
        <v>1.4635200000000002</v>
      </c>
      <c r="E6" s="2">
        <f>Sheet4!O6*$K$1</f>
        <v>4.4189600000000002</v>
      </c>
      <c r="F6" s="2">
        <f>Sheet4!P6*$K$1</f>
        <v>2.0960000000000003E-2</v>
      </c>
      <c r="G6" s="6">
        <f>Sheet4!K6*$K$1</f>
        <v>37.673160000000003</v>
      </c>
      <c r="H6" s="6">
        <f>Sheet4!M6*$K$1</f>
        <v>3.4125600000000005</v>
      </c>
      <c r="I6" s="6">
        <f>Sheet4!V6*$K$1</f>
        <v>12.975940000000001</v>
      </c>
      <c r="J6" s="6">
        <f>(Sheet4!L6-Sheet4!V6)*$K$1</f>
        <v>21.284660000000002</v>
      </c>
    </row>
    <row r="7" spans="1:11" x14ac:dyDescent="0.3">
      <c r="A7" s="2">
        <f>Sheet4!F7*$K$1</f>
        <v>4.5502800000000008</v>
      </c>
      <c r="B7" s="2">
        <f>Sheet4!G7*$K$1</f>
        <v>1.8030600000000001</v>
      </c>
      <c r="C7" s="2">
        <f>Sheet4!I7*$K$1</f>
        <v>0.62984000000000007</v>
      </c>
      <c r="D7" s="2">
        <f>Sheet4!J7*$K$1</f>
        <v>2.98828</v>
      </c>
      <c r="E7" s="2">
        <f>Sheet4!O7*$K$1</f>
        <v>5.0332000000000008</v>
      </c>
      <c r="F7" s="2">
        <f>Sheet4!P7*$K$1</f>
        <v>2.7780000000000003E-2</v>
      </c>
      <c r="G7" s="6">
        <f>Sheet4!K7*$K$1</f>
        <v>31.210240000000002</v>
      </c>
      <c r="H7" s="6">
        <f>Sheet4!M7*$K$1</f>
        <v>3.0899200000000002</v>
      </c>
      <c r="I7" s="6">
        <f>Sheet4!V7*$K$1</f>
        <v>9.6622800000000009</v>
      </c>
      <c r="J7" s="6">
        <f>(Sheet4!L7-Sheet4!V7)*$K$1</f>
        <v>18.45804</v>
      </c>
    </row>
    <row r="8" spans="1:11" x14ac:dyDescent="0.3">
      <c r="A8" s="2">
        <f>Sheet4!F8*$K$1</f>
        <v>2.6772600000000004</v>
      </c>
      <c r="B8" s="2">
        <f>Sheet4!G8*$K$1</f>
        <v>4.7781800000000008</v>
      </c>
      <c r="C8" s="2">
        <f>Sheet4!I8*$K$1</f>
        <v>0.24696000000000001</v>
      </c>
      <c r="D8" s="2">
        <f>Sheet4!J8*$K$1</f>
        <v>0.60002</v>
      </c>
      <c r="E8" s="2">
        <f>Sheet4!O8*$K$1</f>
        <v>3.5047400000000004</v>
      </c>
      <c r="F8" s="2">
        <f>Sheet4!P8*$K$1</f>
        <v>1.4820000000000002E-2</v>
      </c>
      <c r="G8" s="6">
        <f>Sheet4!K8*$K$1</f>
        <v>29.487560000000002</v>
      </c>
      <c r="H8" s="6">
        <f>Sheet4!M8*$K$1</f>
        <v>5.5461800000000006</v>
      </c>
      <c r="I8" s="6">
        <f>Sheet4!V8*$K$1</f>
        <v>8.1610399999999998</v>
      </c>
      <c r="J8" s="6">
        <f>(Sheet4!L8-Sheet4!V8)*$K$1</f>
        <v>15.780340000000001</v>
      </c>
    </row>
    <row r="9" spans="1:11" x14ac:dyDescent="0.3">
      <c r="A9" s="2">
        <f>Sheet4!F9*$K$1</f>
        <v>10.636740000000001</v>
      </c>
      <c r="B9" s="2">
        <f>Sheet4!G9*$K$1</f>
        <v>1.3964800000000002</v>
      </c>
      <c r="C9" s="2">
        <f>Sheet4!I9*$K$1</f>
        <v>0.9551400000000001</v>
      </c>
      <c r="D9" s="2">
        <f>Sheet4!J9*$K$1</f>
        <v>0.83526000000000011</v>
      </c>
      <c r="E9" s="2">
        <f>Sheet4!O9*$K$1</f>
        <v>6.5521000000000003</v>
      </c>
      <c r="F9" s="2">
        <f>Sheet4!P9*$K$1</f>
        <v>2.2200000000000002E-3</v>
      </c>
      <c r="G9" s="6">
        <f>Sheet4!K9*$K$1</f>
        <v>42.64452</v>
      </c>
      <c r="H9" s="6">
        <f>Sheet4!M9*$K$1</f>
        <v>1.8986000000000001</v>
      </c>
      <c r="I9" s="6">
        <f>Sheet4!V9*$K$1</f>
        <v>12.799940000000001</v>
      </c>
      <c r="J9" s="6">
        <f>(Sheet4!L9-Sheet4!V9)*$K$1</f>
        <v>27.945980000000002</v>
      </c>
    </row>
    <row r="10" spans="1:11" x14ac:dyDescent="0.3">
      <c r="A10" s="2">
        <f>Sheet4!F10*$K$1</f>
        <v>14.247340000000001</v>
      </c>
      <c r="B10" s="2">
        <f>Sheet4!G10*$K$1</f>
        <v>3.3573600000000003</v>
      </c>
      <c r="C10" s="2">
        <f>Sheet4!I10*$K$1</f>
        <v>0.36848000000000003</v>
      </c>
      <c r="D10" s="2">
        <f>Sheet4!J10*$K$1</f>
        <v>1.7168400000000001</v>
      </c>
      <c r="E10" s="2">
        <f>Sheet4!O10*$K$1</f>
        <v>3.6314800000000003</v>
      </c>
      <c r="F10" s="2">
        <f>Sheet4!P10*$K$1</f>
        <v>8.2000000000000007E-3</v>
      </c>
      <c r="G10" s="6">
        <f>Sheet4!K10*$K$1</f>
        <v>50.292380000000001</v>
      </c>
      <c r="H10" s="6">
        <f>Sheet4!M10*$K$1</f>
        <v>3.9451600000000004</v>
      </c>
      <c r="I10" s="6">
        <f>Sheet4!V10*$K$1</f>
        <v>17.190560000000001</v>
      </c>
      <c r="J10" s="6">
        <f>(Sheet4!L10-Sheet4!V10)*$K$1</f>
        <v>29.156660000000002</v>
      </c>
    </row>
    <row r="11" spans="1:11" x14ac:dyDescent="0.3">
      <c r="A11" s="2">
        <f>Sheet4!F11*$K$1</f>
        <v>2.4609200000000002</v>
      </c>
      <c r="B11" s="2">
        <f>Sheet4!G11*$K$1</f>
        <v>2.03206</v>
      </c>
      <c r="C11" s="2">
        <f>Sheet4!I11*$K$1</f>
        <v>0.20564000000000002</v>
      </c>
      <c r="D11" s="2">
        <f>Sheet4!J11*$K$1</f>
        <v>1.4126200000000002</v>
      </c>
      <c r="E11" s="2">
        <f>Sheet4!O11*$K$1</f>
        <v>4.1486400000000003</v>
      </c>
      <c r="F11" s="2">
        <f>Sheet4!P11*$K$1</f>
        <v>8.5599999999999999E-3</v>
      </c>
      <c r="G11" s="6">
        <f>Sheet4!K11*$K$1</f>
        <v>25.837300000000003</v>
      </c>
      <c r="H11" s="6">
        <f>Sheet4!M11*$K$1</f>
        <v>6.1863800000000007</v>
      </c>
      <c r="I11" s="6">
        <f>Sheet4!V11*$K$1</f>
        <v>7.6845600000000003</v>
      </c>
      <c r="J11" s="6">
        <f>(Sheet4!L11-Sheet4!V11)*$K$1</f>
        <v>11.966360000000002</v>
      </c>
    </row>
    <row r="12" spans="1:11" x14ac:dyDescent="0.3">
      <c r="A12" s="2">
        <f>Sheet4!F12*$K$1</f>
        <v>0.88096000000000008</v>
      </c>
      <c r="B12" s="2">
        <f>Sheet4!G12*$K$1</f>
        <v>1.6000000000000001E-3</v>
      </c>
      <c r="C12" s="2">
        <f>Sheet4!I12*$K$1</f>
        <v>2.2200000000000002E-3</v>
      </c>
      <c r="D12" s="2">
        <f>Sheet4!J12*$K$1</f>
        <v>4.0000000000000003E-5</v>
      </c>
      <c r="E12" s="2">
        <f>Sheet4!O12*$K$1</f>
        <v>6.7200000000000003E-3</v>
      </c>
      <c r="F12" s="2">
        <f>Sheet4!P12*$K$1</f>
        <v>0</v>
      </c>
      <c r="G12" s="6">
        <f>Sheet4!K12*$K$1</f>
        <v>30.824300000000001</v>
      </c>
      <c r="H12" s="6">
        <f>Sheet4!M12*$K$1</f>
        <v>6.0800000000000003E-3</v>
      </c>
      <c r="I12" s="6">
        <f>Sheet4!V12*$K$1</f>
        <v>9.4510000000000005</v>
      </c>
      <c r="J12" s="6">
        <f>(Sheet4!L12-Sheet4!V12)*$K$1</f>
        <v>21.367220000000003</v>
      </c>
    </row>
    <row r="13" spans="1:11" x14ac:dyDescent="0.3">
      <c r="A13" s="2">
        <f>Sheet4!F13*$K$1</f>
        <v>7.6902200000000009</v>
      </c>
      <c r="B13" s="2">
        <f>Sheet4!G13*$K$1</f>
        <v>5.5131200000000007</v>
      </c>
      <c r="C13" s="2">
        <f>Sheet4!I13*$K$1</f>
        <v>0.80196000000000012</v>
      </c>
      <c r="D13" s="2">
        <f>Sheet4!J13*$K$1</f>
        <v>1.4906800000000002</v>
      </c>
      <c r="E13" s="2">
        <f>Sheet4!O13*$K$1</f>
        <v>5.6528600000000004</v>
      </c>
      <c r="F13" s="2">
        <f>Sheet4!P13*$K$1</f>
        <v>3.2560000000000006E-2</v>
      </c>
      <c r="G13" s="6">
        <f>Sheet4!K13*$K$1</f>
        <v>48.273800000000001</v>
      </c>
      <c r="H13" s="6">
        <f>Sheet4!M13*$K$1</f>
        <v>13.434240000000001</v>
      </c>
      <c r="I13" s="6">
        <f>Sheet4!V13*$K$1</f>
        <v>11.404300000000001</v>
      </c>
      <c r="J13" s="6">
        <f>(Sheet4!L13-Sheet4!V13)*$K$1</f>
        <v>23.435260000000003</v>
      </c>
    </row>
    <row r="14" spans="1:11" x14ac:dyDescent="0.3">
      <c r="A14" s="2">
        <f>Sheet4!F14*$K$1</f>
        <v>37.678660000000001</v>
      </c>
      <c r="B14" s="2">
        <f>Sheet4!G14*$K$1</f>
        <v>5.5302600000000002</v>
      </c>
      <c r="C14" s="2">
        <f>Sheet4!I14*$K$1</f>
        <v>1.1405400000000001</v>
      </c>
      <c r="D14" s="2">
        <f>Sheet4!J14*$K$1</f>
        <v>0.97204000000000013</v>
      </c>
      <c r="E14" s="2">
        <f>Sheet4!O14*$K$1</f>
        <v>4.8564600000000002</v>
      </c>
      <c r="F14" s="2">
        <f>Sheet4!P14*$K$1</f>
        <v>4.4880000000000003E-2</v>
      </c>
      <c r="G14" s="6">
        <f>Sheet4!K14*$K$1</f>
        <v>95.721700000000013</v>
      </c>
      <c r="H14" s="6">
        <f>Sheet4!M14*$K$1</f>
        <v>15.577860000000001</v>
      </c>
      <c r="I14" s="6">
        <f>Sheet4!V14*$K$1</f>
        <v>25.574580000000001</v>
      </c>
      <c r="J14" s="6">
        <f>(Sheet4!L14-Sheet4!V14)*$K$1</f>
        <v>54.569260000000007</v>
      </c>
    </row>
    <row r="15" spans="1:11" x14ac:dyDescent="0.3">
      <c r="A15" s="2">
        <f>Sheet4!F15*$K$1</f>
        <v>42.892360000000004</v>
      </c>
      <c r="B15" s="2">
        <f>Sheet4!G15*$K$1</f>
        <v>5.0699800000000002</v>
      </c>
      <c r="C15" s="2">
        <f>Sheet4!I15*$K$1</f>
        <v>1.2410400000000001</v>
      </c>
      <c r="D15" s="2">
        <f>Sheet4!J15*$K$1</f>
        <v>0.83012000000000008</v>
      </c>
      <c r="E15" s="2">
        <f>Sheet4!O15*$K$1</f>
        <v>5.0950000000000006</v>
      </c>
      <c r="F15" s="2">
        <f>Sheet4!P15*$K$1</f>
        <v>4.2820000000000004E-2</v>
      </c>
      <c r="G15" s="6">
        <f>Sheet4!K15*$K$1</f>
        <v>103.13006000000001</v>
      </c>
      <c r="H15" s="6">
        <f>Sheet4!M15*$K$1</f>
        <v>15.478060000000001</v>
      </c>
      <c r="I15" s="6">
        <f>Sheet4!V15*$K$1</f>
        <v>28.466480000000001</v>
      </c>
      <c r="J15" s="6">
        <f>(Sheet4!L15-Sheet4!V15)*$K$1</f>
        <v>59.185520000000004</v>
      </c>
    </row>
    <row r="16" spans="1:11" x14ac:dyDescent="0.3">
      <c r="A16" s="2">
        <f>Sheet4!F16*$K$1</f>
        <v>29.020800000000001</v>
      </c>
      <c r="B16" s="2">
        <f>Sheet4!G16*$K$1</f>
        <v>5.4529200000000007</v>
      </c>
      <c r="C16" s="2">
        <f>Sheet4!I16*$K$1</f>
        <v>0.9588000000000001</v>
      </c>
      <c r="D16" s="2">
        <f>Sheet4!J16*$K$1</f>
        <v>0.90898000000000012</v>
      </c>
      <c r="E16" s="2">
        <f>Sheet4!O16*$K$1</f>
        <v>5.2556200000000004</v>
      </c>
      <c r="F16" s="2">
        <f>Sheet4!P16*$K$1</f>
        <v>5.1800000000000006E-2</v>
      </c>
      <c r="G16" s="6">
        <f>Sheet4!K16*$K$1</f>
        <v>87.253700000000009</v>
      </c>
      <c r="H16" s="6">
        <f>Sheet4!M16*$K$1</f>
        <v>17.067020000000003</v>
      </c>
      <c r="I16" s="6">
        <f>Sheet4!V16*$K$1</f>
        <v>22.418760000000002</v>
      </c>
      <c r="J16" s="6">
        <f>(Sheet4!L16-Sheet4!V16)*$K$1</f>
        <v>47.767920000000004</v>
      </c>
    </row>
    <row r="17" spans="1:10" x14ac:dyDescent="0.3">
      <c r="A17" s="2">
        <f>Sheet4!F17*$K$1</f>
        <v>7.1328600000000009</v>
      </c>
      <c r="B17" s="2">
        <f>Sheet4!G17*$K$1</f>
        <v>5.6070000000000002</v>
      </c>
      <c r="C17" s="2">
        <f>Sheet4!I17*$K$1</f>
        <v>0.6686200000000001</v>
      </c>
      <c r="D17" s="2">
        <f>Sheet4!J17*$K$1</f>
        <v>0.93528000000000011</v>
      </c>
      <c r="E17" s="2">
        <f>Sheet4!O17*$K$1</f>
        <v>5.3219600000000007</v>
      </c>
      <c r="F17" s="2">
        <f>Sheet4!P17*$K$1</f>
        <v>4.0400000000000005E-2</v>
      </c>
      <c r="G17" s="6">
        <f>Sheet4!K17*$K$1</f>
        <v>57.605280000000008</v>
      </c>
      <c r="H17" s="6">
        <f>Sheet4!M17*$K$1</f>
        <v>17.003040000000002</v>
      </c>
      <c r="I17" s="6">
        <f>Sheet4!V17*$K$1</f>
        <v>11.847620000000001</v>
      </c>
      <c r="J17" s="6">
        <f>(Sheet4!L17-Sheet4!V17)*$K$1</f>
        <v>28.754620000000003</v>
      </c>
    </row>
    <row r="18" spans="1:10" x14ac:dyDescent="0.3">
      <c r="A18" s="2">
        <f>Sheet4!F18*$K$1</f>
        <v>6.5625400000000003</v>
      </c>
      <c r="B18" s="2">
        <f>Sheet4!G18*$K$1</f>
        <v>6.1569800000000008</v>
      </c>
      <c r="C18" s="2">
        <f>Sheet4!I18*$K$1</f>
        <v>0.60916000000000003</v>
      </c>
      <c r="D18" s="2">
        <f>Sheet4!J18*$K$1</f>
        <v>1.0058</v>
      </c>
      <c r="E18" s="2">
        <f>Sheet4!O18*$K$1</f>
        <v>5.4688600000000003</v>
      </c>
      <c r="F18" s="2">
        <f>Sheet4!P18*$K$1</f>
        <v>4.1700000000000001E-2</v>
      </c>
      <c r="G18" s="6">
        <f>Sheet4!K18*$K$1</f>
        <v>59.556560000000005</v>
      </c>
      <c r="H18" s="6">
        <f>Sheet4!M18*$K$1</f>
        <v>19.188740000000003</v>
      </c>
      <c r="I18" s="6">
        <f>Sheet4!V18*$K$1</f>
        <v>11.312940000000001</v>
      </c>
      <c r="J18" s="6">
        <f>(Sheet4!L18-Sheet4!V18)*$K$1</f>
        <v>29.054880000000001</v>
      </c>
    </row>
    <row r="19" spans="1:10" x14ac:dyDescent="0.3">
      <c r="A19" s="2">
        <f>Sheet4!F19*$K$1</f>
        <v>6.5784600000000006</v>
      </c>
      <c r="B19" s="2">
        <f>Sheet4!G19*$K$1</f>
        <v>6.5554200000000007</v>
      </c>
      <c r="C19" s="2">
        <f>Sheet4!I19*$K$1</f>
        <v>0.59584000000000004</v>
      </c>
      <c r="D19" s="2">
        <f>Sheet4!J19*$K$1</f>
        <v>0.98262000000000005</v>
      </c>
      <c r="E19" s="2">
        <f>Sheet4!O19*$K$1</f>
        <v>5.4615800000000005</v>
      </c>
      <c r="F19" s="2">
        <f>Sheet4!P19*$K$1</f>
        <v>5.4300000000000001E-2</v>
      </c>
      <c r="G19" s="6">
        <f>Sheet4!K19*$K$1</f>
        <v>62.171320000000009</v>
      </c>
      <c r="H19" s="6">
        <f>Sheet4!M19*$K$1</f>
        <v>20.431260000000002</v>
      </c>
      <c r="I19" s="6">
        <f>Sheet4!V19*$K$1</f>
        <v>11.8405</v>
      </c>
      <c r="J19" s="6">
        <f>(Sheet4!L19-Sheet4!V19)*$K$1</f>
        <v>29.899560000000001</v>
      </c>
    </row>
    <row r="20" spans="1:10" x14ac:dyDescent="0.3">
      <c r="A20" s="2">
        <f>Sheet4!F20*$K$1</f>
        <v>1.5414200000000002</v>
      </c>
      <c r="B20" s="2">
        <f>Sheet4!G20*$K$1</f>
        <v>0.39394000000000001</v>
      </c>
      <c r="C20" s="2">
        <f>Sheet4!I20*$K$1</f>
        <v>2.0880000000000003E-2</v>
      </c>
      <c r="D20" s="2">
        <f>Sheet4!J20*$K$1</f>
        <v>0.61950000000000005</v>
      </c>
      <c r="E20" s="2">
        <f>Sheet4!O20*$K$1</f>
        <v>0.76682000000000006</v>
      </c>
      <c r="F20" s="2">
        <f>Sheet4!P20*$K$1</f>
        <v>4.8000000000000007E-4</v>
      </c>
      <c r="G20" s="6">
        <f>Sheet4!K20*$K$1</f>
        <v>51.255460000000006</v>
      </c>
      <c r="H20" s="6">
        <f>Sheet4!M20*$K$1</f>
        <v>0.44192000000000004</v>
      </c>
      <c r="I20" s="6">
        <f>Sheet4!V20*$K$1</f>
        <v>14.106840000000002</v>
      </c>
      <c r="J20" s="6">
        <f>(Sheet4!L20-Sheet4!V20)*$K$1</f>
        <v>36.706700000000005</v>
      </c>
    </row>
    <row r="21" spans="1:10" x14ac:dyDescent="0.3">
      <c r="A21" s="2">
        <f>Sheet4!F21*$K$1</f>
        <v>1.2006000000000001</v>
      </c>
      <c r="B21" s="2">
        <f>Sheet4!G21*$K$1</f>
        <v>1.2200000000000002E-3</v>
      </c>
      <c r="C21" s="2">
        <f>Sheet4!I21*$K$1</f>
        <v>1.8000000000000002E-3</v>
      </c>
      <c r="D21" s="2">
        <f>Sheet4!J21*$K$1</f>
        <v>8.0000000000000007E-5</v>
      </c>
      <c r="E21" s="2">
        <f>Sheet4!O21*$K$1</f>
        <v>7.0000000000000001E-3</v>
      </c>
      <c r="F21" s="2">
        <f>Sheet4!P21*$K$1</f>
        <v>0</v>
      </c>
      <c r="G21" s="6">
        <f>Sheet4!K21*$K$1</f>
        <v>52.240260000000006</v>
      </c>
      <c r="H21" s="6">
        <f>Sheet4!M21*$K$1</f>
        <v>4.9000000000000007E-3</v>
      </c>
      <c r="I21" s="6">
        <f>Sheet4!V21*$K$1</f>
        <v>12.656040000000001</v>
      </c>
      <c r="J21" s="6">
        <f>(Sheet4!L21-Sheet4!V21)*$K$1</f>
        <v>39.579320000000003</v>
      </c>
    </row>
    <row r="22" spans="1:10" x14ac:dyDescent="0.3">
      <c r="A22" s="2">
        <f>Sheet4!F22*$K$1</f>
        <v>13.889200000000001</v>
      </c>
      <c r="B22" s="2">
        <f>Sheet4!G22*$K$1</f>
        <v>2.59084</v>
      </c>
      <c r="C22" s="2">
        <f>Sheet4!I22*$K$1</f>
        <v>3.1469800000000001</v>
      </c>
      <c r="D22" s="2">
        <f>Sheet4!J22*$K$1</f>
        <v>1.26054</v>
      </c>
      <c r="E22" s="2">
        <f>Sheet4!O22*$K$1</f>
        <v>8.5164000000000009</v>
      </c>
      <c r="F22" s="2">
        <f>Sheet4!P22*$K$1</f>
        <v>4.7480000000000001E-2</v>
      </c>
      <c r="G22" s="6">
        <f>Sheet4!K22*$K$1</f>
        <v>91.414700000000011</v>
      </c>
      <c r="H22" s="6">
        <f>Sheet4!M22*$K$1</f>
        <v>6.9181400000000002</v>
      </c>
      <c r="I22" s="6">
        <f>Sheet4!V22*$K$1</f>
        <v>23.595940000000002</v>
      </c>
      <c r="J22" s="6">
        <f>(Sheet4!L22-Sheet4!V22)*$K$1</f>
        <v>60.900620000000004</v>
      </c>
    </row>
    <row r="23" spans="1:10" x14ac:dyDescent="0.3">
      <c r="A23" s="2">
        <f>Sheet4!F23*$K$1</f>
        <v>5.4897600000000004</v>
      </c>
      <c r="B23" s="2">
        <f>Sheet4!G23*$K$1</f>
        <v>6.6719000000000008</v>
      </c>
      <c r="C23" s="2">
        <f>Sheet4!I23*$K$1</f>
        <v>0.37822000000000006</v>
      </c>
      <c r="D23" s="2">
        <f>Sheet4!J23*$K$1</f>
        <v>16.796100000000003</v>
      </c>
      <c r="E23" s="2">
        <f>Sheet4!O23*$K$1</f>
        <v>22.41826</v>
      </c>
      <c r="F23" s="2">
        <f>Sheet4!P23*$K$1</f>
        <v>3.95E-2</v>
      </c>
      <c r="G23" s="6">
        <f>Sheet4!K23*$K$1</f>
        <v>75.0364</v>
      </c>
      <c r="H23" s="6">
        <f>Sheet4!M23*$K$1</f>
        <v>13.440060000000001</v>
      </c>
      <c r="I23" s="6">
        <f>Sheet4!V23*$K$1</f>
        <v>17.018380000000001</v>
      </c>
      <c r="J23" s="6">
        <f>(Sheet4!L23-Sheet4!V23)*$K$1</f>
        <v>44.577960000000004</v>
      </c>
    </row>
    <row r="24" spans="1:10" x14ac:dyDescent="0.3">
      <c r="A24" s="2">
        <f>Sheet4!F24*$K$1</f>
        <v>6.1484200000000007</v>
      </c>
      <c r="B24" s="2">
        <f>Sheet4!G24*$K$1</f>
        <v>5.4013800000000005</v>
      </c>
      <c r="C24" s="2">
        <f>Sheet4!I24*$K$1</f>
        <v>0.39736000000000005</v>
      </c>
      <c r="D24" s="2">
        <f>Sheet4!J24*$K$1</f>
        <v>18.637</v>
      </c>
      <c r="E24" s="2">
        <f>Sheet4!O24*$K$1</f>
        <v>23.317600000000002</v>
      </c>
      <c r="F24" s="2">
        <f>Sheet4!P24*$K$1</f>
        <v>8.2880000000000009E-2</v>
      </c>
      <c r="G24" s="6">
        <f>Sheet4!K24*$K$1</f>
        <v>80.923100000000005</v>
      </c>
      <c r="H24" s="6">
        <f>Sheet4!M24*$K$1</f>
        <v>13.232840000000001</v>
      </c>
      <c r="I24" s="6">
        <f>Sheet4!V24*$K$1</f>
        <v>18.63082</v>
      </c>
      <c r="J24" s="6">
        <f>(Sheet4!L24-Sheet4!V24)*$K$1</f>
        <v>49.059440000000002</v>
      </c>
    </row>
    <row r="25" spans="1:10" x14ac:dyDescent="0.3">
      <c r="A25" s="2">
        <f>Sheet4!F25*$K$1</f>
        <v>5.7201600000000008</v>
      </c>
      <c r="B25" s="2">
        <f>Sheet4!G25*$K$1</f>
        <v>6.780380000000001</v>
      </c>
      <c r="C25" s="2">
        <f>Sheet4!I25*$K$1</f>
        <v>0.36970000000000003</v>
      </c>
      <c r="D25" s="2">
        <f>Sheet4!J25*$K$1</f>
        <v>17.660060000000001</v>
      </c>
      <c r="E25" s="2">
        <f>Sheet4!O25*$K$1</f>
        <v>23.437260000000002</v>
      </c>
      <c r="F25" s="2">
        <f>Sheet4!P25*$K$1</f>
        <v>5.5760000000000004E-2</v>
      </c>
      <c r="G25" s="6">
        <f>Sheet4!K25*$K$1</f>
        <v>74.535780000000003</v>
      </c>
      <c r="H25" s="6">
        <f>Sheet4!M25*$K$1</f>
        <v>13.475040000000002</v>
      </c>
      <c r="I25" s="6">
        <f>Sheet4!V25*$K$1</f>
        <v>16.795540000000003</v>
      </c>
      <c r="J25" s="6">
        <f>(Sheet4!L25-Sheet4!V25)*$K$1</f>
        <v>44.2652</v>
      </c>
    </row>
    <row r="26" spans="1:10" x14ac:dyDescent="0.3">
      <c r="A26" s="2">
        <f>Sheet4!F26*$K$1</f>
        <v>6.0852200000000005</v>
      </c>
      <c r="B26" s="2">
        <f>Sheet4!G26*$K$1</f>
        <v>5.3708400000000003</v>
      </c>
      <c r="C26" s="2">
        <f>Sheet4!I26*$K$1</f>
        <v>0.41342000000000001</v>
      </c>
      <c r="D26" s="2">
        <f>Sheet4!J26*$K$1</f>
        <v>18.49634</v>
      </c>
      <c r="E26" s="2">
        <f>Sheet4!O26*$K$1</f>
        <v>23.208720000000003</v>
      </c>
      <c r="F26" s="2">
        <f>Sheet4!P26*$K$1</f>
        <v>6.2240000000000004E-2</v>
      </c>
      <c r="G26" s="6">
        <f>Sheet4!K26*$K$1</f>
        <v>80.643260000000012</v>
      </c>
      <c r="H26" s="6">
        <f>Sheet4!M26*$K$1</f>
        <v>13.183100000000001</v>
      </c>
      <c r="I26" s="6">
        <f>Sheet4!V26*$K$1</f>
        <v>18.40794</v>
      </c>
      <c r="J26" s="6">
        <f>(Sheet4!L26-Sheet4!V26)*$K$1</f>
        <v>49.052220000000005</v>
      </c>
    </row>
    <row r="27" spans="1:10" x14ac:dyDescent="0.3">
      <c r="A27" s="2">
        <f>Sheet4!F27*$K$1</f>
        <v>5.9905200000000001</v>
      </c>
      <c r="B27" s="2">
        <f>Sheet4!G27*$K$1</f>
        <v>5.0623200000000006</v>
      </c>
      <c r="C27" s="2">
        <f>Sheet4!I27*$K$1</f>
        <v>0.43204000000000004</v>
      </c>
      <c r="D27" s="2">
        <f>Sheet4!J27*$K$1</f>
        <v>19.067880000000002</v>
      </c>
      <c r="E27" s="2">
        <f>Sheet4!O27*$K$1</f>
        <v>23.527240000000003</v>
      </c>
      <c r="F27" s="2">
        <f>Sheet4!P27*$K$1</f>
        <v>7.0560000000000012E-2</v>
      </c>
      <c r="G27" s="6">
        <f>Sheet4!K27*$K$1</f>
        <v>81.612260000000006</v>
      </c>
      <c r="H27" s="6">
        <f>Sheet4!M27*$K$1</f>
        <v>13.086080000000001</v>
      </c>
      <c r="I27" s="6">
        <f>Sheet4!V27*$K$1</f>
        <v>18.486180000000001</v>
      </c>
      <c r="J27" s="6">
        <f>(Sheet4!L27-Sheet4!V27)*$K$1</f>
        <v>50.040000000000006</v>
      </c>
    </row>
    <row r="28" spans="1:10" x14ac:dyDescent="0.3">
      <c r="A28" s="2">
        <f>Sheet4!F28*$K$1</f>
        <v>5.9310400000000003</v>
      </c>
      <c r="B28" s="2">
        <f>Sheet4!G28*$K$1</f>
        <v>5.0325000000000006</v>
      </c>
      <c r="C28" s="2">
        <f>Sheet4!I28*$K$1</f>
        <v>0.43646000000000001</v>
      </c>
      <c r="D28" s="2">
        <f>Sheet4!J28*$K$1</f>
        <v>19.143280000000001</v>
      </c>
      <c r="E28" s="2">
        <f>Sheet4!O28*$K$1</f>
        <v>23.657400000000003</v>
      </c>
      <c r="F28" s="2">
        <f>Sheet4!P28*$K$1</f>
        <v>4.5140000000000007E-2</v>
      </c>
      <c r="G28" s="6">
        <f>Sheet4!K28*$K$1</f>
        <v>82.001500000000007</v>
      </c>
      <c r="H28" s="6">
        <f>Sheet4!M28*$K$1</f>
        <v>13.167660000000001</v>
      </c>
      <c r="I28" s="6">
        <f>Sheet4!V28*$K$1</f>
        <v>18.556420000000003</v>
      </c>
      <c r="J28" s="6">
        <f>(Sheet4!L28-Sheet4!V28)*$K$1</f>
        <v>50.277420000000006</v>
      </c>
    </row>
    <row r="29" spans="1:10" x14ac:dyDescent="0.3">
      <c r="A29" s="2">
        <f>Sheet4!F29*$K$1</f>
        <v>16.131240000000002</v>
      </c>
      <c r="B29" s="2">
        <f>Sheet4!G29*$K$1</f>
        <v>3.0603400000000001</v>
      </c>
      <c r="C29" s="2">
        <f>Sheet4!I29*$K$1</f>
        <v>3.6329800000000003</v>
      </c>
      <c r="D29" s="2">
        <f>Sheet4!J29*$K$1</f>
        <v>1.55732</v>
      </c>
      <c r="E29" s="2">
        <f>Sheet4!O29*$K$1</f>
        <v>9.8658400000000004</v>
      </c>
      <c r="F29" s="2">
        <f>Sheet4!P29*$K$1</f>
        <v>0.12008000000000001</v>
      </c>
      <c r="G29" s="6">
        <f>Sheet4!K29*$K$1</f>
        <v>105.81764000000001</v>
      </c>
      <c r="H29" s="6">
        <f>Sheet4!M29*$K$1</f>
        <v>8.3546600000000009</v>
      </c>
      <c r="I29" s="6">
        <f>Sheet4!V29*$K$1</f>
        <v>26.248220000000003</v>
      </c>
      <c r="J29" s="6">
        <f>(Sheet4!L29-Sheet4!V29)*$K$1</f>
        <v>71.214760000000012</v>
      </c>
    </row>
    <row r="30" spans="1:10" x14ac:dyDescent="0.3">
      <c r="A30" s="2">
        <f>Sheet4!F30*$K$1</f>
        <v>16.677060000000001</v>
      </c>
      <c r="B30" s="2">
        <f>Sheet4!G30*$K$1</f>
        <v>3.0611200000000003</v>
      </c>
      <c r="C30" s="2">
        <f>Sheet4!I30*$K$1</f>
        <v>3.9007400000000003</v>
      </c>
      <c r="D30" s="2">
        <f>Sheet4!J30*$K$1</f>
        <v>1.5452600000000001</v>
      </c>
      <c r="E30" s="2">
        <f>Sheet4!O30*$K$1</f>
        <v>10.324100000000001</v>
      </c>
      <c r="F30" s="2">
        <f>Sheet4!P30*$K$1</f>
        <v>7.9820000000000002E-2</v>
      </c>
      <c r="G30" s="6">
        <f>Sheet4!K30*$K$1</f>
        <v>110.92040000000001</v>
      </c>
      <c r="H30" s="6">
        <f>Sheet4!M30*$K$1</f>
        <v>8.3853800000000014</v>
      </c>
      <c r="I30" s="6">
        <f>Sheet4!V30*$K$1</f>
        <v>28.767160000000004</v>
      </c>
      <c r="J30" s="6">
        <f>(Sheet4!L30-Sheet4!V30)*$K$1</f>
        <v>73.767860000000013</v>
      </c>
    </row>
    <row r="31" spans="1:10" x14ac:dyDescent="0.3">
      <c r="A31" s="2">
        <f>Sheet4!F31*$K$1</f>
        <v>16.157860000000003</v>
      </c>
      <c r="B31" s="2">
        <f>Sheet4!G31*$K$1</f>
        <v>3.0956600000000001</v>
      </c>
      <c r="C31" s="2">
        <f>Sheet4!I31*$K$1</f>
        <v>3.3752400000000002</v>
      </c>
      <c r="D31" s="2">
        <f>Sheet4!J31*$K$1</f>
        <v>1.5598800000000002</v>
      </c>
      <c r="E31" s="2">
        <f>Sheet4!O31*$K$1</f>
        <v>9.7747800000000016</v>
      </c>
      <c r="F31" s="2">
        <f>Sheet4!P31*$K$1</f>
        <v>0.15864</v>
      </c>
      <c r="G31" s="6">
        <f>Sheet4!K31*$K$1</f>
        <v>104.04926</v>
      </c>
      <c r="H31" s="6">
        <f>Sheet4!M31*$K$1</f>
        <v>9.1979000000000006</v>
      </c>
      <c r="I31" s="6">
        <f>Sheet4!V31*$K$1</f>
        <v>26.073460000000001</v>
      </c>
      <c r="J31" s="6">
        <f>(Sheet4!L31-Sheet4!V31)*$K$1</f>
        <v>68.777900000000002</v>
      </c>
    </row>
    <row r="32" spans="1:10" x14ac:dyDescent="0.3">
      <c r="A32" s="2">
        <f>Sheet4!F32*$K$1</f>
        <v>18.532980000000002</v>
      </c>
      <c r="B32" s="2">
        <f>Sheet4!G32*$K$1</f>
        <v>3.4270400000000003</v>
      </c>
      <c r="C32" s="2">
        <f>Sheet4!I32*$K$1</f>
        <v>3.7069400000000003</v>
      </c>
      <c r="D32" s="2">
        <f>Sheet4!J32*$K$1</f>
        <v>1.9895000000000003</v>
      </c>
      <c r="E32" s="2">
        <f>Sheet4!O32*$K$1</f>
        <v>11.139220000000002</v>
      </c>
      <c r="F32" s="2">
        <f>Sheet4!P32*$K$1</f>
        <v>8.3600000000000008E-2</v>
      </c>
      <c r="G32" s="6">
        <f>Sheet4!K32*$K$1</f>
        <v>119.24582000000001</v>
      </c>
      <c r="H32" s="6">
        <f>Sheet4!M32*$K$1</f>
        <v>9.3572800000000012</v>
      </c>
      <c r="I32" s="6">
        <f>Sheet4!V32*$K$1</f>
        <v>30.440160000000002</v>
      </c>
      <c r="J32" s="6">
        <f>(Sheet4!L32-Sheet4!V32)*$K$1</f>
        <v>79.44838</v>
      </c>
    </row>
    <row r="33" spans="1:10" x14ac:dyDescent="0.3">
      <c r="A33" s="2">
        <f>Sheet4!F33*$K$1</f>
        <v>18.581040000000002</v>
      </c>
      <c r="B33" s="2">
        <f>Sheet4!G33*$K$1</f>
        <v>3.0212000000000003</v>
      </c>
      <c r="C33" s="2">
        <f>Sheet4!I33*$K$1</f>
        <v>3.9381200000000005</v>
      </c>
      <c r="D33" s="2">
        <f>Sheet4!J33*$K$1</f>
        <v>1.7408000000000001</v>
      </c>
      <c r="E33" s="2">
        <f>Sheet4!O33*$K$1</f>
        <v>11.128020000000001</v>
      </c>
      <c r="F33" s="2">
        <f>Sheet4!P33*$K$1</f>
        <v>5.7540000000000008E-2</v>
      </c>
      <c r="G33" s="6">
        <f>Sheet4!K33*$K$1</f>
        <v>119.41342000000002</v>
      </c>
      <c r="H33" s="6">
        <f>Sheet4!M33*$K$1</f>
        <v>9.1882600000000014</v>
      </c>
      <c r="I33" s="6">
        <f>Sheet4!V33*$K$1</f>
        <v>30.148440000000001</v>
      </c>
      <c r="J33" s="6">
        <f>(Sheet4!L33-Sheet4!V33)*$K$1</f>
        <v>80.076720000000009</v>
      </c>
    </row>
    <row r="34" spans="1:10" x14ac:dyDescent="0.3">
      <c r="A34" s="2">
        <f>Sheet4!F34*$K$1</f>
        <v>20.991240000000001</v>
      </c>
      <c r="B34" s="2">
        <f>Sheet4!G34*$K$1</f>
        <v>3.8527200000000001</v>
      </c>
      <c r="C34" s="2">
        <f>Sheet4!I34*$K$1</f>
        <v>4.5360400000000007</v>
      </c>
      <c r="D34" s="2">
        <f>Sheet4!J34*$K$1</f>
        <v>1.0941400000000001</v>
      </c>
      <c r="E34" s="2">
        <f>Sheet4!O34*$K$1</f>
        <v>12.010400000000001</v>
      </c>
      <c r="F34" s="2">
        <f>Sheet4!P34*$K$1</f>
        <v>9.1220000000000009E-2</v>
      </c>
      <c r="G34" s="6">
        <f>Sheet4!K34*$K$1</f>
        <v>125.63206000000001</v>
      </c>
      <c r="H34" s="6">
        <f>Sheet4!M34*$K$1</f>
        <v>9.9295600000000004</v>
      </c>
      <c r="I34" s="6">
        <f>Sheet4!V34*$K$1</f>
        <v>36.620040000000003</v>
      </c>
      <c r="J34" s="6">
        <f>(Sheet4!L34-Sheet4!V34)*$K$1</f>
        <v>79.082460000000012</v>
      </c>
    </row>
    <row r="35" spans="1:10" x14ac:dyDescent="0.3">
      <c r="A35" s="2">
        <f>Sheet4!F35*$K$1</f>
        <v>20.603260000000002</v>
      </c>
      <c r="B35" s="2">
        <f>Sheet4!G35*$K$1</f>
        <v>4.3168200000000008</v>
      </c>
      <c r="C35" s="2">
        <f>Sheet4!I35*$K$1</f>
        <v>4.2254000000000005</v>
      </c>
      <c r="D35" s="2">
        <f>Sheet4!J35*$K$1</f>
        <v>1.4500000000000002</v>
      </c>
      <c r="E35" s="2">
        <f>Sheet4!O35*$K$1</f>
        <v>12.144260000000001</v>
      </c>
      <c r="F35" s="2">
        <f>Sheet4!P35*$K$1</f>
        <v>6.8659999999999999E-2</v>
      </c>
      <c r="G35" s="6">
        <f>Sheet4!K35*$K$1</f>
        <v>124.07702</v>
      </c>
      <c r="H35" s="6">
        <f>Sheet4!M35*$K$1</f>
        <v>11.19092</v>
      </c>
      <c r="I35" s="6">
        <f>Sheet4!V35*$K$1</f>
        <v>34.86356</v>
      </c>
      <c r="J35" s="6">
        <f>(Sheet4!L35-Sheet4!V35)*$K$1</f>
        <v>78.022540000000006</v>
      </c>
    </row>
    <row r="36" spans="1:10" x14ac:dyDescent="0.3">
      <c r="A36" s="2">
        <f>Sheet4!F36*$K$1</f>
        <v>21.015220000000003</v>
      </c>
      <c r="B36" s="2">
        <f>Sheet4!G36*$K$1</f>
        <v>3.7461000000000002</v>
      </c>
      <c r="C36" s="2">
        <f>Sheet4!I36*$K$1</f>
        <v>4.5145600000000004</v>
      </c>
      <c r="D36" s="2">
        <f>Sheet4!J36*$K$1</f>
        <v>1.1620400000000002</v>
      </c>
      <c r="E36" s="2">
        <f>Sheet4!O36*$K$1</f>
        <v>12.271540000000002</v>
      </c>
      <c r="F36" s="2">
        <f>Sheet4!P36*$K$1</f>
        <v>3.832E-2</v>
      </c>
      <c r="G36" s="6">
        <f>Sheet4!K36*$K$1</f>
        <v>127.98040000000002</v>
      </c>
      <c r="H36" s="6">
        <f>Sheet4!M36*$K$1</f>
        <v>9.2944800000000001</v>
      </c>
      <c r="I36" s="6">
        <f>Sheet4!V36*$K$1</f>
        <v>35.926220000000001</v>
      </c>
      <c r="J36" s="6">
        <f>(Sheet4!L36-Sheet4!V36)*$K$1</f>
        <v>82.759700000000009</v>
      </c>
    </row>
    <row r="37" spans="1:10" x14ac:dyDescent="0.3">
      <c r="A37" s="2">
        <f>Sheet4!F37*$K$1</f>
        <v>20.292680000000001</v>
      </c>
      <c r="B37" s="2">
        <f>Sheet4!G37*$K$1</f>
        <v>3.0815400000000004</v>
      </c>
      <c r="C37" s="2">
        <f>Sheet4!I37*$K$1</f>
        <v>4.72818</v>
      </c>
      <c r="D37" s="2">
        <f>Sheet4!J37*$K$1</f>
        <v>1.06284</v>
      </c>
      <c r="E37" s="2">
        <f>Sheet4!O37*$K$1</f>
        <v>12.246560000000001</v>
      </c>
      <c r="F37" s="2">
        <f>Sheet4!P37*$K$1</f>
        <v>9.036000000000001E-2</v>
      </c>
      <c r="G37" s="6">
        <f>Sheet4!K37*$K$1</f>
        <v>125.31024000000001</v>
      </c>
      <c r="H37" s="6">
        <f>Sheet4!M37*$K$1</f>
        <v>8.610240000000001</v>
      </c>
      <c r="I37" s="6">
        <f>Sheet4!V37*$K$1</f>
        <v>34.963640000000005</v>
      </c>
      <c r="J37" s="6">
        <f>(Sheet4!L37-Sheet4!V37)*$K$1</f>
        <v>81.736360000000005</v>
      </c>
    </row>
    <row r="38" spans="1:10" x14ac:dyDescent="0.3">
      <c r="A38" s="2">
        <f>Sheet4!F38*$K$1</f>
        <v>20.38888</v>
      </c>
      <c r="B38" s="2">
        <f>Sheet4!G38*$K$1</f>
        <v>2.1678800000000003</v>
      </c>
      <c r="C38" s="2">
        <f>Sheet4!I38*$K$1</f>
        <v>5.0170400000000006</v>
      </c>
      <c r="D38" s="2">
        <f>Sheet4!J38*$K$1</f>
        <v>0.83590000000000009</v>
      </c>
      <c r="E38" s="2">
        <f>Sheet4!O38*$K$1</f>
        <v>12.633120000000002</v>
      </c>
      <c r="F38" s="2">
        <f>Sheet4!P38*$K$1</f>
        <v>9.2800000000000007E-2</v>
      </c>
      <c r="G38" s="6">
        <f>Sheet4!K38*$K$1</f>
        <v>124.68888000000001</v>
      </c>
      <c r="H38" s="6">
        <f>Sheet4!M38*$K$1</f>
        <v>6.7514600000000007</v>
      </c>
      <c r="I38" s="6">
        <f>Sheet4!V38*$K$1</f>
        <v>32.45758</v>
      </c>
      <c r="J38" s="6">
        <f>(Sheet4!L38-Sheet4!V38)*$K$1</f>
        <v>85.47984000000001</v>
      </c>
    </row>
    <row r="39" spans="1:10" x14ac:dyDescent="0.3">
      <c r="A39" s="2">
        <f>Sheet4!F39*$K$1</f>
        <v>15.986540000000002</v>
      </c>
      <c r="B39" s="2">
        <f>Sheet4!G39*$K$1</f>
        <v>2.5919400000000001</v>
      </c>
      <c r="C39" s="2">
        <f>Sheet4!I39*$K$1</f>
        <v>2.5067000000000004</v>
      </c>
      <c r="D39" s="2">
        <f>Sheet4!J39*$K$1</f>
        <v>0.46176000000000006</v>
      </c>
      <c r="E39" s="2">
        <f>Sheet4!O39*$K$1</f>
        <v>7.2776400000000008</v>
      </c>
      <c r="F39" s="2">
        <f>Sheet4!P39*$K$1</f>
        <v>5.2000000000000005E-2</v>
      </c>
      <c r="G39" s="6">
        <f>Sheet4!K39*$K$1</f>
        <v>121.12360000000001</v>
      </c>
      <c r="H39" s="6">
        <f>Sheet4!M39*$K$1</f>
        <v>3.3566800000000003</v>
      </c>
      <c r="I39" s="6">
        <f>Sheet4!V39*$K$1</f>
        <v>32.644840000000002</v>
      </c>
      <c r="J39" s="6">
        <f>(Sheet4!L39-Sheet4!V39)*$K$1</f>
        <v>85.122080000000011</v>
      </c>
    </row>
    <row r="40" spans="1:10" x14ac:dyDescent="0.3">
      <c r="A40" s="2">
        <f>Sheet4!F40*$K$1</f>
        <v>17.123480000000001</v>
      </c>
      <c r="B40" s="2">
        <f>Sheet4!G40*$K$1</f>
        <v>0.81764000000000003</v>
      </c>
      <c r="C40" s="2">
        <f>Sheet4!I40*$K$1</f>
        <v>2.6562400000000004</v>
      </c>
      <c r="D40" s="2">
        <f>Sheet4!J40*$K$1</f>
        <v>0.16856000000000002</v>
      </c>
      <c r="E40" s="2">
        <f>Sheet4!O40*$K$1</f>
        <v>6.999880000000001</v>
      </c>
      <c r="F40" s="2">
        <f>Sheet4!P40*$K$1</f>
        <v>1.5000000000000001E-2</v>
      </c>
      <c r="G40" s="6">
        <f>Sheet4!K40*$K$1</f>
        <v>119.40138</v>
      </c>
      <c r="H40" s="6">
        <f>Sheet4!M40*$K$1</f>
        <v>1.46628</v>
      </c>
      <c r="I40" s="6">
        <f>Sheet4!V40*$K$1</f>
        <v>31.654360000000004</v>
      </c>
      <c r="J40" s="6">
        <f>(Sheet4!L40-Sheet4!V40)*$K$1</f>
        <v>86.280740000000009</v>
      </c>
    </row>
    <row r="41" spans="1:10" x14ac:dyDescent="0.3">
      <c r="A41" s="2">
        <f>Sheet4!F41*$K$1</f>
        <v>16.487580000000001</v>
      </c>
      <c r="B41" s="2">
        <f>Sheet4!G41*$K$1</f>
        <v>2.47946</v>
      </c>
      <c r="C41" s="2">
        <f>Sheet4!I41*$K$1</f>
        <v>2.6001600000000002</v>
      </c>
      <c r="D41" s="2">
        <f>Sheet4!J41*$K$1</f>
        <v>0.41296000000000005</v>
      </c>
      <c r="E41" s="2">
        <f>Sheet4!O41*$K$1</f>
        <v>7.284040000000001</v>
      </c>
      <c r="F41" s="2">
        <f>Sheet4!P41*$K$1</f>
        <v>1.66E-2</v>
      </c>
      <c r="G41" s="6">
        <f>Sheet4!K41*$K$1</f>
        <v>118.51230000000001</v>
      </c>
      <c r="H41" s="6">
        <f>Sheet4!M41*$K$1</f>
        <v>3.2264400000000002</v>
      </c>
      <c r="I41" s="6">
        <f>Sheet4!V41*$K$1</f>
        <v>29.200620000000001</v>
      </c>
      <c r="J41" s="6">
        <f>(Sheet4!L41-Sheet4!V41)*$K$1</f>
        <v>86.085240000000013</v>
      </c>
    </row>
    <row r="42" spans="1:10" x14ac:dyDescent="0.3">
      <c r="A42" s="2">
        <f>Sheet4!F42*$K$1</f>
        <v>2.9719200000000003</v>
      </c>
      <c r="B42" s="2">
        <f>Sheet4!G42*$K$1</f>
        <v>8.7000000000000011E-3</v>
      </c>
      <c r="C42" s="2">
        <f>Sheet4!I42*$K$1</f>
        <v>0.14318</v>
      </c>
      <c r="D42" s="2">
        <f>Sheet4!J42*$K$1</f>
        <v>1.08E-3</v>
      </c>
      <c r="E42" s="2">
        <f>Sheet4!O42*$K$1</f>
        <v>0.312</v>
      </c>
      <c r="F42" s="2">
        <f>Sheet4!P42*$K$1</f>
        <v>5.4000000000000001E-4</v>
      </c>
      <c r="G42" s="6">
        <f>Sheet4!K42*$K$1</f>
        <v>109.59680000000002</v>
      </c>
      <c r="H42" s="6">
        <f>Sheet4!M42*$K$1</f>
        <v>3.8920000000000003E-2</v>
      </c>
      <c r="I42" s="6">
        <f>Sheet4!V42*$K$1</f>
        <v>31.304880000000004</v>
      </c>
      <c r="J42" s="6">
        <f>(Sheet4!L42-Sheet4!V42)*$K$1</f>
        <v>78.253</v>
      </c>
    </row>
    <row r="43" spans="1:10" x14ac:dyDescent="0.3">
      <c r="A43" s="2">
        <f>Sheet4!F43*$K$1</f>
        <v>9.4838400000000007</v>
      </c>
      <c r="B43" s="2">
        <f>Sheet4!G43*$K$1</f>
        <v>2.7428400000000002</v>
      </c>
      <c r="C43" s="2">
        <f>Sheet4!I43*$K$1</f>
        <v>0.74858000000000002</v>
      </c>
      <c r="D43" s="2">
        <f>Sheet4!J43*$K$1</f>
        <v>0.52740000000000009</v>
      </c>
      <c r="E43" s="2">
        <f>Sheet4!O43*$K$1</f>
        <v>5.7733600000000003</v>
      </c>
      <c r="F43" s="2">
        <f>Sheet4!P43*$K$1</f>
        <v>1.7600000000000001E-2</v>
      </c>
      <c r="G43" s="6">
        <f>Sheet4!K43*$K$1</f>
        <v>135.64966000000001</v>
      </c>
      <c r="H43" s="6">
        <f>Sheet4!M43*$K$1</f>
        <v>2.7858600000000004</v>
      </c>
      <c r="I43" s="6">
        <f>Sheet4!V43*$K$1</f>
        <v>43.575840000000007</v>
      </c>
      <c r="J43" s="6">
        <f>(Sheet4!L43-Sheet4!V43)*$K$1</f>
        <v>89.287960000000012</v>
      </c>
    </row>
    <row r="44" spans="1:10" x14ac:dyDescent="0.3">
      <c r="A44" s="2">
        <f>Sheet4!F44*$K$1</f>
        <v>9.3011400000000002</v>
      </c>
      <c r="B44" s="2">
        <f>Sheet4!G44*$K$1</f>
        <v>2.7796600000000002</v>
      </c>
      <c r="C44" s="2">
        <f>Sheet4!I44*$K$1</f>
        <v>0.69954000000000005</v>
      </c>
      <c r="D44" s="2">
        <f>Sheet4!J44*$K$1</f>
        <v>0.58332000000000006</v>
      </c>
      <c r="E44" s="2">
        <f>Sheet4!O44*$K$1</f>
        <v>5.8155400000000004</v>
      </c>
      <c r="F44" s="2">
        <f>Sheet4!P44*$K$1</f>
        <v>2.0840000000000001E-2</v>
      </c>
      <c r="G44" s="6">
        <f>Sheet4!K44*$K$1</f>
        <v>134.76938000000001</v>
      </c>
      <c r="H44" s="6">
        <f>Sheet4!M44*$K$1</f>
        <v>2.8225000000000002</v>
      </c>
      <c r="I44" s="6">
        <f>Sheet4!V44*$K$1</f>
        <v>43.042500000000004</v>
      </c>
      <c r="J44" s="6">
        <f>(Sheet4!L44-Sheet4!V44)*$K$1</f>
        <v>88.904380000000003</v>
      </c>
    </row>
    <row r="45" spans="1:10" x14ac:dyDescent="0.3">
      <c r="A45" s="2">
        <f>Sheet4!F45*$K$1</f>
        <v>8.6182200000000009</v>
      </c>
      <c r="B45" s="2">
        <f>Sheet4!G45*$K$1</f>
        <v>6.0000000000000008E-5</v>
      </c>
      <c r="C45" s="2">
        <f>Sheet4!I45*$K$1</f>
        <v>1.3352400000000002</v>
      </c>
      <c r="D45" s="2">
        <f>Sheet4!J45*$K$1</f>
        <v>0</v>
      </c>
      <c r="E45" s="2">
        <f>Sheet4!O45*$K$1</f>
        <v>3.6020800000000004</v>
      </c>
      <c r="F45" s="2">
        <f>Sheet4!P45*$K$1</f>
        <v>0</v>
      </c>
      <c r="G45" s="6">
        <f>Sheet4!K45*$K$1</f>
        <v>121.41610000000001</v>
      </c>
      <c r="H45" s="6">
        <f>Sheet4!M45*$K$1</f>
        <v>1E-3</v>
      </c>
      <c r="I45" s="6">
        <f>Sheet4!V45*$K$1</f>
        <v>33.970359999999999</v>
      </c>
      <c r="J45" s="6">
        <f>(Sheet4!L45-Sheet4!V45)*$K$1</f>
        <v>87.44474000000001</v>
      </c>
    </row>
    <row r="46" spans="1:10" x14ac:dyDescent="0.3">
      <c r="A46" s="2">
        <f>Sheet4!F46*$K$1</f>
        <v>8.7855000000000008</v>
      </c>
      <c r="B46" s="2">
        <f>Sheet4!G46*$K$1</f>
        <v>1.68632</v>
      </c>
      <c r="C46" s="2">
        <f>Sheet4!I46*$K$1</f>
        <v>0.71300000000000008</v>
      </c>
      <c r="D46" s="2">
        <f>Sheet4!J46*$K$1</f>
        <v>0.78678000000000003</v>
      </c>
      <c r="E46" s="2">
        <f>Sheet4!O46*$K$1</f>
        <v>5.0665000000000004</v>
      </c>
      <c r="F46" s="2">
        <f>Sheet4!P46*$K$1</f>
        <v>8.7200000000000003E-3</v>
      </c>
      <c r="G46" s="6">
        <f>Sheet4!K46*$K$1</f>
        <v>36.408620000000006</v>
      </c>
      <c r="H46" s="6">
        <f>Sheet4!M46*$K$1</f>
        <v>2.9761000000000002</v>
      </c>
      <c r="I46" s="6">
        <f>Sheet4!V46*$K$1</f>
        <v>16.657300000000003</v>
      </c>
      <c r="J46" s="6">
        <f>(Sheet4!L46-Sheet4!V46)*$K$1</f>
        <v>16.775220000000001</v>
      </c>
    </row>
    <row r="47" spans="1:10" x14ac:dyDescent="0.3">
      <c r="A47" s="2">
        <f>Sheet4!F47*$K$1</f>
        <v>3.8731800000000005</v>
      </c>
      <c r="B47" s="2">
        <f>Sheet4!G47*$K$1</f>
        <v>4.0960600000000005</v>
      </c>
      <c r="C47" s="2">
        <f>Sheet4!I47*$K$1</f>
        <v>0.25012000000000001</v>
      </c>
      <c r="D47" s="2">
        <f>Sheet4!J47*$K$1</f>
        <v>71.731140000000011</v>
      </c>
      <c r="E47" s="2">
        <f>Sheet4!O47*$K$1</f>
        <v>74.508520000000004</v>
      </c>
      <c r="F47" s="2">
        <f>Sheet4!P47*$K$1</f>
        <v>1.5E-3</v>
      </c>
      <c r="G47" s="6">
        <f>Sheet4!K47*$K$1</f>
        <v>52.239020000000004</v>
      </c>
      <c r="H47" s="6">
        <f>Sheet4!M47*$K$1</f>
        <v>30.418880000000001</v>
      </c>
      <c r="I47" s="6">
        <f>Sheet4!V47*$K$1</f>
        <v>6.1374000000000004</v>
      </c>
      <c r="J47" s="6">
        <f>(Sheet4!L47-Sheet4!V47)*$K$1</f>
        <v>15.682740000000001</v>
      </c>
    </row>
    <row r="48" spans="1:10" x14ac:dyDescent="0.3">
      <c r="A48" s="2">
        <f>Sheet4!F48*$K$1</f>
        <v>3.0794400000000004</v>
      </c>
      <c r="B48" s="2">
        <f>Sheet4!G48*$K$1</f>
        <v>4.7372800000000002</v>
      </c>
      <c r="C48" s="2">
        <f>Sheet4!I48*$K$1</f>
        <v>0.13044</v>
      </c>
      <c r="D48" s="2">
        <f>Sheet4!J48*$K$1</f>
        <v>100.86654000000001</v>
      </c>
      <c r="E48" s="2">
        <f>Sheet4!O48*$K$1</f>
        <v>103.15216000000001</v>
      </c>
      <c r="F48" s="2">
        <f>Sheet4!P48*$K$1</f>
        <v>5.5800000000000008E-3</v>
      </c>
      <c r="G48" s="6">
        <f>Sheet4!K48*$K$1</f>
        <v>37.84384</v>
      </c>
      <c r="H48" s="6">
        <f>Sheet4!M48*$K$1</f>
        <v>15.810520000000002</v>
      </c>
      <c r="I48" s="6">
        <f>Sheet4!V48*$K$1</f>
        <v>6.1643600000000003</v>
      </c>
      <c r="J48" s="6">
        <f>(Sheet4!L48-Sheet4!V48)*$K$1</f>
        <v>15.868960000000001</v>
      </c>
    </row>
    <row r="49" spans="1:10" x14ac:dyDescent="0.3">
      <c r="A49" s="2">
        <f>Sheet4!F49*$K$1</f>
        <v>4.0321600000000002</v>
      </c>
      <c r="B49" s="2">
        <f>Sheet4!G49*$K$1</f>
        <v>0.72102000000000011</v>
      </c>
      <c r="C49" s="2">
        <f>Sheet4!I49*$K$1</f>
        <v>1.44164</v>
      </c>
      <c r="D49" s="2">
        <f>Sheet4!J49*$K$1</f>
        <v>0.6426400000000001</v>
      </c>
      <c r="E49" s="2">
        <f>Sheet4!O49*$K$1</f>
        <v>2.7855400000000001</v>
      </c>
      <c r="F49" s="2">
        <f>Sheet4!P49*$K$1</f>
        <v>5.6000000000000006E-4</v>
      </c>
      <c r="G49" s="6">
        <f>Sheet4!K49*$K$1</f>
        <v>26.666020000000003</v>
      </c>
      <c r="H49" s="6">
        <f>Sheet4!M49*$K$1</f>
        <v>1.0914600000000001</v>
      </c>
      <c r="I49" s="6">
        <f>Sheet4!V49*$K$1</f>
        <v>9.9678400000000007</v>
      </c>
      <c r="J49" s="6">
        <f>(Sheet4!L49-Sheet4!V49)*$K$1</f>
        <v>15.606720000000001</v>
      </c>
    </row>
    <row r="50" spans="1:10" x14ac:dyDescent="0.3">
      <c r="A50" s="2">
        <f>Sheet4!F50*$K$1</f>
        <v>3.6750200000000004</v>
      </c>
      <c r="B50" s="2">
        <f>Sheet4!G50*$K$1</f>
        <v>0.27722000000000002</v>
      </c>
      <c r="C50" s="2">
        <f>Sheet4!I50*$K$1</f>
        <v>0.79274000000000011</v>
      </c>
      <c r="D50" s="2">
        <f>Sheet4!J50*$K$1</f>
        <v>5.8420000000000007E-2</v>
      </c>
      <c r="E50" s="2">
        <f>Sheet4!O50*$K$1</f>
        <v>1.4810000000000001</v>
      </c>
      <c r="F50" s="2">
        <f>Sheet4!P50*$K$1</f>
        <v>3.1800000000000001E-3</v>
      </c>
      <c r="G50" s="6">
        <f>Sheet4!K50*$K$1</f>
        <v>28.207200000000004</v>
      </c>
      <c r="H50" s="6">
        <f>Sheet4!M50*$K$1</f>
        <v>0.42096000000000006</v>
      </c>
      <c r="I50" s="6">
        <f>Sheet4!V50*$K$1</f>
        <v>10.494560000000002</v>
      </c>
      <c r="J50" s="6">
        <f>(Sheet4!L50-Sheet4!V50)*$K$1</f>
        <v>17.291680000000003</v>
      </c>
    </row>
    <row r="51" spans="1:10" x14ac:dyDescent="0.3">
      <c r="A51" s="2">
        <f>Sheet4!F51*$K$1</f>
        <v>4.3008800000000003</v>
      </c>
      <c r="B51" s="2">
        <f>Sheet4!G51*$K$1</f>
        <v>1.6190200000000001</v>
      </c>
      <c r="C51" s="2">
        <f>Sheet4!I51*$K$1</f>
        <v>0.25750000000000001</v>
      </c>
      <c r="D51" s="2">
        <f>Sheet4!J51*$K$1</f>
        <v>0.10812000000000001</v>
      </c>
      <c r="E51" s="2">
        <f>Sheet4!O51*$K$1</f>
        <v>1.5725000000000002</v>
      </c>
      <c r="F51" s="2">
        <f>Sheet4!P51*$K$1</f>
        <v>6.3200000000000001E-3</v>
      </c>
      <c r="G51" s="6">
        <f>Sheet4!K51*$K$1</f>
        <v>19.595280000000002</v>
      </c>
      <c r="H51" s="6">
        <f>Sheet4!M51*$K$1</f>
        <v>1.6146400000000001</v>
      </c>
      <c r="I51" s="6">
        <f>Sheet4!V51*$K$1</f>
        <v>6.2659000000000002</v>
      </c>
      <c r="J51" s="6">
        <f>(Sheet4!L51-Sheet4!V51)*$K$1</f>
        <v>11.714740000000001</v>
      </c>
    </row>
    <row r="52" spans="1:10" x14ac:dyDescent="0.3">
      <c r="A52" s="2">
        <f>Sheet4!F52*$K$1</f>
        <v>1.3970400000000001</v>
      </c>
      <c r="B52" s="2">
        <f>Sheet4!G52*$K$1</f>
        <v>0.10792</v>
      </c>
      <c r="C52" s="2">
        <f>Sheet4!I52*$K$1</f>
        <v>0.43814000000000003</v>
      </c>
      <c r="D52" s="2">
        <f>Sheet4!J52*$K$1</f>
        <v>0.24398000000000003</v>
      </c>
      <c r="E52" s="2">
        <f>Sheet4!O52*$K$1</f>
        <v>0.86096000000000006</v>
      </c>
      <c r="F52" s="2">
        <f>Sheet4!P52*$K$1</f>
        <v>1.58E-3</v>
      </c>
      <c r="G52" s="6">
        <f>Sheet4!K52*$K$1</f>
        <v>10.7919</v>
      </c>
      <c r="H52" s="6">
        <f>Sheet4!M52*$K$1</f>
        <v>0.42860000000000004</v>
      </c>
      <c r="I52" s="6">
        <f>Sheet4!V52*$K$1</f>
        <v>3.5641200000000004</v>
      </c>
      <c r="J52" s="6">
        <f>(Sheet4!L52-Sheet4!V52)*$K$1</f>
        <v>6.7991800000000007</v>
      </c>
    </row>
    <row r="53" spans="1:10" x14ac:dyDescent="0.3">
      <c r="A53" s="2">
        <f>AVERAGE(A3:A52)</f>
        <v>10.889194799999995</v>
      </c>
      <c r="B53" s="2">
        <f t="shared" ref="B53:J53" si="0">AVERAGE(B3:B52)</f>
        <v>3.078611200000001</v>
      </c>
      <c r="C53" s="2">
        <f t="shared" si="0"/>
        <v>1.4514248000000001</v>
      </c>
      <c r="D53" s="2">
        <f t="shared" si="0"/>
        <v>6.4924648000000005</v>
      </c>
      <c r="E53" s="2">
        <f t="shared" si="0"/>
        <v>11.2988084</v>
      </c>
      <c r="F53" s="2">
        <f t="shared" si="0"/>
        <v>3.7353199999999996E-2</v>
      </c>
      <c r="G53" s="6">
        <f t="shared" si="0"/>
        <v>75.1519756</v>
      </c>
      <c r="H53" s="6">
        <f t="shared" si="0"/>
        <v>7.8876103999999998</v>
      </c>
      <c r="I53" s="6">
        <f t="shared" si="0"/>
        <v>20.036948800000001</v>
      </c>
      <c r="J53" s="6">
        <f t="shared" si="0"/>
        <v>47.227416400000003</v>
      </c>
    </row>
    <row r="54" spans="1:10" x14ac:dyDescent="0.3">
      <c r="A54" s="2" t="s">
        <v>170</v>
      </c>
      <c r="B54" s="2">
        <f>SUM(A53:G53)</f>
        <v>108.39983279999998</v>
      </c>
      <c r="C54" s="2"/>
      <c r="D54" s="2"/>
      <c r="E54" s="2"/>
      <c r="F54" s="2"/>
      <c r="H54" s="2"/>
      <c r="I54" s="2"/>
    </row>
    <row r="55" spans="1:10" x14ac:dyDescent="0.3">
      <c r="A55" s="2" t="s">
        <v>156</v>
      </c>
      <c r="B55" s="2">
        <f>(B53+D53+F53+H53)*linkedrecords!$D$3</f>
        <v>24.801161014188004</v>
      </c>
      <c r="C55" s="2"/>
      <c r="D55" s="2"/>
      <c r="E55" s="2"/>
      <c r="F55" s="2"/>
      <c r="H55" s="2"/>
      <c r="I55" s="2"/>
    </row>
    <row r="56" spans="1:10" x14ac:dyDescent="0.3">
      <c r="A56" s="2" t="s">
        <v>157</v>
      </c>
      <c r="B56" s="2">
        <f>(A53+C53+E53+J53)*linkedrecords!$C$3</f>
        <v>83.933273170471992</v>
      </c>
      <c r="C56" s="2"/>
      <c r="D56" s="2"/>
      <c r="E56" s="2"/>
      <c r="F56" s="2"/>
      <c r="H56" s="2"/>
      <c r="I56" s="2"/>
    </row>
    <row r="57" spans="1:10" x14ac:dyDescent="0.3">
      <c r="A57" s="2" t="s">
        <v>141</v>
      </c>
      <c r="B57" s="2">
        <f>I53*linkedrecords!$B$3</f>
        <v>0.97453507509072002</v>
      </c>
    </row>
    <row r="58" spans="1:10" x14ac:dyDescent="0.3">
      <c r="A58" s="2" t="s">
        <v>166</v>
      </c>
      <c r="B58" s="2">
        <f>SUM(B55:B57)</f>
        <v>109.7089692597507</v>
      </c>
    </row>
    <row r="59" spans="1:10" x14ac:dyDescent="0.3">
      <c r="A59" t="s">
        <v>167</v>
      </c>
      <c r="B59">
        <f>Sheet1!B55*linkedrecords!E3*20</f>
        <v>49.882155656845399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2021-02-04T17:40:08Z</dcterms:created>
  <dcterms:modified xsi:type="dcterms:W3CDTF">2021-03-06T21:51:23Z</dcterms:modified>
</cp:coreProperties>
</file>