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Aggressive_16k-l1i_32k2w\"/>
    </mc:Choice>
  </mc:AlternateContent>
  <bookViews>
    <workbookView xWindow="240" yWindow="12" windowWidth="16092" windowHeight="966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D2" i="7"/>
  <c r="C2" i="7"/>
  <c r="B2" i="7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I53" i="9" l="1"/>
  <c r="H53" i="9"/>
  <c r="J53" i="9"/>
  <c r="B54" i="1"/>
  <c r="B55" i="1" s="1"/>
  <c r="A4" i="10" l="1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B3" i="10"/>
  <c r="A3" i="10"/>
  <c r="C2" i="10"/>
  <c r="B4" i="9"/>
  <c r="C4" i="9"/>
  <c r="B6" i="9"/>
  <c r="C6" i="9"/>
  <c r="B8" i="9"/>
  <c r="C8" i="9"/>
  <c r="B10" i="9"/>
  <c r="C10" i="9"/>
  <c r="B12" i="9"/>
  <c r="C12" i="9"/>
  <c r="B14" i="9"/>
  <c r="C14" i="9"/>
  <c r="B16" i="9"/>
  <c r="C16" i="9"/>
  <c r="B18" i="9"/>
  <c r="C18" i="9"/>
  <c r="B20" i="9"/>
  <c r="C20" i="9"/>
  <c r="B22" i="9"/>
  <c r="C22" i="9"/>
  <c r="B24" i="9"/>
  <c r="C24" i="9"/>
  <c r="B26" i="9"/>
  <c r="C26" i="9"/>
  <c r="B28" i="9"/>
  <c r="C28" i="9"/>
  <c r="B30" i="9"/>
  <c r="C30" i="9"/>
  <c r="B32" i="9"/>
  <c r="C32" i="9"/>
  <c r="B34" i="9"/>
  <c r="C34" i="9"/>
  <c r="B36" i="9"/>
  <c r="C36" i="9"/>
  <c r="B38" i="9"/>
  <c r="C38" i="9"/>
  <c r="B40" i="9"/>
  <c r="C40" i="9"/>
  <c r="B42" i="9"/>
  <c r="C42" i="9"/>
  <c r="B44" i="9"/>
  <c r="C44" i="9"/>
  <c r="B46" i="9"/>
  <c r="C46" i="9"/>
  <c r="B48" i="9"/>
  <c r="C48" i="9"/>
  <c r="B50" i="9"/>
  <c r="C50" i="9"/>
  <c r="B52" i="9"/>
  <c r="C52" i="9"/>
  <c r="L1" i="9"/>
  <c r="D4" i="9" s="1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C53" i="8" s="1"/>
  <c r="B3" i="8"/>
  <c r="A3" i="8"/>
  <c r="E1" i="8"/>
  <c r="C5" i="7"/>
  <c r="E5" i="7"/>
  <c r="A55" i="10" s="1"/>
  <c r="E4" i="7"/>
  <c r="B55" i="10" s="1"/>
  <c r="C4" i="7"/>
  <c r="D3" i="7"/>
  <c r="C3" i="7"/>
  <c r="B3" i="7"/>
  <c r="B57" i="9" s="1"/>
  <c r="E3" i="7"/>
  <c r="B59" i="9" s="1"/>
  <c r="B59" i="8"/>
  <c r="B53" i="10" l="1"/>
  <c r="A53" i="10"/>
  <c r="A54" i="10" s="1"/>
  <c r="B54" i="10"/>
  <c r="D53" i="8"/>
  <c r="B53" i="8"/>
  <c r="B55" i="8" s="1"/>
  <c r="A53" i="8"/>
  <c r="B54" i="8" s="1"/>
  <c r="B57" i="8"/>
  <c r="D55" i="10"/>
  <c r="A52" i="9"/>
  <c r="A48" i="9"/>
  <c r="A44" i="9"/>
  <c r="A36" i="9"/>
  <c r="A32" i="9"/>
  <c r="A26" i="9"/>
  <c r="A22" i="9"/>
  <c r="A18" i="9"/>
  <c r="A14" i="9"/>
  <c r="A10" i="9"/>
  <c r="A4" i="9"/>
  <c r="F51" i="9"/>
  <c r="F47" i="9"/>
  <c r="F43" i="9"/>
  <c r="F41" i="9"/>
  <c r="F37" i="9"/>
  <c r="F35" i="9"/>
  <c r="F33" i="9"/>
  <c r="F29" i="9"/>
  <c r="F15" i="9"/>
  <c r="B3" i="9"/>
  <c r="E51" i="9"/>
  <c r="E49" i="9"/>
  <c r="E47" i="9"/>
  <c r="E45" i="9"/>
  <c r="E43" i="9"/>
  <c r="E41" i="9"/>
  <c r="E39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C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7" i="9"/>
  <c r="D15" i="9"/>
  <c r="D13" i="9"/>
  <c r="D11" i="9"/>
  <c r="D9" i="9"/>
  <c r="D7" i="9"/>
  <c r="D5" i="9"/>
  <c r="A42" i="9"/>
  <c r="C51" i="9"/>
  <c r="C45" i="9"/>
  <c r="C39" i="9"/>
  <c r="C35" i="9"/>
  <c r="C29" i="9"/>
  <c r="C23" i="9"/>
  <c r="C19" i="9"/>
  <c r="C13" i="9"/>
  <c r="C7" i="9"/>
  <c r="E3" i="9"/>
  <c r="B47" i="9"/>
  <c r="B41" i="9"/>
  <c r="B33" i="9"/>
  <c r="B9" i="9"/>
  <c r="A50" i="9"/>
  <c r="C49" i="9"/>
  <c r="C43" i="9"/>
  <c r="C37" i="9"/>
  <c r="C31" i="9"/>
  <c r="C25" i="9"/>
  <c r="C17" i="9"/>
  <c r="C9" i="9"/>
  <c r="B49" i="9"/>
  <c r="B43" i="9"/>
  <c r="B37" i="9"/>
  <c r="B31" i="9"/>
  <c r="B27" i="9"/>
  <c r="B23" i="9"/>
  <c r="B21" i="9"/>
  <c r="B17" i="9"/>
  <c r="B15" i="9"/>
  <c r="B11" i="9"/>
  <c r="B7" i="9"/>
  <c r="B5" i="9"/>
  <c r="F3" i="9"/>
  <c r="A49" i="9"/>
  <c r="A47" i="9"/>
  <c r="A43" i="9"/>
  <c r="A39" i="9"/>
  <c r="A35" i="9"/>
  <c r="A31" i="9"/>
  <c r="A27" i="9"/>
  <c r="A21" i="9"/>
  <c r="A15" i="9"/>
  <c r="F52" i="9"/>
  <c r="F50" i="9"/>
  <c r="F46" i="9"/>
  <c r="F42" i="9"/>
  <c r="F38" i="9"/>
  <c r="F36" i="9"/>
  <c r="F32" i="9"/>
  <c r="F30" i="9"/>
  <c r="F26" i="9"/>
  <c r="F22" i="9"/>
  <c r="F18" i="9"/>
  <c r="F16" i="9"/>
  <c r="F12" i="9"/>
  <c r="F8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A38" i="9"/>
  <c r="D3" i="9"/>
  <c r="C47" i="9"/>
  <c r="C41" i="9"/>
  <c r="C33" i="9"/>
  <c r="C27" i="9"/>
  <c r="C21" i="9"/>
  <c r="C15" i="9"/>
  <c r="C11" i="9"/>
  <c r="C5" i="9"/>
  <c r="B51" i="9"/>
  <c r="B45" i="9"/>
  <c r="B39" i="9"/>
  <c r="B35" i="9"/>
  <c r="B29" i="9"/>
  <c r="B25" i="9"/>
  <c r="B19" i="9"/>
  <c r="B13" i="9"/>
  <c r="A51" i="9"/>
  <c r="A45" i="9"/>
  <c r="A41" i="9"/>
  <c r="A37" i="9"/>
  <c r="A33" i="9"/>
  <c r="A29" i="9"/>
  <c r="A25" i="9"/>
  <c r="A23" i="9"/>
  <c r="A19" i="9"/>
  <c r="A17" i="9"/>
  <c r="A13" i="9"/>
  <c r="A11" i="9"/>
  <c r="A9" i="9"/>
  <c r="A7" i="9"/>
  <c r="A5" i="9"/>
  <c r="F48" i="9"/>
  <c r="F44" i="9"/>
  <c r="F40" i="9"/>
  <c r="F34" i="9"/>
  <c r="F28" i="9"/>
  <c r="F24" i="9"/>
  <c r="F20" i="9"/>
  <c r="F14" i="9"/>
  <c r="F10" i="9"/>
  <c r="F6" i="9"/>
  <c r="F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G8" i="9"/>
  <c r="G20" i="9"/>
  <c r="G32" i="9"/>
  <c r="G44" i="9"/>
  <c r="G9" i="9"/>
  <c r="G21" i="9"/>
  <c r="G33" i="9"/>
  <c r="G45" i="9"/>
  <c r="G46" i="9"/>
  <c r="G11" i="9"/>
  <c r="G35" i="9"/>
  <c r="G12" i="9"/>
  <c r="G36" i="9"/>
  <c r="G13" i="9"/>
  <c r="G25" i="9"/>
  <c r="G49" i="9"/>
  <c r="G38" i="9"/>
  <c r="G15" i="9"/>
  <c r="G39" i="9"/>
  <c r="G28" i="9"/>
  <c r="G17" i="9"/>
  <c r="G3" i="9"/>
  <c r="G30" i="9"/>
  <c r="G31" i="9"/>
  <c r="G10" i="9"/>
  <c r="G22" i="9"/>
  <c r="G34" i="9"/>
  <c r="G23" i="9"/>
  <c r="G47" i="9"/>
  <c r="G24" i="9"/>
  <c r="G48" i="9"/>
  <c r="G37" i="9"/>
  <c r="G26" i="9"/>
  <c r="G50" i="9"/>
  <c r="G27" i="9"/>
  <c r="G4" i="9"/>
  <c r="G40" i="9"/>
  <c r="G5" i="9"/>
  <c r="G41" i="9"/>
  <c r="G6" i="9"/>
  <c r="G42" i="9"/>
  <c r="G19" i="9"/>
  <c r="G43" i="9"/>
  <c r="G14" i="9"/>
  <c r="G51" i="9"/>
  <c r="G16" i="9"/>
  <c r="G52" i="9"/>
  <c r="G29" i="9"/>
  <c r="G18" i="9"/>
  <c r="G7" i="9"/>
  <c r="A46" i="9"/>
  <c r="A40" i="9"/>
  <c r="A34" i="9"/>
  <c r="A30" i="9"/>
  <c r="A28" i="9"/>
  <c r="A24" i="9"/>
  <c r="A20" i="9"/>
  <c r="A16" i="9"/>
  <c r="A12" i="9"/>
  <c r="A8" i="9"/>
  <c r="A6" i="9"/>
  <c r="A3" i="9"/>
  <c r="F49" i="9"/>
  <c r="F45" i="9"/>
  <c r="F39" i="9"/>
  <c r="F31" i="9"/>
  <c r="F27" i="9"/>
  <c r="F25" i="9"/>
  <c r="F23" i="9"/>
  <c r="F21" i="9"/>
  <c r="F19" i="9"/>
  <c r="F17" i="9"/>
  <c r="F13" i="9"/>
  <c r="F11" i="9"/>
  <c r="F9" i="9"/>
  <c r="F7" i="9"/>
  <c r="F5" i="9"/>
  <c r="G4" i="6"/>
  <c r="H4" i="6"/>
  <c r="I4" i="6" s="1"/>
  <c r="G5" i="6"/>
  <c r="H5" i="6"/>
  <c r="G6" i="6"/>
  <c r="H6" i="6"/>
  <c r="I6" i="6" s="1"/>
  <c r="G7" i="6"/>
  <c r="H7" i="6"/>
  <c r="G8" i="6"/>
  <c r="H8" i="6"/>
  <c r="G9" i="6"/>
  <c r="H9" i="6"/>
  <c r="G10" i="6"/>
  <c r="H10" i="6"/>
  <c r="G11" i="6"/>
  <c r="H11" i="6"/>
  <c r="G12" i="6"/>
  <c r="H12" i="6"/>
  <c r="I12" i="6" s="1"/>
  <c r="G13" i="6"/>
  <c r="H13" i="6"/>
  <c r="G14" i="6"/>
  <c r="H14" i="6"/>
  <c r="I14" i="6"/>
  <c r="G15" i="6"/>
  <c r="H15" i="6"/>
  <c r="G16" i="6"/>
  <c r="I16" i="6" s="1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I26" i="6" s="1"/>
  <c r="G27" i="6"/>
  <c r="H27" i="6"/>
  <c r="G28" i="6"/>
  <c r="H28" i="6"/>
  <c r="G29" i="6"/>
  <c r="H29" i="6"/>
  <c r="G30" i="6"/>
  <c r="H30" i="6"/>
  <c r="G31" i="6"/>
  <c r="H31" i="6"/>
  <c r="G32" i="6"/>
  <c r="H32" i="6"/>
  <c r="I32" i="6"/>
  <c r="G33" i="6"/>
  <c r="H33" i="6"/>
  <c r="G34" i="6"/>
  <c r="H34" i="6"/>
  <c r="I34" i="6" s="1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I42" i="6" s="1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I52" i="6"/>
  <c r="H3" i="6"/>
  <c r="G3" i="6"/>
  <c r="D54" i="10" l="1"/>
  <c r="I44" i="6"/>
  <c r="I50" i="6"/>
  <c r="I3" i="6"/>
  <c r="I40" i="6"/>
  <c r="I24" i="6"/>
  <c r="I10" i="6"/>
  <c r="I48" i="6"/>
  <c r="I38" i="6"/>
  <c r="I8" i="6"/>
  <c r="I18" i="6"/>
  <c r="I46" i="6"/>
  <c r="I36" i="6"/>
  <c r="I30" i="6"/>
  <c r="I28" i="6"/>
  <c r="I22" i="6"/>
  <c r="I27" i="6"/>
  <c r="I11" i="6"/>
  <c r="I51" i="6"/>
  <c r="I41" i="6"/>
  <c r="I20" i="6"/>
  <c r="I35" i="6"/>
  <c r="I17" i="6"/>
  <c r="B56" i="8"/>
  <c r="B58" i="8" s="1"/>
  <c r="C53" i="9"/>
  <c r="F53" i="9"/>
  <c r="G53" i="9"/>
  <c r="D53" i="9"/>
  <c r="A53" i="9"/>
  <c r="E53" i="9"/>
  <c r="B53" i="9"/>
  <c r="B55" i="9" s="1"/>
  <c r="I29" i="6"/>
  <c r="I5" i="6"/>
  <c r="I43" i="6"/>
  <c r="I19" i="6"/>
  <c r="I33" i="6"/>
  <c r="I9" i="6"/>
  <c r="I47" i="6"/>
  <c r="I23" i="6"/>
  <c r="I37" i="6"/>
  <c r="I13" i="6"/>
  <c r="I49" i="6"/>
  <c r="I25" i="6"/>
  <c r="I39" i="6"/>
  <c r="I15" i="6"/>
  <c r="I31" i="6"/>
  <c r="I7" i="6"/>
  <c r="I45" i="6"/>
  <c r="I21" i="6"/>
  <c r="B56" i="9" l="1"/>
  <c r="B58" i="9" s="1"/>
  <c r="B54" i="9"/>
</calcChain>
</file>

<file path=xl/sharedStrings.xml><?xml version="1.0" encoding="utf-8"?>
<sst xmlns="http://schemas.openxmlformats.org/spreadsheetml/2006/main" count="443" uniqueCount="174">
  <si>
    <t xml:space="preserve">IPC </t>
  </si>
  <si>
    <t>client_001</t>
  </si>
  <si>
    <t>Mana_16k-l1i_32k8w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</si>
  <si>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</si>
  <si>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</si>
  <si>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</si>
  <si>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</si>
  <si>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</si>
  <si>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</si>
  <si>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</si>
  <si>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</si>
  <si>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</si>
  <si>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</si>
  <si>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</si>
  <si>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</si>
  <si>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</si>
  <si>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</si>
  <si>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</si>
  <si>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</si>
  <si>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</si>
  <si>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</si>
  <si>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</si>
  <si>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</si>
  <si>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</si>
  <si>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</si>
  <si>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</si>
  <si>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</si>
  <si>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</si>
  <si>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</si>
  <si>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</si>
  <si>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</si>
  <si>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</si>
  <si>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</si>
  <si>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</si>
  <si>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</si>
  <si>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</si>
  <si>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</si>
  <si>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</si>
  <si>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</si>
  <si>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</si>
  <si>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</si>
  <si>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</si>
  <si>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</si>
  <si>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</si>
  <si>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</si>
  <si>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</si>
  <si>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</si>
  <si>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</si>
  <si>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</si>
  <si>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</si>
  <si>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</si>
  <si>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</si>
  <si>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</si>
  <si>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</si>
  <si>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</si>
  <si>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</si>
  <si>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</si>
  <si>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</si>
  <si>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</si>
  <si>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</si>
  <si>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</si>
  <si>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</si>
  <si>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</si>
  <si>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</si>
  <si>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</si>
  <si>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</si>
  <si>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</si>
  <si>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</si>
  <si>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</si>
  <si>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</si>
  <si>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</si>
  <si>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</si>
  <si>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</si>
  <si>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</si>
  <si>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</si>
  <si>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</si>
  <si>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</si>
  <si>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</si>
  <si>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</si>
  <si>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</si>
  <si>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</si>
  <si>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</si>
  <si>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</si>
  <si>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</si>
  <si>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</si>
  <si>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</si>
  <si>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</si>
  <si>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</si>
  <si>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</si>
  <si>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</si>
  <si>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</si>
  <si>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</si>
  <si>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</si>
  <si>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</si>
  <si>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</si>
  <si>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</si>
  <si>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</si>
  <si>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</si>
  <si>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</si>
  <si>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</si>
  <si>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</si>
  <si>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</si>
  <si>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</si>
  <si>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</si>
  <si>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</si>
  <si>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</si>
  <si>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</si>
  <si>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</si>
  <si>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</si>
  <si>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</si>
  <si>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</si>
  <si>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</si>
  <si>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</si>
  <si>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</si>
  <si>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</si>
  <si>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</si>
  <si>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</si>
  <si>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</si>
  <si>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</si>
  <si>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</si>
  <si>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</si>
  <si>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</si>
  <si>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</si>
  <si>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</si>
  <si>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</si>
  <si>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</si>
  <si>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</si>
  <si>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</si>
  <si>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</si>
  <si>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</si>
  <si>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</si>
  <si>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</si>
  <si>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</si>
  <si>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</si>
  <si>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</si>
  <si>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</si>
  <si>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</si>
  <si>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</si>
  <si>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</si>
  <si>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tag</t>
  </si>
  <si>
    <t>read</t>
  </si>
  <si>
    <t>write</t>
  </si>
  <si>
    <t>static</t>
  </si>
  <si>
    <t>l2</t>
  </si>
  <si>
    <t>hopbt</t>
  </si>
  <si>
    <t>mana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</si>
  <si>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</si>
  <si>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</si>
  <si>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</si>
  <si>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</si>
  <si>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</si>
  <si>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</si>
  <si>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</si>
  <si>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</si>
  <si>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</si>
  <si>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</si>
  <si>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</si>
  <si>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</si>
  <si>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</si>
  <si>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</si>
  <si>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</si>
  <si>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</si>
  <si>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</si>
  <si>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</si>
  <si>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</si>
  <si>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</si>
  <si>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</si>
  <si>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</si>
  <si>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</si>
  <si>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</si>
  <si>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l2_pref_hit</t>
  </si>
  <si>
    <t>l2_pref_upper</t>
  </si>
  <si>
    <t>l2_pref_miss</t>
  </si>
  <si>
    <t>l1I32K512S2W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</si>
</sst>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D3">
            <v>0.359404</v>
          </cell>
        </row>
        <row r="5">
          <cell r="B5">
            <v>2.9642600000000002E-2</v>
          </cell>
          <cell r="D5">
            <v>8.7531199999999991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1" sqref="B1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6">
        <v>1.2455000000000001</v>
      </c>
    </row>
    <row r="4" spans="1:2" x14ac:dyDescent="0.3">
      <c r="A4" t="s">
        <v>87</v>
      </c>
      <c r="B4" s="6">
        <v>1.59385</v>
      </c>
    </row>
    <row r="5" spans="1:2" x14ac:dyDescent="0.3">
      <c r="A5" t="s">
        <v>88</v>
      </c>
      <c r="B5" s="6">
        <v>1.26186</v>
      </c>
    </row>
    <row r="6" spans="1:2" x14ac:dyDescent="0.3">
      <c r="A6" t="s">
        <v>89</v>
      </c>
      <c r="B6" s="6">
        <v>1.1903699999999999</v>
      </c>
    </row>
    <row r="7" spans="1:2" x14ac:dyDescent="0.3">
      <c r="A7" t="s">
        <v>90</v>
      </c>
      <c r="B7" s="6">
        <v>1.2564900000000001</v>
      </c>
    </row>
    <row r="8" spans="1:2" x14ac:dyDescent="0.3">
      <c r="A8" t="s">
        <v>91</v>
      </c>
      <c r="B8" s="6">
        <v>1.1714599999999999</v>
      </c>
    </row>
    <row r="9" spans="1:2" x14ac:dyDescent="0.3">
      <c r="A9" t="s">
        <v>92</v>
      </c>
      <c r="B9" s="6">
        <v>1.3142499999999999</v>
      </c>
    </row>
    <row r="10" spans="1:2" x14ac:dyDescent="0.3">
      <c r="A10" t="s">
        <v>93</v>
      </c>
      <c r="B10" s="6">
        <v>1.22383</v>
      </c>
    </row>
    <row r="11" spans="1:2" x14ac:dyDescent="0.3">
      <c r="A11" t="s">
        <v>94</v>
      </c>
      <c r="B11" s="6">
        <v>1.4026000000000001</v>
      </c>
    </row>
    <row r="12" spans="1:2" x14ac:dyDescent="0.3">
      <c r="A12" t="s">
        <v>95</v>
      </c>
      <c r="B12" s="6">
        <v>1.5143200000000001</v>
      </c>
    </row>
    <row r="13" spans="1:2" x14ac:dyDescent="0.3">
      <c r="A13" t="s">
        <v>96</v>
      </c>
      <c r="B13" s="6">
        <v>0.97274799999999995</v>
      </c>
    </row>
    <row r="14" spans="1:2" x14ac:dyDescent="0.3">
      <c r="A14" t="s">
        <v>97</v>
      </c>
      <c r="B14" s="6">
        <v>0.77859599999999995</v>
      </c>
    </row>
    <row r="15" spans="1:2" x14ac:dyDescent="0.3">
      <c r="A15" t="s">
        <v>98</v>
      </c>
      <c r="B15" s="6">
        <v>0.82818400000000003</v>
      </c>
    </row>
    <row r="16" spans="1:2" x14ac:dyDescent="0.3">
      <c r="A16" t="s">
        <v>99</v>
      </c>
      <c r="B16" s="6">
        <v>0.96343900000000005</v>
      </c>
    </row>
    <row r="17" spans="1:2" x14ac:dyDescent="0.3">
      <c r="A17" t="s">
        <v>100</v>
      </c>
      <c r="B17" s="6">
        <v>1.19069</v>
      </c>
    </row>
    <row r="18" spans="1:2" x14ac:dyDescent="0.3">
      <c r="A18" t="s">
        <v>101</v>
      </c>
      <c r="B18" s="6">
        <v>1.2830600000000001</v>
      </c>
    </row>
    <row r="19" spans="1:2" x14ac:dyDescent="0.3">
      <c r="A19" t="s">
        <v>102</v>
      </c>
      <c r="B19" s="6">
        <v>1.24281</v>
      </c>
    </row>
    <row r="20" spans="1:2" x14ac:dyDescent="0.3">
      <c r="A20" t="s">
        <v>103</v>
      </c>
      <c r="B20" s="6">
        <v>1.46722</v>
      </c>
    </row>
    <row r="21" spans="1:2" x14ac:dyDescent="0.3">
      <c r="A21" t="s">
        <v>104</v>
      </c>
      <c r="B21" s="6">
        <v>1.5464</v>
      </c>
    </row>
    <row r="22" spans="1:2" x14ac:dyDescent="0.3">
      <c r="A22" t="s">
        <v>105</v>
      </c>
      <c r="B22" s="6">
        <v>1.3581000000000001</v>
      </c>
    </row>
    <row r="23" spans="1:2" x14ac:dyDescent="0.3">
      <c r="A23" t="s">
        <v>106</v>
      </c>
      <c r="B23" s="6">
        <v>0.52289600000000003</v>
      </c>
    </row>
    <row r="24" spans="1:2" x14ac:dyDescent="0.3">
      <c r="A24" t="s">
        <v>107</v>
      </c>
      <c r="B24" s="6">
        <v>0.57250100000000004</v>
      </c>
    </row>
    <row r="25" spans="1:2" x14ac:dyDescent="0.3">
      <c r="A25" t="s">
        <v>108</v>
      </c>
      <c r="B25" s="6">
        <v>0.50833799999999996</v>
      </c>
    </row>
    <row r="26" spans="1:2" x14ac:dyDescent="0.3">
      <c r="A26" t="s">
        <v>109</v>
      </c>
      <c r="B26" s="6">
        <v>0.56749400000000005</v>
      </c>
    </row>
    <row r="27" spans="1:2" x14ac:dyDescent="0.3">
      <c r="A27" t="s">
        <v>110</v>
      </c>
      <c r="B27" s="6">
        <v>0.59215700000000004</v>
      </c>
    </row>
    <row r="28" spans="1:2" x14ac:dyDescent="0.3">
      <c r="A28" t="s">
        <v>111</v>
      </c>
      <c r="B28" s="6">
        <v>0.59362700000000002</v>
      </c>
    </row>
    <row r="29" spans="1:2" x14ac:dyDescent="0.3">
      <c r="A29" t="s">
        <v>112</v>
      </c>
      <c r="B29" s="6">
        <v>1.37019</v>
      </c>
    </row>
    <row r="30" spans="1:2" x14ac:dyDescent="0.3">
      <c r="A30" t="s">
        <v>113</v>
      </c>
      <c r="B30" s="6">
        <v>1.3800300000000001</v>
      </c>
    </row>
    <row r="31" spans="1:2" x14ac:dyDescent="0.3">
      <c r="A31" t="s">
        <v>114</v>
      </c>
      <c r="B31" s="6">
        <v>1.41235</v>
      </c>
    </row>
    <row r="32" spans="1:2" x14ac:dyDescent="0.3">
      <c r="A32" t="s">
        <v>115</v>
      </c>
      <c r="B32" s="6">
        <v>1.3539600000000001</v>
      </c>
    </row>
    <row r="33" spans="1:2" x14ac:dyDescent="0.3">
      <c r="A33" t="s">
        <v>116</v>
      </c>
      <c r="B33" s="6">
        <v>1.3555900000000001</v>
      </c>
    </row>
    <row r="34" spans="1:2" x14ac:dyDescent="0.3">
      <c r="A34" t="s">
        <v>117</v>
      </c>
      <c r="B34" s="6">
        <v>1.2745</v>
      </c>
    </row>
    <row r="35" spans="1:2" x14ac:dyDescent="0.3">
      <c r="A35" t="s">
        <v>118</v>
      </c>
      <c r="B35" s="6">
        <v>1.27071</v>
      </c>
    </row>
    <row r="36" spans="1:2" x14ac:dyDescent="0.3">
      <c r="A36" t="s">
        <v>119</v>
      </c>
      <c r="B36" s="6">
        <v>1.3451500000000001</v>
      </c>
    </row>
    <row r="37" spans="1:2" x14ac:dyDescent="0.3">
      <c r="A37" t="s">
        <v>120</v>
      </c>
      <c r="B37" s="6">
        <v>1.28104</v>
      </c>
    </row>
    <row r="38" spans="1:2" x14ac:dyDescent="0.3">
      <c r="A38" t="s">
        <v>121</v>
      </c>
      <c r="B38" s="6">
        <v>1.39836</v>
      </c>
    </row>
    <row r="39" spans="1:2" x14ac:dyDescent="0.3">
      <c r="A39" t="s">
        <v>122</v>
      </c>
      <c r="B39" s="6">
        <v>1.4584900000000001</v>
      </c>
    </row>
    <row r="40" spans="1:2" x14ac:dyDescent="0.3">
      <c r="A40" t="s">
        <v>123</v>
      </c>
      <c r="B40" s="6">
        <v>1.5815900000000001</v>
      </c>
    </row>
    <row r="41" spans="1:2" x14ac:dyDescent="0.3">
      <c r="A41" t="s">
        <v>124</v>
      </c>
      <c r="B41" s="6">
        <v>1.2139599999999999</v>
      </c>
    </row>
    <row r="42" spans="1:2" x14ac:dyDescent="0.3">
      <c r="A42" t="s">
        <v>125</v>
      </c>
      <c r="B42" s="6">
        <v>1.67442</v>
      </c>
    </row>
    <row r="43" spans="1:2" x14ac:dyDescent="0.3">
      <c r="A43" t="s">
        <v>126</v>
      </c>
      <c r="B43" s="6">
        <v>1.55339</v>
      </c>
    </row>
    <row r="44" spans="1:2" x14ac:dyDescent="0.3">
      <c r="A44" t="s">
        <v>127</v>
      </c>
      <c r="B44" s="6">
        <v>1.5515399999999999</v>
      </c>
    </row>
    <row r="45" spans="1:2" x14ac:dyDescent="0.3">
      <c r="A45" t="s">
        <v>128</v>
      </c>
      <c r="B45" s="6">
        <v>1.6175299999999999</v>
      </c>
    </row>
    <row r="46" spans="1:2" x14ac:dyDescent="0.3">
      <c r="A46" t="s">
        <v>129</v>
      </c>
      <c r="B46" s="6">
        <v>1.25779</v>
      </c>
    </row>
    <row r="47" spans="1:2" x14ac:dyDescent="0.3">
      <c r="A47" t="s">
        <v>130</v>
      </c>
      <c r="B47" s="6">
        <v>0.25190200000000001</v>
      </c>
    </row>
    <row r="48" spans="1:2" x14ac:dyDescent="0.3">
      <c r="A48" t="s">
        <v>131</v>
      </c>
      <c r="B48" s="6">
        <v>0.23499100000000001</v>
      </c>
    </row>
    <row r="49" spans="1:2" x14ac:dyDescent="0.3">
      <c r="A49" t="s">
        <v>132</v>
      </c>
      <c r="B49" s="6">
        <v>1.12937</v>
      </c>
    </row>
    <row r="50" spans="1:2" x14ac:dyDescent="0.3">
      <c r="A50" t="s">
        <v>133</v>
      </c>
      <c r="B50" s="6">
        <v>1.29382</v>
      </c>
    </row>
    <row r="51" spans="1:2" x14ac:dyDescent="0.3">
      <c r="A51" t="s">
        <v>134</v>
      </c>
      <c r="B51" s="6">
        <v>1.36432</v>
      </c>
    </row>
    <row r="52" spans="1:2" x14ac:dyDescent="0.3">
      <c r="A52" t="s">
        <v>135</v>
      </c>
      <c r="B52" s="6">
        <v>1.6695</v>
      </c>
    </row>
    <row r="54" spans="1:2" x14ac:dyDescent="0.3">
      <c r="A54" s="1" t="s">
        <v>163</v>
      </c>
      <c r="B54" s="1">
        <f>GEOMEAN(B3:B52)</f>
        <v>1.1037934387396289</v>
      </c>
    </row>
    <row r="55" spans="1:2" x14ac:dyDescent="0.3">
      <c r="A55" s="1" t="s">
        <v>164</v>
      </c>
      <c r="B55" s="1">
        <f>0.0125/B54</f>
        <v>1.132458262686647E-2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1" workbookViewId="0">
      <selection activeCell="D55" sqref="D55"/>
    </sheetView>
  </sheetViews>
  <sheetFormatPr defaultRowHeight="14.4" x14ac:dyDescent="0.3"/>
  <cols>
    <col min="3" max="3" width="14.33203125" bestFit="1" customWidth="1"/>
  </cols>
  <sheetData>
    <row r="1" spans="1:3" x14ac:dyDescent="0.3">
      <c r="A1" s="10" t="s">
        <v>146</v>
      </c>
      <c r="B1" s="10"/>
    </row>
    <row r="2" spans="1:3" x14ac:dyDescent="0.3">
      <c r="A2" t="s">
        <v>159</v>
      </c>
      <c r="B2" t="s">
        <v>160</v>
      </c>
      <c r="C2" s="1">
        <f>1000/50000000</f>
        <v>2.0000000000000002E-5</v>
      </c>
    </row>
    <row r="3" spans="1:3" x14ac:dyDescent="0.3">
      <c r="A3">
        <f>Sheet6!B3*$C$2</f>
        <v>83.226320000000001</v>
      </c>
      <c r="B3" s="1">
        <f>Sheet6!C3*$C$2</f>
        <v>242.46258000000003</v>
      </c>
    </row>
    <row r="4" spans="1:3" x14ac:dyDescent="0.3">
      <c r="A4" s="1">
        <f>Sheet6!B4*$C$2</f>
        <v>191.41358000000002</v>
      </c>
      <c r="B4" s="1">
        <f>Sheet6!C4*$C$2</f>
        <v>476.01672000000002</v>
      </c>
    </row>
    <row r="5" spans="1:3" x14ac:dyDescent="0.3">
      <c r="A5" s="1">
        <f>Sheet6!B5*$C$2</f>
        <v>191.27098000000001</v>
      </c>
      <c r="B5" s="1">
        <f>Sheet6!C5*$C$2</f>
        <v>536.67138</v>
      </c>
    </row>
    <row r="6" spans="1:3" x14ac:dyDescent="0.3">
      <c r="A6" s="1">
        <f>Sheet6!B6*$C$2</f>
        <v>144.69370000000001</v>
      </c>
      <c r="B6" s="1">
        <f>Sheet6!C6*$C$2</f>
        <v>414.88930000000005</v>
      </c>
    </row>
    <row r="7" spans="1:3" x14ac:dyDescent="0.3">
      <c r="A7" s="1">
        <f>Sheet6!B7*$C$2</f>
        <v>207.32612</v>
      </c>
      <c r="B7" s="1">
        <f>Sheet6!C7*$C$2</f>
        <v>511.62164000000001</v>
      </c>
    </row>
    <row r="8" spans="1:3" x14ac:dyDescent="0.3">
      <c r="A8" s="1">
        <f>Sheet6!B8*$C$2</f>
        <v>85.085160000000002</v>
      </c>
      <c r="B8" s="1">
        <f>Sheet6!C8*$C$2</f>
        <v>225.10772000000003</v>
      </c>
    </row>
    <row r="9" spans="1:3" x14ac:dyDescent="0.3">
      <c r="A9" s="1">
        <f>Sheet6!B9*$C$2</f>
        <v>109.40342000000001</v>
      </c>
      <c r="B9" s="1">
        <f>Sheet6!C9*$C$2</f>
        <v>334.30424000000005</v>
      </c>
    </row>
    <row r="10" spans="1:3" x14ac:dyDescent="0.3">
      <c r="A10" s="1">
        <f>Sheet6!B10*$C$2</f>
        <v>140.20020000000002</v>
      </c>
      <c r="B10" s="1">
        <f>Sheet6!C10*$C$2</f>
        <v>357.65388000000002</v>
      </c>
    </row>
    <row r="11" spans="1:3" x14ac:dyDescent="0.3">
      <c r="A11" s="1">
        <f>Sheet6!B11*$C$2</f>
        <v>95.927680000000009</v>
      </c>
      <c r="B11" s="1">
        <f>Sheet6!C11*$C$2</f>
        <v>232.44612000000001</v>
      </c>
    </row>
    <row r="12" spans="1:3" x14ac:dyDescent="0.3">
      <c r="A12" s="1">
        <f>Sheet6!B12*$C$2</f>
        <v>240.97226000000001</v>
      </c>
      <c r="B12" s="1">
        <f>Sheet6!C12*$C$2</f>
        <v>558.80304000000001</v>
      </c>
    </row>
    <row r="13" spans="1:3" x14ac:dyDescent="0.3">
      <c r="A13" s="1">
        <f>Sheet6!B13*$C$2</f>
        <v>130.03150000000002</v>
      </c>
      <c r="B13" s="1">
        <f>Sheet6!C13*$C$2</f>
        <v>369.15768000000003</v>
      </c>
    </row>
    <row r="14" spans="1:3" x14ac:dyDescent="0.3">
      <c r="A14" s="1">
        <f>Sheet6!B14*$C$2</f>
        <v>128.58988000000002</v>
      </c>
      <c r="B14" s="1">
        <f>Sheet6!C14*$C$2</f>
        <v>404.91392000000002</v>
      </c>
    </row>
    <row r="15" spans="1:3" x14ac:dyDescent="0.3">
      <c r="A15" s="1">
        <f>Sheet6!B15*$C$2</f>
        <v>125.63158000000001</v>
      </c>
      <c r="B15" s="1">
        <f>Sheet6!C15*$C$2</f>
        <v>356.23468000000003</v>
      </c>
    </row>
    <row r="16" spans="1:3" x14ac:dyDescent="0.3">
      <c r="A16" s="1">
        <f>Sheet6!B16*$C$2</f>
        <v>122.21356000000002</v>
      </c>
      <c r="B16" s="1">
        <f>Sheet6!C16*$C$2</f>
        <v>352.00918000000001</v>
      </c>
    </row>
    <row r="17" spans="1:2" x14ac:dyDescent="0.3">
      <c r="A17" s="1">
        <f>Sheet6!B17*$C$2</f>
        <v>121.52608000000001</v>
      </c>
      <c r="B17" s="1">
        <f>Sheet6!C17*$C$2</f>
        <v>344.67932000000002</v>
      </c>
    </row>
    <row r="18" spans="1:2" x14ac:dyDescent="0.3">
      <c r="A18" s="1">
        <f>Sheet6!B18*$C$2</f>
        <v>122.27570000000001</v>
      </c>
      <c r="B18" s="1">
        <f>Sheet6!C18*$C$2</f>
        <v>329.91786000000002</v>
      </c>
    </row>
    <row r="19" spans="1:2" x14ac:dyDescent="0.3">
      <c r="A19" s="1">
        <f>Sheet6!B19*$C$2</f>
        <v>122.13040000000001</v>
      </c>
      <c r="B19" s="1">
        <f>Sheet6!C19*$C$2</f>
        <v>331.27672000000001</v>
      </c>
    </row>
    <row r="20" spans="1:2" x14ac:dyDescent="0.3">
      <c r="A20" s="1">
        <f>Sheet6!B20*$C$2</f>
        <v>231.83410000000001</v>
      </c>
      <c r="B20" s="1">
        <f>Sheet6!C20*$C$2</f>
        <v>555.19177999999999</v>
      </c>
    </row>
    <row r="21" spans="1:2" x14ac:dyDescent="0.3">
      <c r="A21" s="1">
        <f>Sheet6!B21*$C$2</f>
        <v>232.22756000000001</v>
      </c>
      <c r="B21" s="1">
        <f>Sheet6!C21*$C$2</f>
        <v>551.63788</v>
      </c>
    </row>
    <row r="22" spans="1:2" x14ac:dyDescent="0.3">
      <c r="A22" s="1">
        <f>Sheet6!B22*$C$2</f>
        <v>135.70338000000001</v>
      </c>
      <c r="B22" s="1">
        <f>Sheet6!C22*$C$2</f>
        <v>381.11706000000004</v>
      </c>
    </row>
    <row r="23" spans="1:2" x14ac:dyDescent="0.3">
      <c r="A23" s="1">
        <f>Sheet6!B23*$C$2</f>
        <v>136.13402000000002</v>
      </c>
      <c r="B23" s="1">
        <f>Sheet6!C23*$C$2</f>
        <v>347.93202000000002</v>
      </c>
    </row>
    <row r="24" spans="1:2" x14ac:dyDescent="0.3">
      <c r="A24" s="1">
        <f>Sheet6!B24*$C$2</f>
        <v>134.40514000000002</v>
      </c>
      <c r="B24" s="1">
        <f>Sheet6!C24*$C$2</f>
        <v>395.90614000000005</v>
      </c>
    </row>
    <row r="25" spans="1:2" x14ac:dyDescent="0.3">
      <c r="A25" s="1">
        <f>Sheet6!B25*$C$2</f>
        <v>135.68180000000001</v>
      </c>
      <c r="B25" s="1">
        <f>Sheet6!C25*$C$2</f>
        <v>400.55550000000005</v>
      </c>
    </row>
    <row r="26" spans="1:2" x14ac:dyDescent="0.3">
      <c r="A26" s="1">
        <f>Sheet6!B26*$C$2</f>
        <v>141.33418</v>
      </c>
      <c r="B26" s="1">
        <f>Sheet6!C26*$C$2</f>
        <v>416.78274000000005</v>
      </c>
    </row>
    <row r="27" spans="1:2" x14ac:dyDescent="0.3">
      <c r="A27" s="1">
        <f>Sheet6!B27*$C$2</f>
        <v>145.30984000000001</v>
      </c>
      <c r="B27" s="1">
        <f>Sheet6!C27*$C$2</f>
        <v>399.43152000000003</v>
      </c>
    </row>
    <row r="28" spans="1:2" x14ac:dyDescent="0.3">
      <c r="A28" s="1">
        <f>Sheet6!B28*$C$2</f>
        <v>144.1815</v>
      </c>
      <c r="B28" s="1">
        <f>Sheet6!C28*$C$2</f>
        <v>422.80532000000005</v>
      </c>
    </row>
    <row r="29" spans="1:2" x14ac:dyDescent="0.3">
      <c r="A29" s="1">
        <f>Sheet6!B29*$C$2</f>
        <v>184.2099</v>
      </c>
      <c r="B29" s="1">
        <f>Sheet6!C29*$C$2</f>
        <v>492.89950000000005</v>
      </c>
    </row>
    <row r="30" spans="1:2" x14ac:dyDescent="0.3">
      <c r="A30" s="1">
        <f>Sheet6!B30*$C$2</f>
        <v>185.14150000000001</v>
      </c>
      <c r="B30" s="1">
        <f>Sheet6!C30*$C$2</f>
        <v>501.36446000000007</v>
      </c>
    </row>
    <row r="31" spans="1:2" x14ac:dyDescent="0.3">
      <c r="A31" s="1">
        <f>Sheet6!B31*$C$2</f>
        <v>199.09402000000003</v>
      </c>
      <c r="B31" s="1">
        <f>Sheet6!C31*$C$2</f>
        <v>530.13808000000006</v>
      </c>
    </row>
    <row r="32" spans="1:2" x14ac:dyDescent="0.3">
      <c r="A32" s="1">
        <f>Sheet6!B32*$C$2</f>
        <v>196.19650000000001</v>
      </c>
      <c r="B32" s="1">
        <f>Sheet6!C32*$C$2</f>
        <v>535.00310000000002</v>
      </c>
    </row>
    <row r="33" spans="1:2" x14ac:dyDescent="0.3">
      <c r="A33" s="1">
        <f>Sheet6!B33*$C$2</f>
        <v>197.99886000000001</v>
      </c>
      <c r="B33" s="1">
        <f>Sheet6!C33*$C$2</f>
        <v>535.99378000000002</v>
      </c>
    </row>
    <row r="34" spans="1:2" x14ac:dyDescent="0.3">
      <c r="A34" s="1">
        <f>Sheet6!B34*$C$2</f>
        <v>199.74272000000002</v>
      </c>
      <c r="B34" s="1">
        <f>Sheet6!C34*$C$2</f>
        <v>521.19364000000007</v>
      </c>
    </row>
    <row r="35" spans="1:2" x14ac:dyDescent="0.3">
      <c r="A35" s="1">
        <f>Sheet6!B35*$C$2</f>
        <v>198.13066000000001</v>
      </c>
      <c r="B35" s="1">
        <f>Sheet6!C35*$C$2</f>
        <v>523.50404000000003</v>
      </c>
    </row>
    <row r="36" spans="1:2" x14ac:dyDescent="0.3">
      <c r="A36" s="1">
        <f>Sheet6!B36*$C$2</f>
        <v>203.41298</v>
      </c>
      <c r="B36" s="1">
        <f>Sheet6!C36*$C$2</f>
        <v>533.41164000000003</v>
      </c>
    </row>
    <row r="37" spans="1:2" x14ac:dyDescent="0.3">
      <c r="A37" s="1">
        <f>Sheet6!B37*$C$2</f>
        <v>205.00360000000001</v>
      </c>
      <c r="B37" s="1">
        <f>Sheet6!C37*$C$2</f>
        <v>540.65118000000007</v>
      </c>
    </row>
    <row r="38" spans="1:2" x14ac:dyDescent="0.3">
      <c r="A38" s="1">
        <f>Sheet6!B38*$C$2</f>
        <v>213.35406</v>
      </c>
      <c r="B38" s="1">
        <f>Sheet6!C38*$C$2</f>
        <v>563.87056000000007</v>
      </c>
    </row>
    <row r="39" spans="1:2" x14ac:dyDescent="0.3">
      <c r="A39" s="1">
        <f>Sheet6!B39*$C$2</f>
        <v>196.93684000000002</v>
      </c>
      <c r="B39" s="1">
        <f>Sheet6!C39*$C$2</f>
        <v>481.85096000000004</v>
      </c>
    </row>
    <row r="40" spans="1:2" x14ac:dyDescent="0.3">
      <c r="A40" s="1">
        <f>Sheet6!B40*$C$2</f>
        <v>198.16844</v>
      </c>
      <c r="B40" s="1">
        <f>Sheet6!C40*$C$2</f>
        <v>482.92212000000006</v>
      </c>
    </row>
    <row r="41" spans="1:2" x14ac:dyDescent="0.3">
      <c r="A41" s="1">
        <f>Sheet6!B41*$C$2</f>
        <v>199.52106000000001</v>
      </c>
      <c r="B41" s="1">
        <f>Sheet6!C41*$C$2</f>
        <v>488.61540000000002</v>
      </c>
    </row>
    <row r="42" spans="1:2" x14ac:dyDescent="0.3">
      <c r="A42" s="1">
        <f>Sheet6!B42*$C$2</f>
        <v>175.55876000000001</v>
      </c>
      <c r="B42" s="1">
        <f>Sheet6!C42*$C$2</f>
        <v>441.26418000000001</v>
      </c>
    </row>
    <row r="43" spans="1:2" x14ac:dyDescent="0.3">
      <c r="A43" s="1">
        <f>Sheet6!B43*$C$2</f>
        <v>196.40710000000001</v>
      </c>
      <c r="B43" s="1">
        <f>Sheet6!C43*$C$2</f>
        <v>479.88814000000002</v>
      </c>
    </row>
    <row r="44" spans="1:2" x14ac:dyDescent="0.3">
      <c r="A44" s="1">
        <f>Sheet6!B44*$C$2</f>
        <v>198.16824000000003</v>
      </c>
      <c r="B44" s="1">
        <f>Sheet6!C44*$C$2</f>
        <v>484.00248000000005</v>
      </c>
    </row>
    <row r="45" spans="1:2" x14ac:dyDescent="0.3">
      <c r="A45" s="1">
        <f>Sheet6!B45*$C$2</f>
        <v>205.01844000000003</v>
      </c>
      <c r="B45" s="1">
        <f>Sheet6!C45*$C$2</f>
        <v>511.55550000000005</v>
      </c>
    </row>
    <row r="46" spans="1:2" x14ac:dyDescent="0.3">
      <c r="A46" s="1">
        <f>Sheet6!B46*$C$2</f>
        <v>133.91708</v>
      </c>
      <c r="B46" s="1">
        <f>Sheet6!C46*$C$2</f>
        <v>400.84630000000004</v>
      </c>
    </row>
    <row r="47" spans="1:2" x14ac:dyDescent="0.3">
      <c r="A47" s="1">
        <f>Sheet6!B47*$C$2</f>
        <v>85.517140000000012</v>
      </c>
      <c r="B47" s="1">
        <f>Sheet6!C47*$C$2</f>
        <v>540.98440000000005</v>
      </c>
    </row>
    <row r="48" spans="1:2" x14ac:dyDescent="0.3">
      <c r="A48" s="1">
        <f>Sheet6!B48*$C$2</f>
        <v>89.587100000000007</v>
      </c>
      <c r="B48" s="1">
        <f>Sheet6!C48*$C$2</f>
        <v>354.38084000000003</v>
      </c>
    </row>
    <row r="49" spans="1:4" x14ac:dyDescent="0.3">
      <c r="A49" s="1">
        <f>Sheet6!B49*$C$2</f>
        <v>120.41996</v>
      </c>
      <c r="B49" s="1">
        <f>Sheet6!C49*$C$2</f>
        <v>272.33898000000005</v>
      </c>
    </row>
    <row r="50" spans="1:4" x14ac:dyDescent="0.3">
      <c r="A50" s="1">
        <f>Sheet6!B50*$C$2</f>
        <v>170.52032000000003</v>
      </c>
      <c r="B50" s="1">
        <f>Sheet6!C50*$C$2</f>
        <v>401.81306000000001</v>
      </c>
    </row>
    <row r="51" spans="1:4" x14ac:dyDescent="0.3">
      <c r="A51" s="1">
        <f>Sheet6!B51*$C$2</f>
        <v>147.09720000000002</v>
      </c>
      <c r="B51" s="1">
        <f>Sheet6!C51*$C$2</f>
        <v>300.59662000000003</v>
      </c>
    </row>
    <row r="52" spans="1:4" x14ac:dyDescent="0.3">
      <c r="A52" s="1">
        <f>Sheet6!B52*$C$2</f>
        <v>15.242420000000001</v>
      </c>
      <c r="B52" s="1">
        <f>Sheet6!C52*$C$2</f>
        <v>48.513700000000007</v>
      </c>
    </row>
    <row r="53" spans="1:4" x14ac:dyDescent="0.3">
      <c r="A53" s="1">
        <f>AVERAGE(A3:A52)</f>
        <v>158.26189079999997</v>
      </c>
      <c r="B53" s="1">
        <f>AVERAGE(B3:B52)</f>
        <v>424.34257200000002</v>
      </c>
      <c r="C53" t="s">
        <v>151</v>
      </c>
      <c r="D53" t="s">
        <v>166</v>
      </c>
    </row>
    <row r="54" spans="1:4" x14ac:dyDescent="0.3">
      <c r="A54" s="1">
        <f>A53*linkedrecords!C5</f>
        <v>4.6912939242280798</v>
      </c>
      <c r="B54" s="1">
        <f>B53*linkedrecords!C4</f>
        <v>2.5441161864459603</v>
      </c>
      <c r="C54" s="1" t="s">
        <v>161</v>
      </c>
      <c r="D54">
        <f>SUM(A54:B54)</f>
        <v>7.2354101106740405</v>
      </c>
    </row>
    <row r="55" spans="1:4" x14ac:dyDescent="0.3">
      <c r="A55">
        <f>Sheet1!B55*linkedrecords!E5*20</f>
        <v>1.9825086136575485</v>
      </c>
      <c r="B55" s="1">
        <f>Sheet1!B55*linkedrecords!E4*20</f>
        <v>8.1402005888526335E-2</v>
      </c>
      <c r="C55" s="1" t="s">
        <v>162</v>
      </c>
      <c r="D55" s="3">
        <f>SUM(A55:B55)</f>
        <v>2.0639106195460748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1" sqref="B1:U1"/>
    </sheetView>
  </sheetViews>
  <sheetFormatPr defaultRowHeight="14.4" x14ac:dyDescent="0.3"/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6">
        <v>21281941</v>
      </c>
      <c r="C3" s="6">
        <v>20445467</v>
      </c>
      <c r="D3" s="6">
        <v>836474</v>
      </c>
      <c r="E3" s="6">
        <v>8840938</v>
      </c>
      <c r="F3" s="6">
        <v>8446324</v>
      </c>
      <c r="G3" s="6">
        <v>394614</v>
      </c>
      <c r="H3" s="6">
        <v>4042244</v>
      </c>
      <c r="I3" s="6">
        <v>3983226</v>
      </c>
      <c r="J3" s="6">
        <v>59018</v>
      </c>
      <c r="K3" s="6">
        <v>8398759</v>
      </c>
      <c r="L3" s="6">
        <v>8015917</v>
      </c>
      <c r="M3" s="6">
        <v>382842</v>
      </c>
      <c r="N3" s="6">
        <v>0</v>
      </c>
      <c r="O3" s="6">
        <v>0</v>
      </c>
      <c r="P3" s="6">
        <v>0</v>
      </c>
      <c r="Q3" s="6">
        <v>8886941</v>
      </c>
      <c r="R3" s="6">
        <v>8578375</v>
      </c>
      <c r="S3" s="6">
        <v>129786</v>
      </c>
      <c r="T3" s="6">
        <v>253030</v>
      </c>
      <c r="U3" s="6">
        <v>47.301699999999997</v>
      </c>
      <c r="V3" s="6">
        <v>0</v>
      </c>
    </row>
    <row r="4" spans="1:22" x14ac:dyDescent="0.3">
      <c r="A4" t="s">
        <v>87</v>
      </c>
      <c r="B4" s="6">
        <v>19342613</v>
      </c>
      <c r="C4" s="6">
        <v>19003156</v>
      </c>
      <c r="D4" s="6">
        <v>339457</v>
      </c>
      <c r="E4" s="6">
        <v>6591805</v>
      </c>
      <c r="F4" s="6">
        <v>6475063</v>
      </c>
      <c r="G4" s="6">
        <v>116742</v>
      </c>
      <c r="H4" s="6">
        <v>6423676</v>
      </c>
      <c r="I4" s="6">
        <v>6334007</v>
      </c>
      <c r="J4" s="6">
        <v>89669</v>
      </c>
      <c r="K4" s="6">
        <v>6327132</v>
      </c>
      <c r="L4" s="6">
        <v>6194086</v>
      </c>
      <c r="M4" s="6">
        <v>133046</v>
      </c>
      <c r="N4" s="6">
        <v>0</v>
      </c>
      <c r="O4" s="6">
        <v>0</v>
      </c>
      <c r="P4" s="6">
        <v>0</v>
      </c>
      <c r="Q4" s="6">
        <v>6602549</v>
      </c>
      <c r="R4" s="6">
        <v>6397799</v>
      </c>
      <c r="S4" s="6">
        <v>54074</v>
      </c>
      <c r="T4" s="6">
        <v>79114</v>
      </c>
      <c r="U4" s="6">
        <v>49.059199999999997</v>
      </c>
      <c r="V4" s="6">
        <v>0</v>
      </c>
    </row>
    <row r="5" spans="1:22" x14ac:dyDescent="0.3">
      <c r="A5" t="s">
        <v>88</v>
      </c>
      <c r="B5" s="6">
        <v>17756165</v>
      </c>
      <c r="C5" s="6">
        <v>17260086</v>
      </c>
      <c r="D5" s="6">
        <v>496079</v>
      </c>
      <c r="E5" s="6">
        <v>6093597</v>
      </c>
      <c r="F5" s="6">
        <v>5968351</v>
      </c>
      <c r="G5" s="6">
        <v>125246</v>
      </c>
      <c r="H5" s="6">
        <v>5953366</v>
      </c>
      <c r="I5" s="6">
        <v>5719100</v>
      </c>
      <c r="J5" s="6">
        <v>234266</v>
      </c>
      <c r="K5" s="6">
        <v>5709202</v>
      </c>
      <c r="L5" s="6">
        <v>5572635</v>
      </c>
      <c r="M5" s="6">
        <v>136567</v>
      </c>
      <c r="N5" s="6">
        <v>0</v>
      </c>
      <c r="O5" s="6">
        <v>0</v>
      </c>
      <c r="P5" s="6">
        <v>0</v>
      </c>
      <c r="Q5" s="6">
        <v>6135055</v>
      </c>
      <c r="R5" s="6">
        <v>5993120</v>
      </c>
      <c r="S5" s="6">
        <v>68587</v>
      </c>
      <c r="T5" s="6">
        <v>68029</v>
      </c>
      <c r="U5" s="6">
        <v>123.86499999999999</v>
      </c>
      <c r="V5" s="6">
        <v>0</v>
      </c>
    </row>
    <row r="6" spans="1:22" x14ac:dyDescent="0.3">
      <c r="A6" t="s">
        <v>89</v>
      </c>
      <c r="B6" s="6">
        <v>22031437</v>
      </c>
      <c r="C6" s="6">
        <v>21142447</v>
      </c>
      <c r="D6" s="6">
        <v>888990</v>
      </c>
      <c r="E6" s="6">
        <v>8755012</v>
      </c>
      <c r="F6" s="6">
        <v>8359301</v>
      </c>
      <c r="G6" s="6">
        <v>395711</v>
      </c>
      <c r="H6" s="6">
        <v>4815011</v>
      </c>
      <c r="I6" s="6">
        <v>4693666</v>
      </c>
      <c r="J6" s="6">
        <v>121345</v>
      </c>
      <c r="K6" s="6">
        <v>8461414</v>
      </c>
      <c r="L6" s="6">
        <v>8089480</v>
      </c>
      <c r="M6" s="6">
        <v>371934</v>
      </c>
      <c r="N6" s="6">
        <v>0</v>
      </c>
      <c r="O6" s="6">
        <v>0</v>
      </c>
      <c r="P6" s="6">
        <v>0</v>
      </c>
      <c r="Q6" s="6">
        <v>8794539</v>
      </c>
      <c r="R6" s="6">
        <v>8634649</v>
      </c>
      <c r="S6" s="6">
        <v>133399</v>
      </c>
      <c r="T6" s="6">
        <v>238543</v>
      </c>
      <c r="U6" s="6">
        <v>29.6203</v>
      </c>
      <c r="V6" s="6">
        <v>0</v>
      </c>
    </row>
    <row r="7" spans="1:22" x14ac:dyDescent="0.3">
      <c r="A7" t="s">
        <v>90</v>
      </c>
      <c r="B7" s="6">
        <v>19784530</v>
      </c>
      <c r="C7" s="6">
        <v>19248577</v>
      </c>
      <c r="D7" s="6">
        <v>535953</v>
      </c>
      <c r="E7" s="6">
        <v>6720507</v>
      </c>
      <c r="F7" s="6">
        <v>6548920</v>
      </c>
      <c r="G7" s="6">
        <v>171587</v>
      </c>
      <c r="H7" s="6">
        <v>6799515</v>
      </c>
      <c r="I7" s="6">
        <v>6615128</v>
      </c>
      <c r="J7" s="6">
        <v>184387</v>
      </c>
      <c r="K7" s="6">
        <v>6264508</v>
      </c>
      <c r="L7" s="6">
        <v>6084529</v>
      </c>
      <c r="M7" s="6">
        <v>179979</v>
      </c>
      <c r="N7" s="6">
        <v>0</v>
      </c>
      <c r="O7" s="6">
        <v>0</v>
      </c>
      <c r="P7" s="6">
        <v>0</v>
      </c>
      <c r="Q7" s="6">
        <v>6744151</v>
      </c>
      <c r="R7" s="6">
        <v>6371251</v>
      </c>
      <c r="S7" s="6">
        <v>59655</v>
      </c>
      <c r="T7" s="6">
        <v>120210</v>
      </c>
      <c r="U7" s="6">
        <v>93.027900000000002</v>
      </c>
      <c r="V7" s="6">
        <v>0</v>
      </c>
    </row>
    <row r="8" spans="1:22" x14ac:dyDescent="0.3">
      <c r="A8" t="s">
        <v>91</v>
      </c>
      <c r="B8" s="6">
        <v>16653129</v>
      </c>
      <c r="C8" s="6">
        <v>15926263</v>
      </c>
      <c r="D8" s="6">
        <v>726866</v>
      </c>
      <c r="E8" s="6">
        <v>6394382</v>
      </c>
      <c r="F8" s="6">
        <v>5987911</v>
      </c>
      <c r="G8" s="6">
        <v>406471</v>
      </c>
      <c r="H8" s="6">
        <v>4335690</v>
      </c>
      <c r="I8" s="6">
        <v>4293080</v>
      </c>
      <c r="J8" s="6">
        <v>42610</v>
      </c>
      <c r="K8" s="6">
        <v>5923057</v>
      </c>
      <c r="L8" s="6">
        <v>5645272</v>
      </c>
      <c r="M8" s="6">
        <v>277785</v>
      </c>
      <c r="N8" s="6">
        <v>0</v>
      </c>
      <c r="O8" s="6">
        <v>0</v>
      </c>
      <c r="P8" s="6">
        <v>0</v>
      </c>
      <c r="Q8" s="6">
        <v>6436367</v>
      </c>
      <c r="R8" s="6">
        <v>6255757</v>
      </c>
      <c r="S8" s="6">
        <v>116754</v>
      </c>
      <c r="T8" s="6">
        <v>160905</v>
      </c>
      <c r="U8" s="6">
        <v>83.225200000000001</v>
      </c>
      <c r="V8" s="6">
        <v>0</v>
      </c>
    </row>
    <row r="9" spans="1:22" x14ac:dyDescent="0.3">
      <c r="A9" t="s">
        <v>92</v>
      </c>
      <c r="B9" s="6">
        <v>21297496</v>
      </c>
      <c r="C9" s="6">
        <v>20128153</v>
      </c>
      <c r="D9" s="6">
        <v>1169343</v>
      </c>
      <c r="E9" s="6">
        <v>8418057</v>
      </c>
      <c r="F9" s="6">
        <v>7879616</v>
      </c>
      <c r="G9" s="6">
        <v>538441</v>
      </c>
      <c r="H9" s="6">
        <v>4870810</v>
      </c>
      <c r="I9" s="6">
        <v>4779580</v>
      </c>
      <c r="J9" s="6">
        <v>91230</v>
      </c>
      <c r="K9" s="6">
        <v>8008629</v>
      </c>
      <c r="L9" s="6">
        <v>7468957</v>
      </c>
      <c r="M9" s="6">
        <v>539672</v>
      </c>
      <c r="N9" s="6">
        <v>0</v>
      </c>
      <c r="O9" s="6">
        <v>0</v>
      </c>
      <c r="P9" s="6">
        <v>0</v>
      </c>
      <c r="Q9" s="6">
        <v>8470884</v>
      </c>
      <c r="R9" s="6">
        <v>8228118</v>
      </c>
      <c r="S9" s="6">
        <v>158992</v>
      </c>
      <c r="T9" s="6">
        <v>380696</v>
      </c>
      <c r="U9" s="6">
        <v>34.472099999999998</v>
      </c>
      <c r="V9" s="6">
        <v>0</v>
      </c>
    </row>
    <row r="10" spans="1:22" x14ac:dyDescent="0.3">
      <c r="A10" t="s">
        <v>93</v>
      </c>
      <c r="B10" s="6">
        <v>20519380</v>
      </c>
      <c r="C10" s="6">
        <v>18890751</v>
      </c>
      <c r="D10" s="6">
        <v>1628629</v>
      </c>
      <c r="E10" s="6">
        <v>8080094</v>
      </c>
      <c r="F10" s="6">
        <v>7280883</v>
      </c>
      <c r="G10" s="6">
        <v>799211</v>
      </c>
      <c r="H10" s="6">
        <v>4816699</v>
      </c>
      <c r="I10" s="6">
        <v>4707158</v>
      </c>
      <c r="J10" s="6">
        <v>109541</v>
      </c>
      <c r="K10" s="6">
        <v>7622587</v>
      </c>
      <c r="L10" s="6">
        <v>6902710</v>
      </c>
      <c r="M10" s="6">
        <v>719877</v>
      </c>
      <c r="N10" s="6">
        <v>0</v>
      </c>
      <c r="O10" s="6">
        <v>0</v>
      </c>
      <c r="P10" s="6">
        <v>0</v>
      </c>
      <c r="Q10" s="6">
        <v>8149129</v>
      </c>
      <c r="R10" s="6">
        <v>7980671</v>
      </c>
      <c r="S10" s="6">
        <v>199951</v>
      </c>
      <c r="T10" s="6">
        <v>519930</v>
      </c>
      <c r="U10" s="6">
        <v>32.842799999999997</v>
      </c>
      <c r="V10" s="6">
        <v>0</v>
      </c>
    </row>
    <row r="11" spans="1:22" x14ac:dyDescent="0.3">
      <c r="A11" t="s">
        <v>94</v>
      </c>
      <c r="B11" s="6">
        <v>17712692</v>
      </c>
      <c r="C11" s="6">
        <v>17201537</v>
      </c>
      <c r="D11" s="6">
        <v>511155</v>
      </c>
      <c r="E11" s="6">
        <v>6492285</v>
      </c>
      <c r="F11" s="6">
        <v>6287655</v>
      </c>
      <c r="G11" s="6">
        <v>204630</v>
      </c>
      <c r="H11" s="6">
        <v>5055422</v>
      </c>
      <c r="I11" s="6">
        <v>4972813</v>
      </c>
      <c r="J11" s="6">
        <v>82609</v>
      </c>
      <c r="K11" s="6">
        <v>6164985</v>
      </c>
      <c r="L11" s="6">
        <v>5941069</v>
      </c>
      <c r="M11" s="6">
        <v>223916</v>
      </c>
      <c r="N11" s="6">
        <v>0</v>
      </c>
      <c r="O11" s="6">
        <v>0</v>
      </c>
      <c r="P11" s="6">
        <v>0</v>
      </c>
      <c r="Q11" s="6">
        <v>6521461</v>
      </c>
      <c r="R11" s="6">
        <v>6342588</v>
      </c>
      <c r="S11" s="6">
        <v>132125</v>
      </c>
      <c r="T11" s="6">
        <v>91917</v>
      </c>
      <c r="U11" s="6">
        <v>95.808800000000005</v>
      </c>
      <c r="V11" s="6">
        <v>0</v>
      </c>
    </row>
    <row r="12" spans="1:22" x14ac:dyDescent="0.3">
      <c r="A12" t="s">
        <v>95</v>
      </c>
      <c r="B12" s="6">
        <v>21734860</v>
      </c>
      <c r="C12" s="6">
        <v>21734051</v>
      </c>
      <c r="D12" s="6">
        <v>809</v>
      </c>
      <c r="E12" s="6">
        <v>6704642</v>
      </c>
      <c r="F12" s="6">
        <v>6704267</v>
      </c>
      <c r="G12" s="6">
        <v>375</v>
      </c>
      <c r="H12" s="6">
        <v>8432593</v>
      </c>
      <c r="I12" s="6">
        <v>8432479</v>
      </c>
      <c r="J12" s="6">
        <v>114</v>
      </c>
      <c r="K12" s="6">
        <v>6597625</v>
      </c>
      <c r="L12" s="6">
        <v>6597305</v>
      </c>
      <c r="M12" s="6">
        <v>320</v>
      </c>
      <c r="N12" s="6">
        <v>0</v>
      </c>
      <c r="O12" s="6">
        <v>0</v>
      </c>
      <c r="P12" s="6">
        <v>0</v>
      </c>
      <c r="Q12" s="6">
        <v>6704696</v>
      </c>
      <c r="R12" s="6">
        <v>6605496</v>
      </c>
      <c r="S12" s="6">
        <v>92</v>
      </c>
      <c r="T12" s="6">
        <v>230</v>
      </c>
      <c r="U12" s="6">
        <v>36.532800000000002</v>
      </c>
      <c r="V12" s="6">
        <v>0</v>
      </c>
    </row>
    <row r="13" spans="1:22" x14ac:dyDescent="0.3">
      <c r="A13" t="s">
        <v>96</v>
      </c>
      <c r="B13" s="6">
        <v>20138327</v>
      </c>
      <c r="C13" s="6">
        <v>18997242</v>
      </c>
      <c r="D13" s="6">
        <v>1141085</v>
      </c>
      <c r="E13" s="6">
        <v>7918798</v>
      </c>
      <c r="F13" s="6">
        <v>7389933</v>
      </c>
      <c r="G13" s="6">
        <v>528865</v>
      </c>
      <c r="H13" s="6">
        <v>4560299</v>
      </c>
      <c r="I13" s="6">
        <v>4442907</v>
      </c>
      <c r="J13" s="6">
        <v>117392</v>
      </c>
      <c r="K13" s="6">
        <v>7659230</v>
      </c>
      <c r="L13" s="6">
        <v>7164402</v>
      </c>
      <c r="M13" s="6">
        <v>494828</v>
      </c>
      <c r="N13" s="6">
        <v>0</v>
      </c>
      <c r="O13" s="6">
        <v>0</v>
      </c>
      <c r="P13" s="6">
        <v>0</v>
      </c>
      <c r="Q13" s="6">
        <v>7978841</v>
      </c>
      <c r="R13" s="6">
        <v>7886642</v>
      </c>
      <c r="S13" s="6">
        <v>156536</v>
      </c>
      <c r="T13" s="6">
        <v>338251</v>
      </c>
      <c r="U13" s="6">
        <v>54.045299999999997</v>
      </c>
      <c r="V13" s="6">
        <v>0</v>
      </c>
    </row>
    <row r="14" spans="1:22" x14ac:dyDescent="0.3">
      <c r="A14" t="s">
        <v>97</v>
      </c>
      <c r="B14" s="6">
        <v>21837181</v>
      </c>
      <c r="C14" s="6">
        <v>17765871</v>
      </c>
      <c r="D14" s="6">
        <v>4071310</v>
      </c>
      <c r="E14" s="6">
        <v>8697539</v>
      </c>
      <c r="F14" s="6">
        <v>6681113</v>
      </c>
      <c r="G14" s="6">
        <v>2016426</v>
      </c>
      <c r="H14" s="6">
        <v>4650111</v>
      </c>
      <c r="I14" s="6">
        <v>4543206</v>
      </c>
      <c r="J14" s="6">
        <v>106905</v>
      </c>
      <c r="K14" s="6">
        <v>8489531</v>
      </c>
      <c r="L14" s="6">
        <v>6541552</v>
      </c>
      <c r="M14" s="6">
        <v>1947979</v>
      </c>
      <c r="N14" s="6">
        <v>0</v>
      </c>
      <c r="O14" s="6">
        <v>0</v>
      </c>
      <c r="P14" s="6">
        <v>0</v>
      </c>
      <c r="Q14" s="6">
        <v>8733840</v>
      </c>
      <c r="R14" s="6">
        <v>8643254</v>
      </c>
      <c r="S14" s="6">
        <v>108222</v>
      </c>
      <c r="T14" s="6">
        <v>1839747</v>
      </c>
      <c r="U14" s="6">
        <v>22.916499999999999</v>
      </c>
      <c r="V14" s="6">
        <v>0</v>
      </c>
    </row>
    <row r="15" spans="1:22" x14ac:dyDescent="0.3">
      <c r="A15" t="s">
        <v>98</v>
      </c>
      <c r="B15" s="6">
        <v>21821337</v>
      </c>
      <c r="C15" s="6">
        <v>17241359</v>
      </c>
      <c r="D15" s="6">
        <v>4579978</v>
      </c>
      <c r="E15" s="6">
        <v>8721851</v>
      </c>
      <c r="F15" s="6">
        <v>6443284</v>
      </c>
      <c r="G15" s="6">
        <v>2278567</v>
      </c>
      <c r="H15" s="6">
        <v>4588913</v>
      </c>
      <c r="I15" s="6">
        <v>4484328</v>
      </c>
      <c r="J15" s="6">
        <v>104585</v>
      </c>
      <c r="K15" s="6">
        <v>8510573</v>
      </c>
      <c r="L15" s="6">
        <v>6313747</v>
      </c>
      <c r="M15" s="6">
        <v>2196826</v>
      </c>
      <c r="N15" s="6">
        <v>0</v>
      </c>
      <c r="O15" s="6">
        <v>0</v>
      </c>
      <c r="P15" s="6">
        <v>0</v>
      </c>
      <c r="Q15" s="6">
        <v>8755575</v>
      </c>
      <c r="R15" s="6">
        <v>8657299</v>
      </c>
      <c r="S15" s="6">
        <v>108130</v>
      </c>
      <c r="T15" s="6">
        <v>2088695</v>
      </c>
      <c r="U15" s="6">
        <v>20.2897</v>
      </c>
      <c r="V15" s="6">
        <v>0</v>
      </c>
    </row>
    <row r="16" spans="1:22" x14ac:dyDescent="0.3">
      <c r="A16" t="s">
        <v>99</v>
      </c>
      <c r="B16" s="6">
        <v>20113091</v>
      </c>
      <c r="C16" s="6">
        <v>16887404</v>
      </c>
      <c r="D16" s="6">
        <v>3225687</v>
      </c>
      <c r="E16" s="6">
        <v>7805847</v>
      </c>
      <c r="F16" s="6">
        <v>6214813</v>
      </c>
      <c r="G16" s="6">
        <v>1591034</v>
      </c>
      <c r="H16" s="6">
        <v>4721119</v>
      </c>
      <c r="I16" s="6">
        <v>4626669</v>
      </c>
      <c r="J16" s="6">
        <v>94450</v>
      </c>
      <c r="K16" s="6">
        <v>7586125</v>
      </c>
      <c r="L16" s="6">
        <v>6045922</v>
      </c>
      <c r="M16" s="6">
        <v>1540203</v>
      </c>
      <c r="N16" s="6">
        <v>0</v>
      </c>
      <c r="O16" s="6">
        <v>0</v>
      </c>
      <c r="P16" s="6">
        <v>0</v>
      </c>
      <c r="Q16" s="6">
        <v>7840098</v>
      </c>
      <c r="R16" s="6">
        <v>7742783</v>
      </c>
      <c r="S16" s="6">
        <v>119410</v>
      </c>
      <c r="T16" s="6">
        <v>1420764</v>
      </c>
      <c r="U16" s="6">
        <v>22.6815</v>
      </c>
      <c r="V16" s="6">
        <v>0</v>
      </c>
    </row>
    <row r="17" spans="1:22" x14ac:dyDescent="0.3">
      <c r="A17" t="s">
        <v>100</v>
      </c>
      <c r="B17" s="6">
        <v>18402070</v>
      </c>
      <c r="C17" s="6">
        <v>17370573</v>
      </c>
      <c r="D17" s="6">
        <v>1031497</v>
      </c>
      <c r="E17" s="6">
        <v>6897004</v>
      </c>
      <c r="F17" s="6">
        <v>6417973</v>
      </c>
      <c r="G17" s="6">
        <v>479031</v>
      </c>
      <c r="H17" s="6">
        <v>4844687</v>
      </c>
      <c r="I17" s="6">
        <v>4762587</v>
      </c>
      <c r="J17" s="6">
        <v>82100</v>
      </c>
      <c r="K17" s="6">
        <v>6660379</v>
      </c>
      <c r="L17" s="6">
        <v>6190013</v>
      </c>
      <c r="M17" s="6">
        <v>470366</v>
      </c>
      <c r="N17" s="6">
        <v>0</v>
      </c>
      <c r="O17" s="6">
        <v>0</v>
      </c>
      <c r="P17" s="6">
        <v>0</v>
      </c>
      <c r="Q17" s="6">
        <v>6934379</v>
      </c>
      <c r="R17" s="6">
        <v>6839902</v>
      </c>
      <c r="S17" s="6">
        <v>139916</v>
      </c>
      <c r="T17" s="6">
        <v>330445</v>
      </c>
      <c r="U17" s="6">
        <v>40.327399999999997</v>
      </c>
      <c r="V17" s="6">
        <v>0</v>
      </c>
    </row>
    <row r="18" spans="1:22" x14ac:dyDescent="0.3">
      <c r="A18" t="s">
        <v>101</v>
      </c>
      <c r="B18" s="6">
        <v>17595295</v>
      </c>
      <c r="C18" s="6">
        <v>16552070</v>
      </c>
      <c r="D18" s="6">
        <v>1043225</v>
      </c>
      <c r="E18" s="6">
        <v>6431801</v>
      </c>
      <c r="F18" s="6">
        <v>5946578</v>
      </c>
      <c r="G18" s="6">
        <v>485223</v>
      </c>
      <c r="H18" s="6">
        <v>4972212</v>
      </c>
      <c r="I18" s="6">
        <v>4890257</v>
      </c>
      <c r="J18" s="6">
        <v>81955</v>
      </c>
      <c r="K18" s="6">
        <v>6191282</v>
      </c>
      <c r="L18" s="6">
        <v>5715235</v>
      </c>
      <c r="M18" s="6">
        <v>476047</v>
      </c>
      <c r="N18" s="6">
        <v>0</v>
      </c>
      <c r="O18" s="6">
        <v>0</v>
      </c>
      <c r="P18" s="6">
        <v>0</v>
      </c>
      <c r="Q18" s="6">
        <v>6467628</v>
      </c>
      <c r="R18" s="6">
        <v>6366825</v>
      </c>
      <c r="S18" s="6">
        <v>135234</v>
      </c>
      <c r="T18" s="6">
        <v>340834</v>
      </c>
      <c r="U18" s="6">
        <v>40.566800000000001</v>
      </c>
      <c r="V18" s="6">
        <v>0</v>
      </c>
    </row>
    <row r="19" spans="1:22" x14ac:dyDescent="0.3">
      <c r="A19" t="s">
        <v>102</v>
      </c>
      <c r="B19" s="6">
        <v>17584900</v>
      </c>
      <c r="C19" s="6">
        <v>16518012</v>
      </c>
      <c r="D19" s="6">
        <v>1066888</v>
      </c>
      <c r="E19" s="6">
        <v>6441324</v>
      </c>
      <c r="F19" s="6">
        <v>5942564</v>
      </c>
      <c r="G19" s="6">
        <v>498760</v>
      </c>
      <c r="H19" s="6">
        <v>4941358</v>
      </c>
      <c r="I19" s="6">
        <v>4860997</v>
      </c>
      <c r="J19" s="6">
        <v>80361</v>
      </c>
      <c r="K19" s="6">
        <v>6202218</v>
      </c>
      <c r="L19" s="6">
        <v>5714451</v>
      </c>
      <c r="M19" s="6">
        <v>487767</v>
      </c>
      <c r="N19" s="6">
        <v>0</v>
      </c>
      <c r="O19" s="6">
        <v>0</v>
      </c>
      <c r="P19" s="6">
        <v>0</v>
      </c>
      <c r="Q19" s="6">
        <v>6477195</v>
      </c>
      <c r="R19" s="6">
        <v>6380721</v>
      </c>
      <c r="S19" s="6">
        <v>135874</v>
      </c>
      <c r="T19" s="6">
        <v>351900</v>
      </c>
      <c r="U19" s="6">
        <v>42.519799999999996</v>
      </c>
      <c r="V19" s="6">
        <v>0</v>
      </c>
    </row>
    <row r="20" spans="1:22" x14ac:dyDescent="0.3">
      <c r="A20" t="s">
        <v>103</v>
      </c>
      <c r="B20" s="6">
        <v>21926755</v>
      </c>
      <c r="C20" s="6">
        <v>21855891</v>
      </c>
      <c r="D20" s="6">
        <v>70864</v>
      </c>
      <c r="E20" s="6">
        <v>6818784</v>
      </c>
      <c r="F20" s="6">
        <v>6791862</v>
      </c>
      <c r="G20" s="6">
        <v>26922</v>
      </c>
      <c r="H20" s="6">
        <v>8418235</v>
      </c>
      <c r="I20" s="6">
        <v>8386160</v>
      </c>
      <c r="J20" s="6">
        <v>32075</v>
      </c>
      <c r="K20" s="6">
        <v>6689736</v>
      </c>
      <c r="L20" s="6">
        <v>6677869</v>
      </c>
      <c r="M20" s="6">
        <v>11867</v>
      </c>
      <c r="N20" s="6">
        <v>0</v>
      </c>
      <c r="O20" s="6">
        <v>0</v>
      </c>
      <c r="P20" s="6">
        <v>0</v>
      </c>
      <c r="Q20" s="6">
        <v>6823214</v>
      </c>
      <c r="R20" s="6">
        <v>6718570</v>
      </c>
      <c r="S20" s="6">
        <v>3310</v>
      </c>
      <c r="T20" s="6">
        <v>8557</v>
      </c>
      <c r="U20" s="6">
        <v>231.767</v>
      </c>
      <c r="V20" s="6">
        <v>0</v>
      </c>
    </row>
    <row r="21" spans="1:22" x14ac:dyDescent="0.3">
      <c r="A21" t="s">
        <v>104</v>
      </c>
      <c r="B21" s="6">
        <v>22122895</v>
      </c>
      <c r="C21" s="6">
        <v>22105567</v>
      </c>
      <c r="D21" s="6">
        <v>17328</v>
      </c>
      <c r="E21" s="6">
        <v>6833380</v>
      </c>
      <c r="F21" s="6">
        <v>6832845</v>
      </c>
      <c r="G21" s="6">
        <v>535</v>
      </c>
      <c r="H21" s="6">
        <v>8565594</v>
      </c>
      <c r="I21" s="6">
        <v>8565496</v>
      </c>
      <c r="J21" s="6">
        <v>98</v>
      </c>
      <c r="K21" s="6">
        <v>6723921</v>
      </c>
      <c r="L21" s="6">
        <v>6707226</v>
      </c>
      <c r="M21" s="6">
        <v>16695</v>
      </c>
      <c r="N21" s="6">
        <v>0</v>
      </c>
      <c r="O21" s="6">
        <v>0</v>
      </c>
      <c r="P21" s="6">
        <v>0</v>
      </c>
      <c r="Q21" s="6">
        <v>6833443</v>
      </c>
      <c r="R21" s="6">
        <v>6728136</v>
      </c>
      <c r="S21" s="6">
        <v>83</v>
      </c>
      <c r="T21" s="6">
        <v>16609</v>
      </c>
      <c r="U21" s="6">
        <v>16.223199999999999</v>
      </c>
      <c r="V21" s="6">
        <v>0</v>
      </c>
    </row>
    <row r="22" spans="1:22" x14ac:dyDescent="0.3">
      <c r="A22" t="s">
        <v>105</v>
      </c>
      <c r="B22" s="6">
        <v>18386916</v>
      </c>
      <c r="C22" s="6">
        <v>17119328</v>
      </c>
      <c r="D22" s="6">
        <v>1267588</v>
      </c>
      <c r="E22" s="6">
        <v>6731318</v>
      </c>
      <c r="F22" s="6">
        <v>6159492</v>
      </c>
      <c r="G22" s="6">
        <v>571826</v>
      </c>
      <c r="H22" s="6">
        <v>5202322</v>
      </c>
      <c r="I22" s="6">
        <v>4980105</v>
      </c>
      <c r="J22" s="6">
        <v>222217</v>
      </c>
      <c r="K22" s="6">
        <v>6453276</v>
      </c>
      <c r="L22" s="6">
        <v>5979731</v>
      </c>
      <c r="M22" s="6">
        <v>473545</v>
      </c>
      <c r="N22" s="6">
        <v>0</v>
      </c>
      <c r="O22" s="6">
        <v>0</v>
      </c>
      <c r="P22" s="6">
        <v>0</v>
      </c>
      <c r="Q22" s="6">
        <v>6773233</v>
      </c>
      <c r="R22" s="6">
        <v>6672106</v>
      </c>
      <c r="S22" s="6">
        <v>114372</v>
      </c>
      <c r="T22" s="6">
        <v>359191</v>
      </c>
      <c r="U22" s="6">
        <v>22.9938</v>
      </c>
      <c r="V22" s="6">
        <v>0</v>
      </c>
    </row>
    <row r="23" spans="1:22" x14ac:dyDescent="0.3">
      <c r="A23" t="s">
        <v>106</v>
      </c>
      <c r="B23" s="6">
        <v>18418220</v>
      </c>
      <c r="C23" s="6">
        <v>16252618</v>
      </c>
      <c r="D23" s="6">
        <v>2165602</v>
      </c>
      <c r="E23" s="6">
        <v>7039871</v>
      </c>
      <c r="F23" s="6">
        <v>6296169</v>
      </c>
      <c r="G23" s="6">
        <v>743702</v>
      </c>
      <c r="H23" s="6">
        <v>5518861</v>
      </c>
      <c r="I23" s="6">
        <v>4659833</v>
      </c>
      <c r="J23" s="6">
        <v>859028</v>
      </c>
      <c r="K23" s="6">
        <v>5859488</v>
      </c>
      <c r="L23" s="6">
        <v>5296616</v>
      </c>
      <c r="M23" s="6">
        <v>562872</v>
      </c>
      <c r="N23" s="6">
        <v>0</v>
      </c>
      <c r="O23" s="6">
        <v>0</v>
      </c>
      <c r="P23" s="6">
        <v>0</v>
      </c>
      <c r="Q23" s="6">
        <v>7079386</v>
      </c>
      <c r="R23" s="6">
        <v>6888857</v>
      </c>
      <c r="S23" s="6">
        <v>200489</v>
      </c>
      <c r="T23" s="6">
        <v>362444</v>
      </c>
      <c r="U23" s="6">
        <v>174.488</v>
      </c>
      <c r="V23" s="6">
        <v>0</v>
      </c>
    </row>
    <row r="24" spans="1:22" x14ac:dyDescent="0.3">
      <c r="A24" t="s">
        <v>107</v>
      </c>
      <c r="B24" s="6">
        <v>18656613</v>
      </c>
      <c r="C24" s="6">
        <v>16438839</v>
      </c>
      <c r="D24" s="6">
        <v>2217774</v>
      </c>
      <c r="E24" s="6">
        <v>7061423</v>
      </c>
      <c r="F24" s="6">
        <v>6337414</v>
      </c>
      <c r="G24" s="6">
        <v>724009</v>
      </c>
      <c r="H24" s="6">
        <v>5804155</v>
      </c>
      <c r="I24" s="6">
        <v>4851801</v>
      </c>
      <c r="J24" s="6">
        <v>952354</v>
      </c>
      <c r="K24" s="6">
        <v>5791035</v>
      </c>
      <c r="L24" s="6">
        <v>5249624</v>
      </c>
      <c r="M24" s="6">
        <v>541411</v>
      </c>
      <c r="N24" s="6">
        <v>0</v>
      </c>
      <c r="O24" s="6">
        <v>0</v>
      </c>
      <c r="P24" s="6">
        <v>0</v>
      </c>
      <c r="Q24" s="6">
        <v>7103066</v>
      </c>
      <c r="R24" s="6">
        <v>6899668</v>
      </c>
      <c r="S24" s="6">
        <v>201646</v>
      </c>
      <c r="T24" s="6">
        <v>339854</v>
      </c>
      <c r="U24" s="6">
        <v>174.15899999999999</v>
      </c>
      <c r="V24" s="6">
        <v>0</v>
      </c>
    </row>
    <row r="25" spans="1:22" x14ac:dyDescent="0.3">
      <c r="A25" t="s">
        <v>108</v>
      </c>
      <c r="B25" s="6">
        <v>18345207</v>
      </c>
      <c r="C25" s="6">
        <v>16121614</v>
      </c>
      <c r="D25" s="6">
        <v>2223593</v>
      </c>
      <c r="E25" s="6">
        <v>6996210</v>
      </c>
      <c r="F25" s="6">
        <v>6244476</v>
      </c>
      <c r="G25" s="6">
        <v>751734</v>
      </c>
      <c r="H25" s="6">
        <v>5512585</v>
      </c>
      <c r="I25" s="6">
        <v>4610456</v>
      </c>
      <c r="J25" s="6">
        <v>902129</v>
      </c>
      <c r="K25" s="6">
        <v>5836412</v>
      </c>
      <c r="L25" s="6">
        <v>5266682</v>
      </c>
      <c r="M25" s="6">
        <v>569730</v>
      </c>
      <c r="N25" s="6">
        <v>0</v>
      </c>
      <c r="O25" s="6">
        <v>0</v>
      </c>
      <c r="P25" s="6">
        <v>0</v>
      </c>
      <c r="Q25" s="6">
        <v>7035880</v>
      </c>
      <c r="R25" s="6">
        <v>6849218</v>
      </c>
      <c r="S25" s="6">
        <v>200556</v>
      </c>
      <c r="T25" s="6">
        <v>369082</v>
      </c>
      <c r="U25" s="6">
        <v>184.387</v>
      </c>
      <c r="V25" s="6">
        <v>0</v>
      </c>
    </row>
    <row r="26" spans="1:22" x14ac:dyDescent="0.3">
      <c r="A26" t="s">
        <v>109</v>
      </c>
      <c r="B26" s="6">
        <v>18685581</v>
      </c>
      <c r="C26" s="6">
        <v>16481334</v>
      </c>
      <c r="D26" s="6">
        <v>2204247</v>
      </c>
      <c r="E26" s="6">
        <v>7067268</v>
      </c>
      <c r="F26" s="6">
        <v>6344541</v>
      </c>
      <c r="G26" s="6">
        <v>722727</v>
      </c>
      <c r="H26" s="6">
        <v>5820300</v>
      </c>
      <c r="I26" s="6">
        <v>4874436</v>
      </c>
      <c r="J26" s="6">
        <v>945864</v>
      </c>
      <c r="K26" s="6">
        <v>5798013</v>
      </c>
      <c r="L26" s="6">
        <v>5262357</v>
      </c>
      <c r="M26" s="6">
        <v>535656</v>
      </c>
      <c r="N26" s="6">
        <v>0</v>
      </c>
      <c r="O26" s="6">
        <v>0</v>
      </c>
      <c r="P26" s="6">
        <v>0</v>
      </c>
      <c r="Q26" s="6">
        <v>7108499</v>
      </c>
      <c r="R26" s="6">
        <v>6906720</v>
      </c>
      <c r="S26" s="6">
        <v>196350</v>
      </c>
      <c r="T26" s="6">
        <v>339225</v>
      </c>
      <c r="U26" s="6">
        <v>174.13800000000001</v>
      </c>
      <c r="V26" s="6">
        <v>0</v>
      </c>
    </row>
    <row r="27" spans="1:22" x14ac:dyDescent="0.3">
      <c r="A27" t="s">
        <v>110</v>
      </c>
      <c r="B27" s="6">
        <v>18750419</v>
      </c>
      <c r="C27" s="6">
        <v>16547006</v>
      </c>
      <c r="D27" s="6">
        <v>2203413</v>
      </c>
      <c r="E27" s="6">
        <v>7079330</v>
      </c>
      <c r="F27" s="6">
        <v>6374222</v>
      </c>
      <c r="G27" s="6">
        <v>705108</v>
      </c>
      <c r="H27" s="6">
        <v>5884562</v>
      </c>
      <c r="I27" s="6">
        <v>4908949</v>
      </c>
      <c r="J27" s="6">
        <v>975613</v>
      </c>
      <c r="K27" s="6">
        <v>5786527</v>
      </c>
      <c r="L27" s="6">
        <v>5263835</v>
      </c>
      <c r="M27" s="6">
        <v>522692</v>
      </c>
      <c r="N27" s="6">
        <v>0</v>
      </c>
      <c r="O27" s="6">
        <v>0</v>
      </c>
      <c r="P27" s="6">
        <v>0</v>
      </c>
      <c r="Q27" s="6">
        <v>7123011</v>
      </c>
      <c r="R27" s="6">
        <v>6916339</v>
      </c>
      <c r="S27" s="6">
        <v>201433</v>
      </c>
      <c r="T27" s="6">
        <v>321253</v>
      </c>
      <c r="U27" s="6">
        <v>177.78100000000001</v>
      </c>
      <c r="V27" s="6">
        <v>0</v>
      </c>
    </row>
    <row r="28" spans="1:22" x14ac:dyDescent="0.3">
      <c r="A28" t="s">
        <v>111</v>
      </c>
      <c r="B28" s="6">
        <v>18743204</v>
      </c>
      <c r="C28" s="6">
        <v>16532413</v>
      </c>
      <c r="D28" s="6">
        <v>2210791</v>
      </c>
      <c r="E28" s="6">
        <v>7076225</v>
      </c>
      <c r="F28" s="6">
        <v>6368113</v>
      </c>
      <c r="G28" s="6">
        <v>708112</v>
      </c>
      <c r="H28" s="6">
        <v>5890505</v>
      </c>
      <c r="I28" s="6">
        <v>4911037</v>
      </c>
      <c r="J28" s="6">
        <v>979468</v>
      </c>
      <c r="K28" s="6">
        <v>5776474</v>
      </c>
      <c r="L28" s="6">
        <v>5253263</v>
      </c>
      <c r="M28" s="6">
        <v>523211</v>
      </c>
      <c r="N28" s="6">
        <v>0</v>
      </c>
      <c r="O28" s="6">
        <v>0</v>
      </c>
      <c r="P28" s="6">
        <v>0</v>
      </c>
      <c r="Q28" s="6">
        <v>7120588</v>
      </c>
      <c r="R28" s="6">
        <v>6913566</v>
      </c>
      <c r="S28" s="6">
        <v>201979</v>
      </c>
      <c r="T28" s="6">
        <v>321237</v>
      </c>
      <c r="U28" s="6">
        <v>178.86</v>
      </c>
      <c r="V28" s="6">
        <v>0</v>
      </c>
    </row>
    <row r="29" spans="1:22" x14ac:dyDescent="0.3">
      <c r="A29" t="s">
        <v>112</v>
      </c>
      <c r="B29" s="6">
        <v>19873257</v>
      </c>
      <c r="C29" s="6">
        <v>18406035</v>
      </c>
      <c r="D29" s="6">
        <v>1467222</v>
      </c>
      <c r="E29" s="6">
        <v>7097785</v>
      </c>
      <c r="F29" s="6">
        <v>6438141</v>
      </c>
      <c r="G29" s="6">
        <v>659644</v>
      </c>
      <c r="H29" s="6">
        <v>5995690</v>
      </c>
      <c r="I29" s="6">
        <v>5734232</v>
      </c>
      <c r="J29" s="6">
        <v>261458</v>
      </c>
      <c r="K29" s="6">
        <v>6779782</v>
      </c>
      <c r="L29" s="6">
        <v>6233662</v>
      </c>
      <c r="M29" s="6">
        <v>546120</v>
      </c>
      <c r="N29" s="6">
        <v>0</v>
      </c>
      <c r="O29" s="6">
        <v>0</v>
      </c>
      <c r="P29" s="6">
        <v>0</v>
      </c>
      <c r="Q29" s="6">
        <v>7148326</v>
      </c>
      <c r="R29" s="6">
        <v>7030412</v>
      </c>
      <c r="S29" s="6">
        <v>131327</v>
      </c>
      <c r="T29" s="6">
        <v>414799</v>
      </c>
      <c r="U29" s="6">
        <v>24.042000000000002</v>
      </c>
      <c r="V29" s="6">
        <v>0</v>
      </c>
    </row>
    <row r="30" spans="1:22" x14ac:dyDescent="0.3">
      <c r="A30" t="s">
        <v>113</v>
      </c>
      <c r="B30" s="6">
        <v>20194952</v>
      </c>
      <c r="C30" s="6">
        <v>18677115</v>
      </c>
      <c r="D30" s="6">
        <v>1517837</v>
      </c>
      <c r="E30" s="6">
        <v>7180625</v>
      </c>
      <c r="F30" s="6">
        <v>6500699</v>
      </c>
      <c r="G30" s="6">
        <v>679926</v>
      </c>
      <c r="H30" s="6">
        <v>6160878</v>
      </c>
      <c r="I30" s="6">
        <v>5886835</v>
      </c>
      <c r="J30" s="6">
        <v>274043</v>
      </c>
      <c r="K30" s="6">
        <v>6853449</v>
      </c>
      <c r="L30" s="6">
        <v>6289581</v>
      </c>
      <c r="M30" s="6">
        <v>563868</v>
      </c>
      <c r="N30" s="6">
        <v>0</v>
      </c>
      <c r="O30" s="6">
        <v>0</v>
      </c>
      <c r="P30" s="6">
        <v>0</v>
      </c>
      <c r="Q30" s="6">
        <v>7234625</v>
      </c>
      <c r="R30" s="6">
        <v>7116427</v>
      </c>
      <c r="S30" s="6">
        <v>136448</v>
      </c>
      <c r="T30" s="6">
        <v>427424</v>
      </c>
      <c r="U30" s="6">
        <v>24.965499999999999</v>
      </c>
      <c r="V30" s="6">
        <v>0</v>
      </c>
    </row>
    <row r="31" spans="1:22" x14ac:dyDescent="0.3">
      <c r="A31" t="s">
        <v>114</v>
      </c>
      <c r="B31" s="6">
        <v>20474364</v>
      </c>
      <c r="C31" s="6">
        <v>19048227</v>
      </c>
      <c r="D31" s="6">
        <v>1426137</v>
      </c>
      <c r="E31" s="6">
        <v>7195153</v>
      </c>
      <c r="F31" s="6">
        <v>6577718</v>
      </c>
      <c r="G31" s="6">
        <v>617435</v>
      </c>
      <c r="H31" s="6">
        <v>6392990</v>
      </c>
      <c r="I31" s="6">
        <v>6144307</v>
      </c>
      <c r="J31" s="6">
        <v>248683</v>
      </c>
      <c r="K31" s="6">
        <v>6886221</v>
      </c>
      <c r="L31" s="6">
        <v>6326202</v>
      </c>
      <c r="M31" s="6">
        <v>560019</v>
      </c>
      <c r="N31" s="6">
        <v>0</v>
      </c>
      <c r="O31" s="6">
        <v>0</v>
      </c>
      <c r="P31" s="6">
        <v>0</v>
      </c>
      <c r="Q31" s="6">
        <v>7236051</v>
      </c>
      <c r="R31" s="6">
        <v>7066868</v>
      </c>
      <c r="S31" s="6">
        <v>132443</v>
      </c>
      <c r="T31" s="6">
        <v>427568</v>
      </c>
      <c r="U31" s="6">
        <v>22.834900000000001</v>
      </c>
      <c r="V31" s="6">
        <v>0</v>
      </c>
    </row>
    <row r="32" spans="1:22" x14ac:dyDescent="0.3">
      <c r="A32" t="s">
        <v>115</v>
      </c>
      <c r="B32" s="6">
        <v>20338138</v>
      </c>
      <c r="C32" s="6">
        <v>18692532</v>
      </c>
      <c r="D32" s="6">
        <v>1645606</v>
      </c>
      <c r="E32" s="6">
        <v>7208623</v>
      </c>
      <c r="F32" s="6">
        <v>6479163</v>
      </c>
      <c r="G32" s="6">
        <v>729460</v>
      </c>
      <c r="H32" s="6">
        <v>6257367</v>
      </c>
      <c r="I32" s="6">
        <v>5970011</v>
      </c>
      <c r="J32" s="6">
        <v>287356</v>
      </c>
      <c r="K32" s="6">
        <v>6872148</v>
      </c>
      <c r="L32" s="6">
        <v>6243358</v>
      </c>
      <c r="M32" s="6">
        <v>628790</v>
      </c>
      <c r="N32" s="6">
        <v>0</v>
      </c>
      <c r="O32" s="6">
        <v>0</v>
      </c>
      <c r="P32" s="6">
        <v>0</v>
      </c>
      <c r="Q32" s="6">
        <v>7255146</v>
      </c>
      <c r="R32" s="6">
        <v>7118481</v>
      </c>
      <c r="S32" s="6">
        <v>150906</v>
      </c>
      <c r="T32" s="6">
        <v>477893</v>
      </c>
      <c r="U32" s="6">
        <v>23.611699999999999</v>
      </c>
      <c r="V32" s="6">
        <v>0</v>
      </c>
    </row>
    <row r="33" spans="1:22" x14ac:dyDescent="0.3">
      <c r="A33" t="s">
        <v>116</v>
      </c>
      <c r="B33" s="6">
        <v>20519000</v>
      </c>
      <c r="C33" s="6">
        <v>18916660</v>
      </c>
      <c r="D33" s="6">
        <v>1602340</v>
      </c>
      <c r="E33" s="6">
        <v>7250175</v>
      </c>
      <c r="F33" s="6">
        <v>6560479</v>
      </c>
      <c r="G33" s="6">
        <v>689696</v>
      </c>
      <c r="H33" s="6">
        <v>6303270</v>
      </c>
      <c r="I33" s="6">
        <v>6017036</v>
      </c>
      <c r="J33" s="6">
        <v>286234</v>
      </c>
      <c r="K33" s="6">
        <v>6965555</v>
      </c>
      <c r="L33" s="6">
        <v>6339145</v>
      </c>
      <c r="M33" s="6">
        <v>626410</v>
      </c>
      <c r="N33" s="6">
        <v>0</v>
      </c>
      <c r="O33" s="6">
        <v>0</v>
      </c>
      <c r="P33" s="6">
        <v>0</v>
      </c>
      <c r="Q33" s="6">
        <v>7295985</v>
      </c>
      <c r="R33" s="6">
        <v>7174560</v>
      </c>
      <c r="S33" s="6">
        <v>151668</v>
      </c>
      <c r="T33" s="6">
        <v>474754</v>
      </c>
      <c r="U33" s="6">
        <v>23.2455</v>
      </c>
      <c r="V33" s="6">
        <v>0</v>
      </c>
    </row>
    <row r="34" spans="1:22" x14ac:dyDescent="0.3">
      <c r="A34" t="s">
        <v>117</v>
      </c>
      <c r="B34" s="6">
        <v>19482005</v>
      </c>
      <c r="C34" s="6">
        <v>17408091</v>
      </c>
      <c r="D34" s="6">
        <v>2073914</v>
      </c>
      <c r="E34" s="6">
        <v>6932353</v>
      </c>
      <c r="F34" s="6">
        <v>5884737</v>
      </c>
      <c r="G34" s="6">
        <v>1047616</v>
      </c>
      <c r="H34" s="6">
        <v>6117612</v>
      </c>
      <c r="I34" s="6">
        <v>5833749</v>
      </c>
      <c r="J34" s="6">
        <v>283863</v>
      </c>
      <c r="K34" s="6">
        <v>6432040</v>
      </c>
      <c r="L34" s="6">
        <v>5689605</v>
      </c>
      <c r="M34" s="6">
        <v>742435</v>
      </c>
      <c r="N34" s="6">
        <v>0</v>
      </c>
      <c r="O34" s="6">
        <v>0</v>
      </c>
      <c r="P34" s="6">
        <v>0</v>
      </c>
      <c r="Q34" s="6">
        <v>6989701</v>
      </c>
      <c r="R34" s="6">
        <v>6892019</v>
      </c>
      <c r="S34" s="6">
        <v>175823</v>
      </c>
      <c r="T34" s="6">
        <v>566612</v>
      </c>
      <c r="U34" s="6">
        <v>21.165800000000001</v>
      </c>
      <c r="V34" s="6">
        <v>0</v>
      </c>
    </row>
    <row r="35" spans="1:22" x14ac:dyDescent="0.3">
      <c r="A35" t="s">
        <v>118</v>
      </c>
      <c r="B35" s="6">
        <v>19447193</v>
      </c>
      <c r="C35" s="6">
        <v>17349919</v>
      </c>
      <c r="D35" s="6">
        <v>2097274</v>
      </c>
      <c r="E35" s="6">
        <v>6919611</v>
      </c>
      <c r="F35" s="6">
        <v>5853890</v>
      </c>
      <c r="G35" s="6">
        <v>1065721</v>
      </c>
      <c r="H35" s="6">
        <v>6121800</v>
      </c>
      <c r="I35" s="6">
        <v>5835991</v>
      </c>
      <c r="J35" s="6">
        <v>285809</v>
      </c>
      <c r="K35" s="6">
        <v>6405782</v>
      </c>
      <c r="L35" s="6">
        <v>5660038</v>
      </c>
      <c r="M35" s="6">
        <v>745744</v>
      </c>
      <c r="N35" s="6">
        <v>0</v>
      </c>
      <c r="O35" s="6">
        <v>0</v>
      </c>
      <c r="P35" s="6">
        <v>0</v>
      </c>
      <c r="Q35" s="6">
        <v>6981252</v>
      </c>
      <c r="R35" s="6">
        <v>6882114</v>
      </c>
      <c r="S35" s="6">
        <v>175495</v>
      </c>
      <c r="T35" s="6">
        <v>570239</v>
      </c>
      <c r="U35" s="6">
        <v>21.198899999999998</v>
      </c>
      <c r="V35" s="6">
        <v>0</v>
      </c>
    </row>
    <row r="36" spans="1:22" x14ac:dyDescent="0.3">
      <c r="A36" t="s">
        <v>119</v>
      </c>
      <c r="B36" s="6">
        <v>19652495</v>
      </c>
      <c r="C36" s="6">
        <v>17575706</v>
      </c>
      <c r="D36" s="6">
        <v>2076789</v>
      </c>
      <c r="E36" s="6">
        <v>6999877</v>
      </c>
      <c r="F36" s="6">
        <v>5949196</v>
      </c>
      <c r="G36" s="6">
        <v>1050681</v>
      </c>
      <c r="H36" s="6">
        <v>6188611</v>
      </c>
      <c r="I36" s="6">
        <v>5902696</v>
      </c>
      <c r="J36" s="6">
        <v>285915</v>
      </c>
      <c r="K36" s="6">
        <v>6464007</v>
      </c>
      <c r="L36" s="6">
        <v>5723814</v>
      </c>
      <c r="M36" s="6">
        <v>740193</v>
      </c>
      <c r="N36" s="6">
        <v>0</v>
      </c>
      <c r="O36" s="6">
        <v>0</v>
      </c>
      <c r="P36" s="6">
        <v>0</v>
      </c>
      <c r="Q36" s="6">
        <v>7051462</v>
      </c>
      <c r="R36" s="6">
        <v>6928355</v>
      </c>
      <c r="S36" s="6">
        <v>184326</v>
      </c>
      <c r="T36" s="6">
        <v>555959</v>
      </c>
      <c r="U36" s="6">
        <v>18.4023</v>
      </c>
      <c r="V36" s="6">
        <v>0</v>
      </c>
    </row>
    <row r="37" spans="1:22" x14ac:dyDescent="0.3">
      <c r="A37" t="s">
        <v>120</v>
      </c>
      <c r="B37" s="6">
        <v>19932610</v>
      </c>
      <c r="C37" s="6">
        <v>18028079</v>
      </c>
      <c r="D37" s="6">
        <v>1904531</v>
      </c>
      <c r="E37" s="6">
        <v>6966474</v>
      </c>
      <c r="F37" s="6">
        <v>6094406</v>
      </c>
      <c r="G37" s="6">
        <v>872068</v>
      </c>
      <c r="H37" s="6">
        <v>6335924</v>
      </c>
      <c r="I37" s="6">
        <v>6044377</v>
      </c>
      <c r="J37" s="6">
        <v>291547</v>
      </c>
      <c r="K37" s="6">
        <v>6630212</v>
      </c>
      <c r="L37" s="6">
        <v>5889296</v>
      </c>
      <c r="M37" s="6">
        <v>740916</v>
      </c>
      <c r="N37" s="6">
        <v>0</v>
      </c>
      <c r="O37" s="6">
        <v>0</v>
      </c>
      <c r="P37" s="6">
        <v>0</v>
      </c>
      <c r="Q37" s="6">
        <v>7027539</v>
      </c>
      <c r="R37" s="6">
        <v>6924437</v>
      </c>
      <c r="S37" s="6">
        <v>175237</v>
      </c>
      <c r="T37" s="6">
        <v>565679</v>
      </c>
      <c r="U37" s="6">
        <v>22.263999999999999</v>
      </c>
      <c r="V37" s="6">
        <v>0</v>
      </c>
    </row>
    <row r="38" spans="1:22" x14ac:dyDescent="0.3">
      <c r="A38" t="s">
        <v>121</v>
      </c>
      <c r="B38" s="6">
        <v>20404494</v>
      </c>
      <c r="C38" s="6">
        <v>18575182</v>
      </c>
      <c r="D38" s="6">
        <v>1829312</v>
      </c>
      <c r="E38" s="6">
        <v>7056194</v>
      </c>
      <c r="F38" s="6">
        <v>6262383</v>
      </c>
      <c r="G38" s="6">
        <v>793811</v>
      </c>
      <c r="H38" s="6">
        <v>6567850</v>
      </c>
      <c r="I38" s="6">
        <v>6273425</v>
      </c>
      <c r="J38" s="6">
        <v>294425</v>
      </c>
      <c r="K38" s="6">
        <v>6780450</v>
      </c>
      <c r="L38" s="6">
        <v>6039374</v>
      </c>
      <c r="M38" s="6">
        <v>741076</v>
      </c>
      <c r="N38" s="6">
        <v>0</v>
      </c>
      <c r="O38" s="6">
        <v>0</v>
      </c>
      <c r="P38" s="6">
        <v>0</v>
      </c>
      <c r="Q38" s="6">
        <v>7105104</v>
      </c>
      <c r="R38" s="6">
        <v>6976835</v>
      </c>
      <c r="S38" s="6">
        <v>170951</v>
      </c>
      <c r="T38" s="6">
        <v>570125</v>
      </c>
      <c r="U38" s="6">
        <v>19.078900000000001</v>
      </c>
      <c r="V38" s="6">
        <v>0</v>
      </c>
    </row>
    <row r="39" spans="1:22" x14ac:dyDescent="0.3">
      <c r="A39" t="s">
        <v>122</v>
      </c>
      <c r="B39" s="6">
        <v>18486526</v>
      </c>
      <c r="C39" s="6">
        <v>17004116</v>
      </c>
      <c r="D39" s="6">
        <v>1482410</v>
      </c>
      <c r="E39" s="6">
        <v>6263299</v>
      </c>
      <c r="F39" s="6">
        <v>5581102</v>
      </c>
      <c r="G39" s="6">
        <v>682197</v>
      </c>
      <c r="H39" s="6">
        <v>6168537</v>
      </c>
      <c r="I39" s="6">
        <v>6018345</v>
      </c>
      <c r="J39" s="6">
        <v>150192</v>
      </c>
      <c r="K39" s="6">
        <v>6054690</v>
      </c>
      <c r="L39" s="6">
        <v>5404669</v>
      </c>
      <c r="M39" s="6">
        <v>650021</v>
      </c>
      <c r="N39" s="6">
        <v>0</v>
      </c>
      <c r="O39" s="6">
        <v>0</v>
      </c>
      <c r="P39" s="6">
        <v>0</v>
      </c>
      <c r="Q39" s="6">
        <v>6305636</v>
      </c>
      <c r="R39" s="6">
        <v>6192623</v>
      </c>
      <c r="S39" s="6">
        <v>141690</v>
      </c>
      <c r="T39" s="6">
        <v>508338</v>
      </c>
      <c r="U39" s="6">
        <v>23.312000000000001</v>
      </c>
      <c r="V39" s="6">
        <v>0</v>
      </c>
    </row>
    <row r="40" spans="1:22" x14ac:dyDescent="0.3">
      <c r="A40" t="s">
        <v>123</v>
      </c>
      <c r="B40" s="6">
        <v>18584159</v>
      </c>
      <c r="C40" s="6">
        <v>17160178</v>
      </c>
      <c r="D40" s="6">
        <v>1423981</v>
      </c>
      <c r="E40" s="6">
        <v>6297356</v>
      </c>
      <c r="F40" s="6">
        <v>5642311</v>
      </c>
      <c r="G40" s="6">
        <v>655045</v>
      </c>
      <c r="H40" s="6">
        <v>6168197</v>
      </c>
      <c r="I40" s="6">
        <v>6024820</v>
      </c>
      <c r="J40" s="6">
        <v>143377</v>
      </c>
      <c r="K40" s="6">
        <v>6118606</v>
      </c>
      <c r="L40" s="6">
        <v>5493047</v>
      </c>
      <c r="M40" s="6">
        <v>625559</v>
      </c>
      <c r="N40" s="6">
        <v>0</v>
      </c>
      <c r="O40" s="6">
        <v>0</v>
      </c>
      <c r="P40" s="6">
        <v>0</v>
      </c>
      <c r="Q40" s="6">
        <v>6332087</v>
      </c>
      <c r="R40" s="6">
        <v>6250144</v>
      </c>
      <c r="S40" s="6">
        <v>141077</v>
      </c>
      <c r="T40" s="6">
        <v>484449</v>
      </c>
      <c r="U40" s="6">
        <v>17.817499999999999</v>
      </c>
      <c r="V40" s="6">
        <v>0</v>
      </c>
    </row>
    <row r="41" spans="1:22" x14ac:dyDescent="0.3">
      <c r="A41" t="s">
        <v>124</v>
      </c>
      <c r="B41" s="6">
        <v>18392043</v>
      </c>
      <c r="C41" s="6">
        <v>16887668</v>
      </c>
      <c r="D41" s="6">
        <v>1504375</v>
      </c>
      <c r="E41" s="6">
        <v>6223530</v>
      </c>
      <c r="F41" s="6">
        <v>5521806</v>
      </c>
      <c r="G41" s="6">
        <v>701724</v>
      </c>
      <c r="H41" s="6">
        <v>6158530</v>
      </c>
      <c r="I41" s="6">
        <v>6006081</v>
      </c>
      <c r="J41" s="6">
        <v>152449</v>
      </c>
      <c r="K41" s="6">
        <v>6009983</v>
      </c>
      <c r="L41" s="6">
        <v>5359781</v>
      </c>
      <c r="M41" s="6">
        <v>650202</v>
      </c>
      <c r="N41" s="6">
        <v>0</v>
      </c>
      <c r="O41" s="6">
        <v>0</v>
      </c>
      <c r="P41" s="6">
        <v>0</v>
      </c>
      <c r="Q41" s="6">
        <v>6270523</v>
      </c>
      <c r="R41" s="6">
        <v>6176513</v>
      </c>
      <c r="S41" s="6">
        <v>138130</v>
      </c>
      <c r="T41" s="6">
        <v>512077</v>
      </c>
      <c r="U41" s="6">
        <v>43.093600000000002</v>
      </c>
      <c r="V41" s="6">
        <v>0</v>
      </c>
    </row>
    <row r="42" spans="1:22" x14ac:dyDescent="0.3">
      <c r="A42" t="s">
        <v>125</v>
      </c>
      <c r="B42" s="6">
        <v>21424334</v>
      </c>
      <c r="C42" s="6">
        <v>21363964</v>
      </c>
      <c r="D42" s="6">
        <v>60370</v>
      </c>
      <c r="E42" s="6">
        <v>7125789</v>
      </c>
      <c r="F42" s="6">
        <v>7090828</v>
      </c>
      <c r="G42" s="6">
        <v>34961</v>
      </c>
      <c r="H42" s="6">
        <v>7358281</v>
      </c>
      <c r="I42" s="6">
        <v>7351030</v>
      </c>
      <c r="J42" s="6">
        <v>7251</v>
      </c>
      <c r="K42" s="6">
        <v>6940264</v>
      </c>
      <c r="L42" s="6">
        <v>6922106</v>
      </c>
      <c r="M42" s="6">
        <v>18158</v>
      </c>
      <c r="N42" s="6">
        <v>0</v>
      </c>
      <c r="O42" s="6">
        <v>0</v>
      </c>
      <c r="P42" s="6">
        <v>0</v>
      </c>
      <c r="Q42" s="6">
        <v>7126898</v>
      </c>
      <c r="R42" s="6">
        <v>6977506</v>
      </c>
      <c r="S42" s="6">
        <v>5431</v>
      </c>
      <c r="T42" s="6">
        <v>12728</v>
      </c>
      <c r="U42" s="6">
        <v>17.6951</v>
      </c>
      <c r="V42" s="6">
        <v>0</v>
      </c>
    </row>
    <row r="43" spans="1:22" x14ac:dyDescent="0.3">
      <c r="A43" t="s">
        <v>126</v>
      </c>
      <c r="B43" s="6">
        <v>18759816</v>
      </c>
      <c r="C43" s="6">
        <v>17781722</v>
      </c>
      <c r="D43" s="6">
        <v>978094</v>
      </c>
      <c r="E43" s="6">
        <v>6395541</v>
      </c>
      <c r="F43" s="6">
        <v>5905240</v>
      </c>
      <c r="G43" s="6">
        <v>490301</v>
      </c>
      <c r="H43" s="6">
        <v>6205810</v>
      </c>
      <c r="I43" s="6">
        <v>6141318</v>
      </c>
      <c r="J43" s="6">
        <v>64492</v>
      </c>
      <c r="K43" s="6">
        <v>6158465</v>
      </c>
      <c r="L43" s="6">
        <v>5735164</v>
      </c>
      <c r="M43" s="6">
        <v>423301</v>
      </c>
      <c r="N43" s="6">
        <v>0</v>
      </c>
      <c r="O43" s="6">
        <v>0</v>
      </c>
      <c r="P43" s="6">
        <v>0</v>
      </c>
      <c r="Q43" s="6">
        <v>6432140</v>
      </c>
      <c r="R43" s="6">
        <v>6279042</v>
      </c>
      <c r="S43" s="6">
        <v>118081</v>
      </c>
      <c r="T43" s="6">
        <v>305225</v>
      </c>
      <c r="U43" s="6">
        <v>28.8475</v>
      </c>
      <c r="V43" s="6">
        <v>0</v>
      </c>
    </row>
    <row r="44" spans="1:22" x14ac:dyDescent="0.3">
      <c r="A44" t="s">
        <v>127</v>
      </c>
      <c r="B44" s="6">
        <v>18808259</v>
      </c>
      <c r="C44" s="6">
        <v>17825415</v>
      </c>
      <c r="D44" s="6">
        <v>982844</v>
      </c>
      <c r="E44" s="6">
        <v>6416203</v>
      </c>
      <c r="F44" s="6">
        <v>5923883</v>
      </c>
      <c r="G44" s="6">
        <v>492320</v>
      </c>
      <c r="H44" s="6">
        <v>6211064</v>
      </c>
      <c r="I44" s="6">
        <v>6146209</v>
      </c>
      <c r="J44" s="6">
        <v>64855</v>
      </c>
      <c r="K44" s="6">
        <v>6180992</v>
      </c>
      <c r="L44" s="6">
        <v>5755323</v>
      </c>
      <c r="M44" s="6">
        <v>425669</v>
      </c>
      <c r="N44" s="6">
        <v>0</v>
      </c>
      <c r="O44" s="6">
        <v>0</v>
      </c>
      <c r="P44" s="6">
        <v>0</v>
      </c>
      <c r="Q44" s="6">
        <v>6453052</v>
      </c>
      <c r="R44" s="6">
        <v>6301453</v>
      </c>
      <c r="S44" s="6">
        <v>118588</v>
      </c>
      <c r="T44" s="6">
        <v>307084</v>
      </c>
      <c r="U44" s="6">
        <v>29.251799999999999</v>
      </c>
      <c r="V44" s="6">
        <v>0</v>
      </c>
    </row>
    <row r="45" spans="1:22" x14ac:dyDescent="0.3">
      <c r="A45" t="s">
        <v>128</v>
      </c>
      <c r="B45" s="6">
        <v>20473572</v>
      </c>
      <c r="C45" s="6">
        <v>19978896</v>
      </c>
      <c r="D45" s="6">
        <v>494676</v>
      </c>
      <c r="E45" s="6">
        <v>6770824</v>
      </c>
      <c r="F45" s="6">
        <v>6549035</v>
      </c>
      <c r="G45" s="6">
        <v>221789</v>
      </c>
      <c r="H45" s="6">
        <v>7101723</v>
      </c>
      <c r="I45" s="6">
        <v>7034319</v>
      </c>
      <c r="J45" s="6">
        <v>67404</v>
      </c>
      <c r="K45" s="6">
        <v>6601025</v>
      </c>
      <c r="L45" s="6">
        <v>6395542</v>
      </c>
      <c r="M45" s="6">
        <v>205483</v>
      </c>
      <c r="N45" s="6">
        <v>0</v>
      </c>
      <c r="O45" s="6">
        <v>0</v>
      </c>
      <c r="P45" s="6">
        <v>0</v>
      </c>
      <c r="Q45" s="6">
        <v>6786995</v>
      </c>
      <c r="R45" s="6">
        <v>6676626</v>
      </c>
      <c r="S45" s="6">
        <v>49421</v>
      </c>
      <c r="T45" s="6">
        <v>156066</v>
      </c>
      <c r="U45" s="6">
        <v>15.046799999999999</v>
      </c>
      <c r="V45" s="6">
        <v>0</v>
      </c>
    </row>
    <row r="46" spans="1:22" x14ac:dyDescent="0.3">
      <c r="A46" t="s">
        <v>129</v>
      </c>
      <c r="B46" s="6">
        <v>19396936</v>
      </c>
      <c r="C46" s="6">
        <v>18291768</v>
      </c>
      <c r="D46" s="6">
        <v>1105168</v>
      </c>
      <c r="E46" s="6">
        <v>7268629</v>
      </c>
      <c r="F46" s="6">
        <v>6789489</v>
      </c>
      <c r="G46" s="6">
        <v>479140</v>
      </c>
      <c r="H46" s="6">
        <v>5119388</v>
      </c>
      <c r="I46" s="6">
        <v>5039789</v>
      </c>
      <c r="J46" s="6">
        <v>79599</v>
      </c>
      <c r="K46" s="6">
        <v>7008919</v>
      </c>
      <c r="L46" s="6">
        <v>6462490</v>
      </c>
      <c r="M46" s="6">
        <v>546429</v>
      </c>
      <c r="N46" s="6">
        <v>0</v>
      </c>
      <c r="O46" s="6">
        <v>0</v>
      </c>
      <c r="P46" s="6">
        <v>0</v>
      </c>
      <c r="Q46" s="6">
        <v>7312670</v>
      </c>
      <c r="R46" s="6">
        <v>7213760</v>
      </c>
      <c r="S46" s="6">
        <v>276183</v>
      </c>
      <c r="T46" s="6">
        <v>270259</v>
      </c>
      <c r="U46" s="6">
        <v>25.637</v>
      </c>
      <c r="V46" s="6">
        <v>0</v>
      </c>
    </row>
    <row r="47" spans="1:22" x14ac:dyDescent="0.3">
      <c r="A47" t="s">
        <v>130</v>
      </c>
      <c r="B47" s="6">
        <v>18341883</v>
      </c>
      <c r="C47" s="6">
        <v>13108204</v>
      </c>
      <c r="D47" s="6">
        <v>5233679</v>
      </c>
      <c r="E47" s="6">
        <v>6407790</v>
      </c>
      <c r="F47" s="6">
        <v>5351410</v>
      </c>
      <c r="G47" s="6">
        <v>1056380</v>
      </c>
      <c r="H47" s="6">
        <v>7036243</v>
      </c>
      <c r="I47" s="6">
        <v>3435478</v>
      </c>
      <c r="J47" s="6">
        <v>3600765</v>
      </c>
      <c r="K47" s="6">
        <v>4897850</v>
      </c>
      <c r="L47" s="6">
        <v>4321316</v>
      </c>
      <c r="M47" s="6">
        <v>576534</v>
      </c>
      <c r="N47" s="6">
        <v>0</v>
      </c>
      <c r="O47" s="6">
        <v>0</v>
      </c>
      <c r="P47" s="6">
        <v>0</v>
      </c>
      <c r="Q47" s="6">
        <v>6428295</v>
      </c>
      <c r="R47" s="6">
        <v>6359419</v>
      </c>
      <c r="S47" s="6">
        <v>416769</v>
      </c>
      <c r="T47" s="6">
        <v>159981</v>
      </c>
      <c r="U47" s="6">
        <v>334.51</v>
      </c>
      <c r="V47" s="6">
        <v>0</v>
      </c>
    </row>
    <row r="48" spans="1:22" x14ac:dyDescent="0.3">
      <c r="A48" t="s">
        <v>131</v>
      </c>
      <c r="B48" s="6">
        <v>17037051</v>
      </c>
      <c r="C48" s="6">
        <v>11312606</v>
      </c>
      <c r="D48" s="6">
        <v>5724445</v>
      </c>
      <c r="E48" s="6">
        <v>4650880</v>
      </c>
      <c r="F48" s="6">
        <v>4268398</v>
      </c>
      <c r="G48" s="6">
        <v>382482</v>
      </c>
      <c r="H48" s="6">
        <v>8221499</v>
      </c>
      <c r="I48" s="6">
        <v>3169827</v>
      </c>
      <c r="J48" s="6">
        <v>5051672</v>
      </c>
      <c r="K48" s="6">
        <v>4164672</v>
      </c>
      <c r="L48" s="6">
        <v>3874381</v>
      </c>
      <c r="M48" s="6">
        <v>290291</v>
      </c>
      <c r="N48" s="6">
        <v>0</v>
      </c>
      <c r="O48" s="6">
        <v>0</v>
      </c>
      <c r="P48" s="6">
        <v>0</v>
      </c>
      <c r="Q48" s="6">
        <v>4669685</v>
      </c>
      <c r="R48" s="6">
        <v>4611093</v>
      </c>
      <c r="S48" s="6">
        <v>152745</v>
      </c>
      <c r="T48" s="6">
        <v>137725</v>
      </c>
      <c r="U48" s="6">
        <v>504.84300000000002</v>
      </c>
      <c r="V48" s="6">
        <v>0</v>
      </c>
    </row>
    <row r="49" spans="1:22" x14ac:dyDescent="0.3">
      <c r="A49" t="s">
        <v>132</v>
      </c>
      <c r="B49" s="6">
        <v>18054464</v>
      </c>
      <c r="C49" s="6">
        <v>17674910</v>
      </c>
      <c r="D49" s="6">
        <v>379554</v>
      </c>
      <c r="E49" s="6">
        <v>7245019</v>
      </c>
      <c r="F49" s="6">
        <v>7109848</v>
      </c>
      <c r="G49" s="6">
        <v>135171</v>
      </c>
      <c r="H49" s="6">
        <v>3703572</v>
      </c>
      <c r="I49" s="6">
        <v>3599062</v>
      </c>
      <c r="J49" s="6">
        <v>104510</v>
      </c>
      <c r="K49" s="6">
        <v>7105873</v>
      </c>
      <c r="L49" s="6">
        <v>6966000</v>
      </c>
      <c r="M49" s="6">
        <v>139873</v>
      </c>
      <c r="N49" s="6">
        <v>0</v>
      </c>
      <c r="O49" s="6">
        <v>0</v>
      </c>
      <c r="P49" s="6">
        <v>0</v>
      </c>
      <c r="Q49" s="6">
        <v>7250227</v>
      </c>
      <c r="R49" s="6">
        <v>7167437</v>
      </c>
      <c r="S49" s="6">
        <v>45161</v>
      </c>
      <c r="T49" s="6">
        <v>94717</v>
      </c>
      <c r="U49" s="6">
        <v>33.872599999999998</v>
      </c>
      <c r="V49" s="6">
        <v>0</v>
      </c>
    </row>
    <row r="50" spans="1:22" x14ac:dyDescent="0.3">
      <c r="A50" t="s">
        <v>133</v>
      </c>
      <c r="B50" s="6">
        <v>17733764</v>
      </c>
      <c r="C50" s="6">
        <v>17610647</v>
      </c>
      <c r="D50" s="6">
        <v>123117</v>
      </c>
      <c r="E50" s="6">
        <v>6711100</v>
      </c>
      <c r="F50" s="6">
        <v>6676913</v>
      </c>
      <c r="G50" s="6">
        <v>34187</v>
      </c>
      <c r="H50" s="6">
        <v>4390542</v>
      </c>
      <c r="I50" s="6">
        <v>4347872</v>
      </c>
      <c r="J50" s="6">
        <v>42670</v>
      </c>
      <c r="K50" s="6">
        <v>6632122</v>
      </c>
      <c r="L50" s="6">
        <v>6585862</v>
      </c>
      <c r="M50" s="6">
        <v>46260</v>
      </c>
      <c r="N50" s="6">
        <v>0</v>
      </c>
      <c r="O50" s="6">
        <v>0</v>
      </c>
      <c r="P50" s="6">
        <v>0</v>
      </c>
      <c r="Q50" s="6">
        <v>6713513</v>
      </c>
      <c r="R50" s="6">
        <v>6646076</v>
      </c>
      <c r="S50" s="6">
        <v>17204</v>
      </c>
      <c r="T50" s="6">
        <v>29238</v>
      </c>
      <c r="U50" s="6">
        <v>50.286700000000003</v>
      </c>
      <c r="V50" s="6">
        <v>0</v>
      </c>
    </row>
    <row r="51" spans="1:22" x14ac:dyDescent="0.3">
      <c r="A51" t="s">
        <v>134</v>
      </c>
      <c r="B51" s="6">
        <v>20747673</v>
      </c>
      <c r="C51" s="6">
        <v>20332560</v>
      </c>
      <c r="D51" s="6">
        <v>415113</v>
      </c>
      <c r="E51" s="6">
        <v>7202381</v>
      </c>
      <c r="F51" s="6">
        <v>6988689</v>
      </c>
      <c r="G51" s="6">
        <v>213692</v>
      </c>
      <c r="H51" s="6">
        <v>6543199</v>
      </c>
      <c r="I51" s="6">
        <v>6524705</v>
      </c>
      <c r="J51" s="6">
        <v>18494</v>
      </c>
      <c r="K51" s="6">
        <v>7002093</v>
      </c>
      <c r="L51" s="6">
        <v>6819166</v>
      </c>
      <c r="M51" s="6">
        <v>182927</v>
      </c>
      <c r="N51" s="6">
        <v>0</v>
      </c>
      <c r="O51" s="6">
        <v>0</v>
      </c>
      <c r="P51" s="6">
        <v>0</v>
      </c>
      <c r="Q51" s="6">
        <v>7218362</v>
      </c>
      <c r="R51" s="6">
        <v>7103176</v>
      </c>
      <c r="S51" s="6">
        <v>55239</v>
      </c>
      <c r="T51" s="6">
        <v>127683</v>
      </c>
      <c r="U51" s="6">
        <v>58.1327</v>
      </c>
      <c r="V51" s="6">
        <v>0</v>
      </c>
    </row>
    <row r="52" spans="1:22" x14ac:dyDescent="0.3">
      <c r="A52" t="s">
        <v>135</v>
      </c>
      <c r="B52" s="6">
        <v>12980331</v>
      </c>
      <c r="C52" s="6">
        <v>12819235</v>
      </c>
      <c r="D52" s="6">
        <v>161096</v>
      </c>
      <c r="E52" s="6">
        <v>5102796</v>
      </c>
      <c r="F52" s="6">
        <v>5047888</v>
      </c>
      <c r="G52" s="6">
        <v>54908</v>
      </c>
      <c r="H52" s="6">
        <v>2880757</v>
      </c>
      <c r="I52" s="6">
        <v>2846450</v>
      </c>
      <c r="J52" s="6">
        <v>34307</v>
      </c>
      <c r="K52" s="6">
        <v>4996778</v>
      </c>
      <c r="L52" s="6">
        <v>4924897</v>
      </c>
      <c r="M52" s="6">
        <v>71881</v>
      </c>
      <c r="N52" s="6">
        <v>0</v>
      </c>
      <c r="O52" s="6">
        <v>0</v>
      </c>
      <c r="P52" s="6">
        <v>0</v>
      </c>
      <c r="Q52" s="6">
        <v>5119516</v>
      </c>
      <c r="R52" s="6">
        <v>5053393</v>
      </c>
      <c r="S52" s="6">
        <v>25976</v>
      </c>
      <c r="T52" s="6">
        <v>45714</v>
      </c>
      <c r="U52" s="6">
        <v>40.283499999999997</v>
      </c>
      <c r="V52" s="6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A29" workbookViewId="0">
      <selection activeCell="T2" sqref="T2:T52"/>
    </sheetView>
  </sheetViews>
  <sheetFormatPr defaultRowHeight="14.4" x14ac:dyDescent="0.3"/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s="7" customFormat="1" ht="57.6" x14ac:dyDescent="0.3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s">
        <v>39</v>
      </c>
      <c r="S2" s="7" t="s">
        <v>40</v>
      </c>
      <c r="T2" s="7" t="s">
        <v>41</v>
      </c>
      <c r="U2" s="7" t="s">
        <v>42</v>
      </c>
    </row>
    <row r="3" spans="1:22" x14ac:dyDescent="0.3">
      <c r="A3" t="s">
        <v>1</v>
      </c>
      <c r="B3" s="6">
        <v>14687308</v>
      </c>
      <c r="C3" s="6">
        <v>14121947</v>
      </c>
      <c r="D3" s="6">
        <v>565361</v>
      </c>
      <c r="E3" s="6">
        <v>8922686</v>
      </c>
      <c r="F3" s="6">
        <v>8852701</v>
      </c>
      <c r="G3" s="6">
        <v>69985</v>
      </c>
      <c r="H3" s="6">
        <v>0</v>
      </c>
      <c r="I3" s="6">
        <v>0</v>
      </c>
      <c r="J3" s="6">
        <v>0</v>
      </c>
      <c r="K3" s="6">
        <v>5764622</v>
      </c>
      <c r="L3" s="6">
        <v>5269246</v>
      </c>
      <c r="M3" s="6">
        <v>495376</v>
      </c>
      <c r="N3" s="6">
        <v>0</v>
      </c>
      <c r="O3" s="6">
        <v>0</v>
      </c>
      <c r="P3" s="6">
        <v>0</v>
      </c>
      <c r="Q3" s="6">
        <v>6261005</v>
      </c>
      <c r="R3" s="6">
        <v>6095472</v>
      </c>
      <c r="S3" s="6">
        <v>355875</v>
      </c>
      <c r="T3" s="6">
        <v>139513</v>
      </c>
      <c r="U3" s="6">
        <v>18.837700000000002</v>
      </c>
      <c r="V3" s="6">
        <v>0</v>
      </c>
    </row>
    <row r="4" spans="1:22" x14ac:dyDescent="0.3">
      <c r="A4" t="s">
        <v>87</v>
      </c>
      <c r="B4" s="6">
        <v>19305219</v>
      </c>
      <c r="C4" s="6">
        <v>18020056</v>
      </c>
      <c r="D4" s="6">
        <v>1285163</v>
      </c>
      <c r="E4" s="6">
        <v>9540371</v>
      </c>
      <c r="F4" s="6">
        <v>9268894</v>
      </c>
      <c r="G4" s="6">
        <v>271477</v>
      </c>
      <c r="H4" s="6">
        <v>0</v>
      </c>
      <c r="I4" s="6">
        <v>0</v>
      </c>
      <c r="J4" s="6">
        <v>0</v>
      </c>
      <c r="K4" s="6">
        <v>9764848</v>
      </c>
      <c r="L4" s="6">
        <v>8751162</v>
      </c>
      <c r="M4" s="6">
        <v>1013686</v>
      </c>
      <c r="N4" s="6">
        <v>0</v>
      </c>
      <c r="O4" s="6">
        <v>0</v>
      </c>
      <c r="P4" s="6">
        <v>0</v>
      </c>
      <c r="Q4" s="6">
        <v>10860915</v>
      </c>
      <c r="R4" s="6">
        <v>10563405</v>
      </c>
      <c r="S4" s="6">
        <v>627016</v>
      </c>
      <c r="T4" s="6">
        <v>386633</v>
      </c>
      <c r="U4" s="6">
        <v>16.438199999999998</v>
      </c>
      <c r="V4" s="6">
        <v>0</v>
      </c>
    </row>
    <row r="5" spans="1:22" x14ac:dyDescent="0.3">
      <c r="A5" t="s">
        <v>88</v>
      </c>
      <c r="B5" s="6">
        <v>17320959</v>
      </c>
      <c r="C5" s="6">
        <v>16174835</v>
      </c>
      <c r="D5" s="6">
        <v>1146124</v>
      </c>
      <c r="E5" s="6">
        <v>9444888</v>
      </c>
      <c r="F5" s="6">
        <v>9231863</v>
      </c>
      <c r="G5" s="6">
        <v>213025</v>
      </c>
      <c r="H5" s="6">
        <v>0</v>
      </c>
      <c r="I5" s="6">
        <v>0</v>
      </c>
      <c r="J5" s="6">
        <v>0</v>
      </c>
      <c r="K5" s="6">
        <v>7876071</v>
      </c>
      <c r="L5" s="6">
        <v>6942972</v>
      </c>
      <c r="M5" s="6">
        <v>933099</v>
      </c>
      <c r="N5" s="6">
        <v>0</v>
      </c>
      <c r="O5" s="6">
        <v>0</v>
      </c>
      <c r="P5" s="6">
        <v>0</v>
      </c>
      <c r="Q5" s="6">
        <v>8661780</v>
      </c>
      <c r="R5" s="6">
        <v>8428327</v>
      </c>
      <c r="S5" s="6">
        <v>560623</v>
      </c>
      <c r="T5" s="6">
        <v>372573</v>
      </c>
      <c r="U5" s="6">
        <v>18.098700000000001</v>
      </c>
      <c r="V5" s="6">
        <v>0</v>
      </c>
    </row>
    <row r="6" spans="1:22" x14ac:dyDescent="0.3">
      <c r="A6" t="s">
        <v>89</v>
      </c>
      <c r="B6" s="6">
        <v>16775483</v>
      </c>
      <c r="C6" s="6">
        <v>15661165</v>
      </c>
      <c r="D6" s="6">
        <v>1114318</v>
      </c>
      <c r="E6" s="6">
        <v>9398778</v>
      </c>
      <c r="F6" s="6">
        <v>9170938</v>
      </c>
      <c r="G6" s="6">
        <v>227840</v>
      </c>
      <c r="H6" s="6">
        <v>0</v>
      </c>
      <c r="I6" s="6">
        <v>0</v>
      </c>
      <c r="J6" s="6">
        <v>0</v>
      </c>
      <c r="K6" s="6">
        <v>7376705</v>
      </c>
      <c r="L6" s="6">
        <v>6490227</v>
      </c>
      <c r="M6" s="6">
        <v>886478</v>
      </c>
      <c r="N6" s="6">
        <v>0</v>
      </c>
      <c r="O6" s="6">
        <v>0</v>
      </c>
      <c r="P6" s="6">
        <v>0</v>
      </c>
      <c r="Q6" s="6">
        <v>8021580</v>
      </c>
      <c r="R6" s="6">
        <v>7837600</v>
      </c>
      <c r="S6" s="6">
        <v>482807</v>
      </c>
      <c r="T6" s="6">
        <v>403696</v>
      </c>
      <c r="U6" s="6">
        <v>21.563700000000001</v>
      </c>
      <c r="V6" s="6">
        <v>0</v>
      </c>
    </row>
    <row r="7" spans="1:22" x14ac:dyDescent="0.3">
      <c r="A7" t="s">
        <v>90</v>
      </c>
      <c r="B7" s="6">
        <v>20053876</v>
      </c>
      <c r="C7" s="6">
        <v>18406964</v>
      </c>
      <c r="D7" s="6">
        <v>1646912</v>
      </c>
      <c r="E7" s="6">
        <v>9318761</v>
      </c>
      <c r="F7" s="6">
        <v>9006979</v>
      </c>
      <c r="G7" s="6">
        <v>311782</v>
      </c>
      <c r="H7" s="6">
        <v>0</v>
      </c>
      <c r="I7" s="6">
        <v>0</v>
      </c>
      <c r="J7" s="6">
        <v>0</v>
      </c>
      <c r="K7" s="6">
        <v>10735115</v>
      </c>
      <c r="L7" s="6">
        <v>9399985</v>
      </c>
      <c r="M7" s="6">
        <v>1335130</v>
      </c>
      <c r="N7" s="6">
        <v>0</v>
      </c>
      <c r="O7" s="6">
        <v>0</v>
      </c>
      <c r="P7" s="6">
        <v>0</v>
      </c>
      <c r="Q7" s="6">
        <v>11808302</v>
      </c>
      <c r="R7" s="6">
        <v>11496241</v>
      </c>
      <c r="S7" s="6">
        <v>772220</v>
      </c>
      <c r="T7" s="6">
        <v>562834</v>
      </c>
      <c r="U7" s="6">
        <v>17.922599999999999</v>
      </c>
      <c r="V7" s="6">
        <v>0</v>
      </c>
    </row>
    <row r="8" spans="1:22" x14ac:dyDescent="0.3">
      <c r="A8" t="s">
        <v>91</v>
      </c>
      <c r="B8" s="6">
        <v>14045623</v>
      </c>
      <c r="C8" s="6">
        <v>13029487</v>
      </c>
      <c r="D8" s="6">
        <v>1016136</v>
      </c>
      <c r="E8" s="6">
        <v>8464170</v>
      </c>
      <c r="F8" s="6">
        <v>8372819</v>
      </c>
      <c r="G8" s="6">
        <v>91351</v>
      </c>
      <c r="H8" s="6">
        <v>0</v>
      </c>
      <c r="I8" s="6">
        <v>0</v>
      </c>
      <c r="J8" s="6">
        <v>0</v>
      </c>
      <c r="K8" s="6">
        <v>5581453</v>
      </c>
      <c r="L8" s="6">
        <v>4656668</v>
      </c>
      <c r="M8" s="6">
        <v>924785</v>
      </c>
      <c r="N8" s="6">
        <v>0</v>
      </c>
      <c r="O8" s="6">
        <v>0</v>
      </c>
      <c r="P8" s="6">
        <v>0</v>
      </c>
      <c r="Q8" s="6">
        <v>6057121</v>
      </c>
      <c r="R8" s="6">
        <v>5890036</v>
      </c>
      <c r="S8" s="6">
        <v>744726</v>
      </c>
      <c r="T8" s="6">
        <v>180170</v>
      </c>
      <c r="U8" s="6">
        <v>21.668500000000002</v>
      </c>
      <c r="V8" s="6">
        <v>0</v>
      </c>
    </row>
    <row r="9" spans="1:22" x14ac:dyDescent="0.3">
      <c r="A9" t="s">
        <v>92</v>
      </c>
      <c r="B9" s="6">
        <v>15060602</v>
      </c>
      <c r="C9" s="6">
        <v>13896767</v>
      </c>
      <c r="D9" s="6">
        <v>1163835</v>
      </c>
      <c r="E9" s="6">
        <v>9081216</v>
      </c>
      <c r="F9" s="6">
        <v>8926192</v>
      </c>
      <c r="G9" s="6">
        <v>155024</v>
      </c>
      <c r="H9" s="6">
        <v>0</v>
      </c>
      <c r="I9" s="6">
        <v>0</v>
      </c>
      <c r="J9" s="6">
        <v>0</v>
      </c>
      <c r="K9" s="6">
        <v>5979386</v>
      </c>
      <c r="L9" s="6">
        <v>4970575</v>
      </c>
      <c r="M9" s="6">
        <v>1008811</v>
      </c>
      <c r="N9" s="6">
        <v>0</v>
      </c>
      <c r="O9" s="6">
        <v>0</v>
      </c>
      <c r="P9" s="6">
        <v>0</v>
      </c>
      <c r="Q9" s="6">
        <v>6465497</v>
      </c>
      <c r="R9" s="6">
        <v>6343888</v>
      </c>
      <c r="S9" s="6">
        <v>728710</v>
      </c>
      <c r="T9" s="6">
        <v>280132</v>
      </c>
      <c r="U9" s="6">
        <v>16.104900000000001</v>
      </c>
      <c r="V9" s="6">
        <v>0</v>
      </c>
    </row>
    <row r="10" spans="1:22" x14ac:dyDescent="0.3">
      <c r="A10" t="s">
        <v>93</v>
      </c>
      <c r="B10" s="6">
        <v>16581996</v>
      </c>
      <c r="C10" s="6">
        <v>15363284</v>
      </c>
      <c r="D10" s="6">
        <v>1218712</v>
      </c>
      <c r="E10" s="6">
        <v>9712439</v>
      </c>
      <c r="F10" s="6">
        <v>9496385</v>
      </c>
      <c r="G10" s="6">
        <v>216054</v>
      </c>
      <c r="H10" s="6">
        <v>0</v>
      </c>
      <c r="I10" s="6">
        <v>0</v>
      </c>
      <c r="J10" s="6">
        <v>0</v>
      </c>
      <c r="K10" s="6">
        <v>6869557</v>
      </c>
      <c r="L10" s="6">
        <v>5866899</v>
      </c>
      <c r="M10" s="6">
        <v>1002658</v>
      </c>
      <c r="N10" s="6">
        <v>0</v>
      </c>
      <c r="O10" s="6">
        <v>0</v>
      </c>
      <c r="P10" s="6">
        <v>0</v>
      </c>
      <c r="Q10" s="6">
        <v>7471845</v>
      </c>
      <c r="R10" s="6">
        <v>7319248</v>
      </c>
      <c r="S10" s="6">
        <v>631781</v>
      </c>
      <c r="T10" s="6">
        <v>370891</v>
      </c>
      <c r="U10" s="6">
        <v>17.212199999999999</v>
      </c>
      <c r="V10" s="6">
        <v>0</v>
      </c>
    </row>
    <row r="11" spans="1:22" x14ac:dyDescent="0.3">
      <c r="A11" t="s">
        <v>94</v>
      </c>
      <c r="B11" s="6">
        <v>14844676</v>
      </c>
      <c r="C11" s="6">
        <v>13729566</v>
      </c>
      <c r="D11" s="6">
        <v>1115110</v>
      </c>
      <c r="E11" s="6">
        <v>8220177</v>
      </c>
      <c r="F11" s="6">
        <v>8055508</v>
      </c>
      <c r="G11" s="6">
        <v>164669</v>
      </c>
      <c r="H11" s="6">
        <v>0</v>
      </c>
      <c r="I11" s="6">
        <v>0</v>
      </c>
      <c r="J11" s="6">
        <v>0</v>
      </c>
      <c r="K11" s="6">
        <v>6624499</v>
      </c>
      <c r="L11" s="6">
        <v>5674058</v>
      </c>
      <c r="M11" s="6">
        <v>950441</v>
      </c>
      <c r="N11" s="6">
        <v>0</v>
      </c>
      <c r="O11" s="6">
        <v>0</v>
      </c>
      <c r="P11" s="6">
        <v>0</v>
      </c>
      <c r="Q11" s="6">
        <v>7258265</v>
      </c>
      <c r="R11" s="6">
        <v>6874586</v>
      </c>
      <c r="S11" s="6">
        <v>593583</v>
      </c>
      <c r="T11" s="6">
        <v>356971</v>
      </c>
      <c r="U11" s="6">
        <v>27.519600000000001</v>
      </c>
      <c r="V11" s="6">
        <v>0</v>
      </c>
    </row>
    <row r="12" spans="1:22" x14ac:dyDescent="0.3">
      <c r="A12" t="s">
        <v>95</v>
      </c>
      <c r="B12" s="6">
        <v>22280018</v>
      </c>
      <c r="C12" s="6">
        <v>19199527</v>
      </c>
      <c r="D12" s="6">
        <v>3080491</v>
      </c>
      <c r="E12" s="6">
        <v>9708589</v>
      </c>
      <c r="F12" s="6">
        <v>9259088</v>
      </c>
      <c r="G12" s="6">
        <v>449501</v>
      </c>
      <c r="H12" s="6">
        <v>0</v>
      </c>
      <c r="I12" s="6">
        <v>0</v>
      </c>
      <c r="J12" s="6">
        <v>0</v>
      </c>
      <c r="K12" s="6">
        <v>12571429</v>
      </c>
      <c r="L12" s="6">
        <v>9940439</v>
      </c>
      <c r="M12" s="6">
        <v>2630990</v>
      </c>
      <c r="N12" s="6">
        <v>0</v>
      </c>
      <c r="O12" s="6">
        <v>0</v>
      </c>
      <c r="P12" s="6">
        <v>0</v>
      </c>
      <c r="Q12" s="6">
        <v>13727288</v>
      </c>
      <c r="R12" s="6">
        <v>13463322</v>
      </c>
      <c r="S12" s="6">
        <v>1658415</v>
      </c>
      <c r="T12" s="6">
        <v>972576</v>
      </c>
      <c r="U12" s="6">
        <v>14.0402</v>
      </c>
      <c r="V12" s="6">
        <v>0</v>
      </c>
    </row>
    <row r="13" spans="1:22" x14ac:dyDescent="0.3">
      <c r="A13" t="s">
        <v>96</v>
      </c>
      <c r="B13" s="6">
        <v>16606532</v>
      </c>
      <c r="C13" s="6">
        <v>14826475</v>
      </c>
      <c r="D13" s="6">
        <v>1780057</v>
      </c>
      <c r="E13" s="6">
        <v>9301431</v>
      </c>
      <c r="F13" s="6">
        <v>8966900</v>
      </c>
      <c r="G13" s="6">
        <v>334531</v>
      </c>
      <c r="H13" s="6">
        <v>0</v>
      </c>
      <c r="I13" s="6">
        <v>0</v>
      </c>
      <c r="J13" s="6">
        <v>0</v>
      </c>
      <c r="K13" s="6">
        <v>7305101</v>
      </c>
      <c r="L13" s="6">
        <v>5859575</v>
      </c>
      <c r="M13" s="6">
        <v>1445526</v>
      </c>
      <c r="N13" s="6">
        <v>0</v>
      </c>
      <c r="O13" s="6">
        <v>0</v>
      </c>
      <c r="P13" s="6">
        <v>0</v>
      </c>
      <c r="Q13" s="6">
        <v>8106054</v>
      </c>
      <c r="R13" s="6">
        <v>7741525</v>
      </c>
      <c r="S13" s="6">
        <v>734709</v>
      </c>
      <c r="T13" s="6">
        <v>710617</v>
      </c>
      <c r="U13" s="6">
        <v>30.309699999999999</v>
      </c>
      <c r="V13" s="6">
        <v>0</v>
      </c>
    </row>
    <row r="14" spans="1:22" x14ac:dyDescent="0.3">
      <c r="A14" t="s">
        <v>97</v>
      </c>
      <c r="B14" s="6">
        <v>17601202</v>
      </c>
      <c r="C14" s="6">
        <v>15551101</v>
      </c>
      <c r="D14" s="6">
        <v>2050101</v>
      </c>
      <c r="E14" s="6">
        <v>10675077</v>
      </c>
      <c r="F14" s="6">
        <v>10314946</v>
      </c>
      <c r="G14" s="6">
        <v>360131</v>
      </c>
      <c r="H14" s="6">
        <v>0</v>
      </c>
      <c r="I14" s="6">
        <v>0</v>
      </c>
      <c r="J14" s="6">
        <v>0</v>
      </c>
      <c r="K14" s="6">
        <v>6926125</v>
      </c>
      <c r="L14" s="6">
        <v>5236155</v>
      </c>
      <c r="M14" s="6">
        <v>1689970</v>
      </c>
      <c r="N14" s="6">
        <v>0</v>
      </c>
      <c r="O14" s="6">
        <v>0</v>
      </c>
      <c r="P14" s="6">
        <v>0</v>
      </c>
      <c r="Q14" s="6">
        <v>7637089</v>
      </c>
      <c r="R14" s="6">
        <v>7247054</v>
      </c>
      <c r="S14" s="6">
        <v>870515</v>
      </c>
      <c r="T14" s="6">
        <v>819461</v>
      </c>
      <c r="U14" s="6">
        <v>28.549399999999999</v>
      </c>
      <c r="V14" s="6">
        <v>0</v>
      </c>
    </row>
    <row r="15" spans="1:22" x14ac:dyDescent="0.3">
      <c r="A15" t="s">
        <v>98</v>
      </c>
      <c r="B15" s="6">
        <v>17493292</v>
      </c>
      <c r="C15" s="6">
        <v>15452558</v>
      </c>
      <c r="D15" s="6">
        <v>2040734</v>
      </c>
      <c r="E15" s="6">
        <v>10722577</v>
      </c>
      <c r="F15" s="6">
        <v>10399416</v>
      </c>
      <c r="G15" s="6">
        <v>323161</v>
      </c>
      <c r="H15" s="6">
        <v>0</v>
      </c>
      <c r="I15" s="6">
        <v>0</v>
      </c>
      <c r="J15" s="6">
        <v>0</v>
      </c>
      <c r="K15" s="6">
        <v>6770715</v>
      </c>
      <c r="L15" s="6">
        <v>5053142</v>
      </c>
      <c r="M15" s="6">
        <v>1717573</v>
      </c>
      <c r="N15" s="6">
        <v>0</v>
      </c>
      <c r="O15" s="6">
        <v>0</v>
      </c>
      <c r="P15" s="6">
        <v>0</v>
      </c>
      <c r="Q15" s="6">
        <v>7460638</v>
      </c>
      <c r="R15" s="6">
        <v>7054891</v>
      </c>
      <c r="S15" s="6">
        <v>912518</v>
      </c>
      <c r="T15" s="6">
        <v>805006</v>
      </c>
      <c r="U15" s="6">
        <v>26.255700000000001</v>
      </c>
      <c r="V15" s="6">
        <v>0</v>
      </c>
    </row>
    <row r="16" spans="1:22" x14ac:dyDescent="0.3">
      <c r="A16" t="s">
        <v>99</v>
      </c>
      <c r="B16" s="6">
        <v>16762181</v>
      </c>
      <c r="C16" s="6">
        <v>14337934</v>
      </c>
      <c r="D16" s="6">
        <v>2424247</v>
      </c>
      <c r="E16" s="6">
        <v>9911857</v>
      </c>
      <c r="F16" s="6">
        <v>9557666</v>
      </c>
      <c r="G16" s="6">
        <v>354191</v>
      </c>
      <c r="H16" s="6">
        <v>0</v>
      </c>
      <c r="I16" s="6">
        <v>0</v>
      </c>
      <c r="J16" s="6">
        <v>0</v>
      </c>
      <c r="K16" s="6">
        <v>6850324</v>
      </c>
      <c r="L16" s="6">
        <v>4780268</v>
      </c>
      <c r="M16" s="6">
        <v>2070056</v>
      </c>
      <c r="N16" s="6">
        <v>0</v>
      </c>
      <c r="O16" s="6">
        <v>0</v>
      </c>
      <c r="P16" s="6">
        <v>0</v>
      </c>
      <c r="Q16" s="6">
        <v>7597694</v>
      </c>
      <c r="R16" s="6">
        <v>7163790</v>
      </c>
      <c r="S16" s="6">
        <v>1183351</v>
      </c>
      <c r="T16" s="6">
        <v>886760</v>
      </c>
      <c r="U16" s="6">
        <v>25.390699999999999</v>
      </c>
      <c r="V16" s="6">
        <v>0</v>
      </c>
    </row>
    <row r="17" spans="1:22" x14ac:dyDescent="0.3">
      <c r="A17" t="s">
        <v>100</v>
      </c>
      <c r="B17" s="6">
        <v>15907639</v>
      </c>
      <c r="C17" s="6">
        <v>13609880</v>
      </c>
      <c r="D17" s="6">
        <v>2297759</v>
      </c>
      <c r="E17" s="6">
        <v>8828318</v>
      </c>
      <c r="F17" s="6">
        <v>8445246</v>
      </c>
      <c r="G17" s="6">
        <v>383072</v>
      </c>
      <c r="H17" s="6">
        <v>0</v>
      </c>
      <c r="I17" s="6">
        <v>0</v>
      </c>
      <c r="J17" s="6">
        <v>0</v>
      </c>
      <c r="K17" s="6">
        <v>7079321</v>
      </c>
      <c r="L17" s="6">
        <v>5164634</v>
      </c>
      <c r="M17" s="6">
        <v>1914687</v>
      </c>
      <c r="N17" s="6">
        <v>0</v>
      </c>
      <c r="O17" s="6">
        <v>0</v>
      </c>
      <c r="P17" s="6">
        <v>0</v>
      </c>
      <c r="Q17" s="6">
        <v>7916177</v>
      </c>
      <c r="R17" s="6">
        <v>7439644</v>
      </c>
      <c r="S17" s="6">
        <v>988266</v>
      </c>
      <c r="T17" s="6">
        <v>926454</v>
      </c>
      <c r="U17" s="6">
        <v>26.7422</v>
      </c>
      <c r="V17" s="6">
        <v>0</v>
      </c>
    </row>
    <row r="18" spans="1:22" x14ac:dyDescent="0.3">
      <c r="A18" t="s">
        <v>101</v>
      </c>
      <c r="B18" s="6">
        <v>15789036</v>
      </c>
      <c r="C18" s="6">
        <v>13198110</v>
      </c>
      <c r="D18" s="6">
        <v>2590926</v>
      </c>
      <c r="E18" s="6">
        <v>8688136</v>
      </c>
      <c r="F18" s="6">
        <v>8276279</v>
      </c>
      <c r="G18" s="6">
        <v>411857</v>
      </c>
      <c r="H18" s="6">
        <v>0</v>
      </c>
      <c r="I18" s="6">
        <v>0</v>
      </c>
      <c r="J18" s="6">
        <v>0</v>
      </c>
      <c r="K18" s="6">
        <v>7100900</v>
      </c>
      <c r="L18" s="6">
        <v>4921831</v>
      </c>
      <c r="M18" s="6">
        <v>2179069</v>
      </c>
      <c r="N18" s="6">
        <v>0</v>
      </c>
      <c r="O18" s="6">
        <v>0</v>
      </c>
      <c r="P18" s="6">
        <v>0</v>
      </c>
      <c r="Q18" s="6">
        <v>7961811</v>
      </c>
      <c r="R18" s="6">
        <v>7462402</v>
      </c>
      <c r="S18" s="6">
        <v>1192608</v>
      </c>
      <c r="T18" s="6">
        <v>986544</v>
      </c>
      <c r="U18" s="6">
        <v>25.795999999999999</v>
      </c>
      <c r="V18" s="6">
        <v>0</v>
      </c>
    </row>
    <row r="19" spans="1:22" x14ac:dyDescent="0.3">
      <c r="A19" t="s">
        <v>102</v>
      </c>
      <c r="B19" s="6">
        <v>15824478</v>
      </c>
      <c r="C19" s="6">
        <v>13127186</v>
      </c>
      <c r="D19" s="6">
        <v>2697292</v>
      </c>
      <c r="E19" s="6">
        <v>8641090</v>
      </c>
      <c r="F19" s="6">
        <v>8190631</v>
      </c>
      <c r="G19" s="6">
        <v>450459</v>
      </c>
      <c r="H19" s="6">
        <v>0</v>
      </c>
      <c r="I19" s="6">
        <v>0</v>
      </c>
      <c r="J19" s="6">
        <v>0</v>
      </c>
      <c r="K19" s="6">
        <v>7183388</v>
      </c>
      <c r="L19" s="6">
        <v>4936555</v>
      </c>
      <c r="M19" s="6">
        <v>2246833</v>
      </c>
      <c r="N19" s="6">
        <v>0</v>
      </c>
      <c r="O19" s="6">
        <v>0</v>
      </c>
      <c r="P19" s="6">
        <v>0</v>
      </c>
      <c r="Q19" s="6">
        <v>8158224</v>
      </c>
      <c r="R19" s="6">
        <v>7569633</v>
      </c>
      <c r="S19" s="6">
        <v>1161652</v>
      </c>
      <c r="T19" s="6">
        <v>1085239</v>
      </c>
      <c r="U19" s="6">
        <v>26.543099999999999</v>
      </c>
      <c r="V19" s="6">
        <v>0</v>
      </c>
    </row>
    <row r="20" spans="1:22" x14ac:dyDescent="0.3">
      <c r="A20" t="s">
        <v>103</v>
      </c>
      <c r="B20" s="6">
        <v>21569201</v>
      </c>
      <c r="C20" s="6">
        <v>18399036</v>
      </c>
      <c r="D20" s="6">
        <v>3170165</v>
      </c>
      <c r="E20" s="6">
        <v>9530089</v>
      </c>
      <c r="F20" s="6">
        <v>9040389</v>
      </c>
      <c r="G20" s="6">
        <v>489700</v>
      </c>
      <c r="H20" s="6">
        <v>0</v>
      </c>
      <c r="I20" s="6">
        <v>0</v>
      </c>
      <c r="J20" s="6">
        <v>0</v>
      </c>
      <c r="K20" s="6">
        <v>12039112</v>
      </c>
      <c r="L20" s="6">
        <v>9358647</v>
      </c>
      <c r="M20" s="6">
        <v>2680465</v>
      </c>
      <c r="N20" s="6">
        <v>0</v>
      </c>
      <c r="O20" s="6">
        <v>0</v>
      </c>
      <c r="P20" s="6">
        <v>0</v>
      </c>
      <c r="Q20" s="6">
        <v>13170385</v>
      </c>
      <c r="R20" s="6">
        <v>12890380</v>
      </c>
      <c r="S20" s="6">
        <v>1832034</v>
      </c>
      <c r="T20" s="6">
        <v>848421</v>
      </c>
      <c r="U20" s="6">
        <v>14.495900000000001</v>
      </c>
      <c r="V20" s="6">
        <v>0</v>
      </c>
    </row>
    <row r="21" spans="1:22" x14ac:dyDescent="0.3">
      <c r="A21" t="s">
        <v>104</v>
      </c>
      <c r="B21" s="6">
        <v>21919489</v>
      </c>
      <c r="C21" s="6">
        <v>18752198</v>
      </c>
      <c r="D21" s="6">
        <v>3167291</v>
      </c>
      <c r="E21" s="6">
        <v>9570821</v>
      </c>
      <c r="F21" s="6">
        <v>9112398</v>
      </c>
      <c r="G21" s="6">
        <v>458423</v>
      </c>
      <c r="H21" s="6">
        <v>0</v>
      </c>
      <c r="I21" s="6">
        <v>0</v>
      </c>
      <c r="J21" s="6">
        <v>0</v>
      </c>
      <c r="K21" s="6">
        <v>12348668</v>
      </c>
      <c r="L21" s="6">
        <v>9639800</v>
      </c>
      <c r="M21" s="6">
        <v>2708868</v>
      </c>
      <c r="N21" s="6">
        <v>0</v>
      </c>
      <c r="O21" s="6">
        <v>0</v>
      </c>
      <c r="P21" s="6">
        <v>0</v>
      </c>
      <c r="Q21" s="6">
        <v>13221833</v>
      </c>
      <c r="R21" s="6">
        <v>13100241</v>
      </c>
      <c r="S21" s="6">
        <v>1713273</v>
      </c>
      <c r="T21" s="6">
        <v>995651</v>
      </c>
      <c r="U21" s="6">
        <v>14.003399999999999</v>
      </c>
      <c r="V21" s="6">
        <v>0</v>
      </c>
    </row>
    <row r="22" spans="1:22" x14ac:dyDescent="0.3">
      <c r="A22" t="s">
        <v>105</v>
      </c>
      <c r="B22" s="6">
        <v>17549747</v>
      </c>
      <c r="C22" s="6">
        <v>13908309</v>
      </c>
      <c r="D22" s="6">
        <v>3641438</v>
      </c>
      <c r="E22" s="6">
        <v>9707957</v>
      </c>
      <c r="F22" s="6">
        <v>9051177</v>
      </c>
      <c r="G22" s="6">
        <v>656780</v>
      </c>
      <c r="H22" s="6">
        <v>0</v>
      </c>
      <c r="I22" s="6">
        <v>0</v>
      </c>
      <c r="J22" s="6">
        <v>0</v>
      </c>
      <c r="K22" s="6">
        <v>7841790</v>
      </c>
      <c r="L22" s="6">
        <v>4857132</v>
      </c>
      <c r="M22" s="6">
        <v>2984658</v>
      </c>
      <c r="N22" s="6">
        <v>0</v>
      </c>
      <c r="O22" s="6">
        <v>0</v>
      </c>
      <c r="P22" s="6">
        <v>0</v>
      </c>
      <c r="Q22" s="6">
        <v>8709891</v>
      </c>
      <c r="R22" s="6">
        <v>8522572</v>
      </c>
      <c r="S22" s="6">
        <v>1640723</v>
      </c>
      <c r="T22" s="6">
        <v>1343939</v>
      </c>
      <c r="U22" s="6">
        <v>16.235199999999999</v>
      </c>
      <c r="V22" s="6">
        <v>0</v>
      </c>
    </row>
    <row r="23" spans="1:22" x14ac:dyDescent="0.3">
      <c r="A23" t="s">
        <v>106</v>
      </c>
      <c r="B23" s="6">
        <v>16435920</v>
      </c>
      <c r="C23" s="6">
        <v>13930282</v>
      </c>
      <c r="D23" s="6">
        <v>2505638</v>
      </c>
      <c r="E23" s="6">
        <v>9817088</v>
      </c>
      <c r="F23" s="6">
        <v>9556625</v>
      </c>
      <c r="G23" s="6">
        <v>260463</v>
      </c>
      <c r="H23" s="6">
        <v>0</v>
      </c>
      <c r="I23" s="6">
        <v>0</v>
      </c>
      <c r="J23" s="6">
        <v>0</v>
      </c>
      <c r="K23" s="6">
        <v>6618832</v>
      </c>
      <c r="L23" s="6">
        <v>4373657</v>
      </c>
      <c r="M23" s="6">
        <v>2245175</v>
      </c>
      <c r="N23" s="6">
        <v>0</v>
      </c>
      <c r="O23" s="6">
        <v>0</v>
      </c>
      <c r="P23" s="6">
        <v>0</v>
      </c>
      <c r="Q23" s="6">
        <v>7071084</v>
      </c>
      <c r="R23" s="6">
        <v>6918158</v>
      </c>
      <c r="S23" s="6">
        <v>1877659</v>
      </c>
      <c r="T23" s="6">
        <v>367547</v>
      </c>
      <c r="U23" s="6">
        <v>17.391200000000001</v>
      </c>
      <c r="V23" s="6">
        <v>0</v>
      </c>
    </row>
    <row r="24" spans="1:22" x14ac:dyDescent="0.3">
      <c r="A24" t="s">
        <v>107</v>
      </c>
      <c r="B24" s="6">
        <v>17218583</v>
      </c>
      <c r="C24" s="6">
        <v>14476633</v>
      </c>
      <c r="D24" s="6">
        <v>2741950</v>
      </c>
      <c r="E24" s="6">
        <v>10051577</v>
      </c>
      <c r="F24" s="6">
        <v>9764929</v>
      </c>
      <c r="G24" s="6">
        <v>286648</v>
      </c>
      <c r="H24" s="6">
        <v>0</v>
      </c>
      <c r="I24" s="6">
        <v>0</v>
      </c>
      <c r="J24" s="6">
        <v>0</v>
      </c>
      <c r="K24" s="6">
        <v>7167006</v>
      </c>
      <c r="L24" s="6">
        <v>4711704</v>
      </c>
      <c r="M24" s="6">
        <v>2455302</v>
      </c>
      <c r="N24" s="6">
        <v>0</v>
      </c>
      <c r="O24" s="6">
        <v>0</v>
      </c>
      <c r="P24" s="6">
        <v>0</v>
      </c>
      <c r="Q24" s="6">
        <v>7602100</v>
      </c>
      <c r="R24" s="6">
        <v>7463545</v>
      </c>
      <c r="S24" s="6">
        <v>2023426</v>
      </c>
      <c r="T24" s="6">
        <v>431913</v>
      </c>
      <c r="U24" s="6">
        <v>17.287299999999998</v>
      </c>
      <c r="V24" s="6">
        <v>0</v>
      </c>
    </row>
    <row r="25" spans="1:22" x14ac:dyDescent="0.3">
      <c r="A25" t="s">
        <v>108</v>
      </c>
      <c r="B25" s="6">
        <v>16192400</v>
      </c>
      <c r="C25" s="6">
        <v>13820564</v>
      </c>
      <c r="D25" s="6">
        <v>2371836</v>
      </c>
      <c r="E25" s="6">
        <v>9820729</v>
      </c>
      <c r="F25" s="6">
        <v>9580626</v>
      </c>
      <c r="G25" s="6">
        <v>240103</v>
      </c>
      <c r="H25" s="6">
        <v>0</v>
      </c>
      <c r="I25" s="6">
        <v>0</v>
      </c>
      <c r="J25" s="6">
        <v>0</v>
      </c>
      <c r="K25" s="6">
        <v>6371671</v>
      </c>
      <c r="L25" s="6">
        <v>4239938</v>
      </c>
      <c r="M25" s="6">
        <v>2131733</v>
      </c>
      <c r="N25" s="6">
        <v>0</v>
      </c>
      <c r="O25" s="6">
        <v>0</v>
      </c>
      <c r="P25" s="6">
        <v>0</v>
      </c>
      <c r="Q25" s="6">
        <v>6686684</v>
      </c>
      <c r="R25" s="6">
        <v>6631905</v>
      </c>
      <c r="S25" s="6">
        <v>1870441</v>
      </c>
      <c r="T25" s="6">
        <v>261259</v>
      </c>
      <c r="U25" s="6">
        <v>18.335699999999999</v>
      </c>
      <c r="V25" s="6">
        <v>0</v>
      </c>
    </row>
    <row r="26" spans="1:22" x14ac:dyDescent="0.3">
      <c r="A26" t="s">
        <v>109</v>
      </c>
      <c r="B26" s="6">
        <v>17220338</v>
      </c>
      <c r="C26" s="6">
        <v>14590397</v>
      </c>
      <c r="D26" s="6">
        <v>2629941</v>
      </c>
      <c r="E26" s="6">
        <v>10048855</v>
      </c>
      <c r="F26" s="6">
        <v>9776732</v>
      </c>
      <c r="G26" s="6">
        <v>272123</v>
      </c>
      <c r="H26" s="6">
        <v>0</v>
      </c>
      <c r="I26" s="6">
        <v>0</v>
      </c>
      <c r="J26" s="6">
        <v>0</v>
      </c>
      <c r="K26" s="6">
        <v>7171483</v>
      </c>
      <c r="L26" s="6">
        <v>4813665</v>
      </c>
      <c r="M26" s="6">
        <v>2357818</v>
      </c>
      <c r="N26" s="6">
        <v>0</v>
      </c>
      <c r="O26" s="6">
        <v>0</v>
      </c>
      <c r="P26" s="6">
        <v>0</v>
      </c>
      <c r="Q26" s="6">
        <v>7584500</v>
      </c>
      <c r="R26" s="6">
        <v>7475755</v>
      </c>
      <c r="S26" s="6">
        <v>1971803</v>
      </c>
      <c r="T26" s="6">
        <v>386005</v>
      </c>
      <c r="U26" s="6">
        <v>17.521999999999998</v>
      </c>
      <c r="V26" s="6">
        <v>0</v>
      </c>
    </row>
    <row r="27" spans="1:22" x14ac:dyDescent="0.3">
      <c r="A27" t="s">
        <v>110</v>
      </c>
      <c r="B27" s="6">
        <v>17433253</v>
      </c>
      <c r="C27" s="6">
        <v>14860010</v>
      </c>
      <c r="D27" s="6">
        <v>2573243</v>
      </c>
      <c r="E27" s="6">
        <v>10055049</v>
      </c>
      <c r="F27" s="6">
        <v>9767293</v>
      </c>
      <c r="G27" s="6">
        <v>287756</v>
      </c>
      <c r="H27" s="6">
        <v>0</v>
      </c>
      <c r="I27" s="6">
        <v>0</v>
      </c>
      <c r="J27" s="6">
        <v>0</v>
      </c>
      <c r="K27" s="6">
        <v>7378204</v>
      </c>
      <c r="L27" s="6">
        <v>5092717</v>
      </c>
      <c r="M27" s="6">
        <v>2285487</v>
      </c>
      <c r="N27" s="6">
        <v>0</v>
      </c>
      <c r="O27" s="6">
        <v>0</v>
      </c>
      <c r="P27" s="6">
        <v>0</v>
      </c>
      <c r="Q27" s="6">
        <v>7808756</v>
      </c>
      <c r="R27" s="6">
        <v>7674582</v>
      </c>
      <c r="S27" s="6">
        <v>1939197</v>
      </c>
      <c r="T27" s="6">
        <v>346265</v>
      </c>
      <c r="U27" s="6">
        <v>17.014299999999999</v>
      </c>
      <c r="V27" s="6">
        <v>0</v>
      </c>
    </row>
    <row r="28" spans="1:22" x14ac:dyDescent="0.3">
      <c r="A28" t="s">
        <v>111</v>
      </c>
      <c r="B28" s="6">
        <v>17312660</v>
      </c>
      <c r="C28" s="6">
        <v>14423840</v>
      </c>
      <c r="D28" s="6">
        <v>2888820</v>
      </c>
      <c r="E28" s="6">
        <v>10047220</v>
      </c>
      <c r="F28" s="6">
        <v>9728747</v>
      </c>
      <c r="G28" s="6">
        <v>318473</v>
      </c>
      <c r="H28" s="6">
        <v>0</v>
      </c>
      <c r="I28" s="6">
        <v>0</v>
      </c>
      <c r="J28" s="6">
        <v>0</v>
      </c>
      <c r="K28" s="6">
        <v>7265440</v>
      </c>
      <c r="L28" s="6">
        <v>4695093</v>
      </c>
      <c r="M28" s="6">
        <v>2570347</v>
      </c>
      <c r="N28" s="6">
        <v>0</v>
      </c>
      <c r="O28" s="6">
        <v>0</v>
      </c>
      <c r="P28" s="6">
        <v>0</v>
      </c>
      <c r="Q28" s="6">
        <v>7717662</v>
      </c>
      <c r="R28" s="6">
        <v>7605780</v>
      </c>
      <c r="S28" s="6">
        <v>2134684</v>
      </c>
      <c r="T28" s="6">
        <v>435667</v>
      </c>
      <c r="U28" s="6">
        <v>16.8918</v>
      </c>
      <c r="V28" s="6">
        <v>0</v>
      </c>
    </row>
    <row r="29" spans="1:22" x14ac:dyDescent="0.3">
      <c r="A29" t="s">
        <v>112</v>
      </c>
      <c r="B29" s="6">
        <v>18666442</v>
      </c>
      <c r="C29" s="6">
        <v>14450005</v>
      </c>
      <c r="D29" s="6">
        <v>4216437</v>
      </c>
      <c r="E29" s="6">
        <v>9266022</v>
      </c>
      <c r="F29" s="6">
        <v>8522076</v>
      </c>
      <c r="G29" s="6">
        <v>743946</v>
      </c>
      <c r="H29" s="6">
        <v>0</v>
      </c>
      <c r="I29" s="6">
        <v>0</v>
      </c>
      <c r="J29" s="6">
        <v>0</v>
      </c>
      <c r="K29" s="6">
        <v>9400420</v>
      </c>
      <c r="L29" s="6">
        <v>5927929</v>
      </c>
      <c r="M29" s="6">
        <v>3472491</v>
      </c>
      <c r="N29" s="6">
        <v>0</v>
      </c>
      <c r="O29" s="6">
        <v>0</v>
      </c>
      <c r="P29" s="6">
        <v>0</v>
      </c>
      <c r="Q29" s="6">
        <v>10459972</v>
      </c>
      <c r="R29" s="6">
        <v>10187857</v>
      </c>
      <c r="S29" s="6">
        <v>1912070</v>
      </c>
      <c r="T29" s="6">
        <v>1560427</v>
      </c>
      <c r="U29" s="6">
        <v>16.369199999999999</v>
      </c>
      <c r="V29" s="6">
        <v>0</v>
      </c>
    </row>
    <row r="30" spans="1:22" x14ac:dyDescent="0.3">
      <c r="A30" t="s">
        <v>113</v>
      </c>
      <c r="B30" s="6">
        <v>18722425</v>
      </c>
      <c r="C30" s="6">
        <v>14385773</v>
      </c>
      <c r="D30" s="6">
        <v>4336652</v>
      </c>
      <c r="E30" s="6">
        <v>9143713</v>
      </c>
      <c r="F30" s="6">
        <v>8369580</v>
      </c>
      <c r="G30" s="6">
        <v>774133</v>
      </c>
      <c r="H30" s="6">
        <v>0</v>
      </c>
      <c r="I30" s="6">
        <v>0</v>
      </c>
      <c r="J30" s="6">
        <v>0</v>
      </c>
      <c r="K30" s="6">
        <v>9578712</v>
      </c>
      <c r="L30" s="6">
        <v>6016193</v>
      </c>
      <c r="M30" s="6">
        <v>3562519</v>
      </c>
      <c r="N30" s="6">
        <v>0</v>
      </c>
      <c r="O30" s="6">
        <v>0</v>
      </c>
      <c r="P30" s="6">
        <v>0</v>
      </c>
      <c r="Q30" s="6">
        <v>10621523</v>
      </c>
      <c r="R30" s="6">
        <v>10377021</v>
      </c>
      <c r="S30" s="6">
        <v>1955570</v>
      </c>
      <c r="T30" s="6">
        <v>1606943</v>
      </c>
      <c r="U30" s="6">
        <v>16.310700000000001</v>
      </c>
      <c r="V30" s="6">
        <v>0</v>
      </c>
    </row>
    <row r="31" spans="1:22" x14ac:dyDescent="0.3">
      <c r="A31" t="s">
        <v>114</v>
      </c>
      <c r="B31" s="6">
        <v>19237485</v>
      </c>
      <c r="C31" s="6">
        <v>14941220</v>
      </c>
      <c r="D31" s="6">
        <v>4296265</v>
      </c>
      <c r="E31" s="6">
        <v>9304146</v>
      </c>
      <c r="F31" s="6">
        <v>8522028</v>
      </c>
      <c r="G31" s="6">
        <v>782118</v>
      </c>
      <c r="H31" s="6">
        <v>0</v>
      </c>
      <c r="I31" s="6">
        <v>0</v>
      </c>
      <c r="J31" s="6">
        <v>0</v>
      </c>
      <c r="K31" s="6">
        <v>9933339</v>
      </c>
      <c r="L31" s="6">
        <v>6419192</v>
      </c>
      <c r="M31" s="6">
        <v>3514147</v>
      </c>
      <c r="N31" s="6">
        <v>0</v>
      </c>
      <c r="O31" s="6">
        <v>0</v>
      </c>
      <c r="P31" s="6">
        <v>0</v>
      </c>
      <c r="Q31" s="6">
        <v>10921532</v>
      </c>
      <c r="R31" s="6">
        <v>10695446</v>
      </c>
      <c r="S31" s="6">
        <v>1893483</v>
      </c>
      <c r="T31" s="6">
        <v>1620679</v>
      </c>
      <c r="U31" s="6">
        <v>16.338999999999999</v>
      </c>
      <c r="V31" s="6">
        <v>0</v>
      </c>
    </row>
    <row r="32" spans="1:22" x14ac:dyDescent="0.3">
      <c r="A32" t="s">
        <v>115</v>
      </c>
      <c r="B32" s="6">
        <v>19305933</v>
      </c>
      <c r="C32" s="6">
        <v>14480392</v>
      </c>
      <c r="D32" s="6">
        <v>4825541</v>
      </c>
      <c r="E32" s="6">
        <v>9257997</v>
      </c>
      <c r="F32" s="6">
        <v>8372792</v>
      </c>
      <c r="G32" s="6">
        <v>885205</v>
      </c>
      <c r="H32" s="6">
        <v>0</v>
      </c>
      <c r="I32" s="6">
        <v>0</v>
      </c>
      <c r="J32" s="6">
        <v>0</v>
      </c>
      <c r="K32" s="6">
        <v>10047936</v>
      </c>
      <c r="L32" s="6">
        <v>6107600</v>
      </c>
      <c r="M32" s="6">
        <v>3940336</v>
      </c>
      <c r="N32" s="6">
        <v>0</v>
      </c>
      <c r="O32" s="6">
        <v>0</v>
      </c>
      <c r="P32" s="6">
        <v>0</v>
      </c>
      <c r="Q32" s="6">
        <v>11159528</v>
      </c>
      <c r="R32" s="6">
        <v>10887589</v>
      </c>
      <c r="S32" s="6">
        <v>2120908</v>
      </c>
      <c r="T32" s="6">
        <v>1819434</v>
      </c>
      <c r="U32" s="6">
        <v>16.386700000000001</v>
      </c>
      <c r="V32" s="6">
        <v>0</v>
      </c>
    </row>
    <row r="33" spans="1:22" x14ac:dyDescent="0.3">
      <c r="A33" t="s">
        <v>116</v>
      </c>
      <c r="B33" s="6">
        <v>19398245</v>
      </c>
      <c r="C33" s="6">
        <v>14451261</v>
      </c>
      <c r="D33" s="6">
        <v>4946984</v>
      </c>
      <c r="E33" s="6">
        <v>9257856</v>
      </c>
      <c r="F33" s="6">
        <v>8361552</v>
      </c>
      <c r="G33" s="6">
        <v>896304</v>
      </c>
      <c r="H33" s="6">
        <v>0</v>
      </c>
      <c r="I33" s="6">
        <v>0</v>
      </c>
      <c r="J33" s="6">
        <v>0</v>
      </c>
      <c r="K33" s="6">
        <v>10140389</v>
      </c>
      <c r="L33" s="6">
        <v>6089709</v>
      </c>
      <c r="M33" s="6">
        <v>4050680</v>
      </c>
      <c r="N33" s="6">
        <v>0</v>
      </c>
      <c r="O33" s="6">
        <v>0</v>
      </c>
      <c r="P33" s="6">
        <v>0</v>
      </c>
      <c r="Q33" s="6">
        <v>11283114</v>
      </c>
      <c r="R33" s="6">
        <v>11009178</v>
      </c>
      <c r="S33" s="6">
        <v>2167299</v>
      </c>
      <c r="T33" s="6">
        <v>1883364</v>
      </c>
      <c r="U33" s="6">
        <v>16.5321</v>
      </c>
      <c r="V33" s="6">
        <v>0</v>
      </c>
    </row>
    <row r="34" spans="1:22" x14ac:dyDescent="0.3">
      <c r="A34" t="s">
        <v>117</v>
      </c>
      <c r="B34" s="6">
        <v>19422475</v>
      </c>
      <c r="C34" s="6">
        <v>14532571</v>
      </c>
      <c r="D34" s="6">
        <v>4889904</v>
      </c>
      <c r="E34" s="6">
        <v>9540465</v>
      </c>
      <c r="F34" s="6">
        <v>8675662</v>
      </c>
      <c r="G34" s="6">
        <v>864803</v>
      </c>
      <c r="H34" s="6">
        <v>0</v>
      </c>
      <c r="I34" s="6">
        <v>0</v>
      </c>
      <c r="J34" s="6">
        <v>0</v>
      </c>
      <c r="K34" s="6">
        <v>9882010</v>
      </c>
      <c r="L34" s="6">
        <v>5856909</v>
      </c>
      <c r="M34" s="6">
        <v>4025101</v>
      </c>
      <c r="N34" s="6">
        <v>0</v>
      </c>
      <c r="O34" s="6">
        <v>0</v>
      </c>
      <c r="P34" s="6">
        <v>0</v>
      </c>
      <c r="Q34" s="6">
        <v>10996580</v>
      </c>
      <c r="R34" s="6">
        <v>10773463</v>
      </c>
      <c r="S34" s="6">
        <v>2279889</v>
      </c>
      <c r="T34" s="6">
        <v>1745204</v>
      </c>
      <c r="U34" s="6">
        <v>15.892300000000001</v>
      </c>
      <c r="V34" s="6">
        <v>0</v>
      </c>
    </row>
    <row r="35" spans="1:22" x14ac:dyDescent="0.3">
      <c r="A35" t="s">
        <v>118</v>
      </c>
      <c r="B35" s="6">
        <v>19387535</v>
      </c>
      <c r="C35" s="6">
        <v>14556748</v>
      </c>
      <c r="D35" s="6">
        <v>4830787</v>
      </c>
      <c r="E35" s="6">
        <v>9563366</v>
      </c>
      <c r="F35" s="6">
        <v>8721717</v>
      </c>
      <c r="G35" s="6">
        <v>841649</v>
      </c>
      <c r="H35" s="6">
        <v>0</v>
      </c>
      <c r="I35" s="6">
        <v>0</v>
      </c>
      <c r="J35" s="6">
        <v>0</v>
      </c>
      <c r="K35" s="6">
        <v>9824169</v>
      </c>
      <c r="L35" s="6">
        <v>5835031</v>
      </c>
      <c r="M35" s="6">
        <v>3989138</v>
      </c>
      <c r="N35" s="6">
        <v>0</v>
      </c>
      <c r="O35" s="6">
        <v>0</v>
      </c>
      <c r="P35" s="6">
        <v>0</v>
      </c>
      <c r="Q35" s="6">
        <v>10886770</v>
      </c>
      <c r="R35" s="6">
        <v>10638932</v>
      </c>
      <c r="S35" s="6">
        <v>2326578</v>
      </c>
      <c r="T35" s="6">
        <v>1662572</v>
      </c>
      <c r="U35" s="6">
        <v>15.972799999999999</v>
      </c>
      <c r="V35" s="6">
        <v>0</v>
      </c>
    </row>
    <row r="36" spans="1:22" x14ac:dyDescent="0.3">
      <c r="A36" t="s">
        <v>119</v>
      </c>
      <c r="B36" s="6">
        <v>19655484</v>
      </c>
      <c r="C36" s="6">
        <v>14543067</v>
      </c>
      <c r="D36" s="6">
        <v>5112417</v>
      </c>
      <c r="E36" s="6">
        <v>9555646</v>
      </c>
      <c r="F36" s="6">
        <v>8665680</v>
      </c>
      <c r="G36" s="6">
        <v>889966</v>
      </c>
      <c r="H36" s="6">
        <v>0</v>
      </c>
      <c r="I36" s="6">
        <v>0</v>
      </c>
      <c r="J36" s="6">
        <v>0</v>
      </c>
      <c r="K36" s="6">
        <v>10099838</v>
      </c>
      <c r="L36" s="6">
        <v>5877387</v>
      </c>
      <c r="M36" s="6">
        <v>4222451</v>
      </c>
      <c r="N36" s="6">
        <v>0</v>
      </c>
      <c r="O36" s="6">
        <v>0</v>
      </c>
      <c r="P36" s="6">
        <v>0</v>
      </c>
      <c r="Q36" s="6">
        <v>11310721</v>
      </c>
      <c r="R36" s="6">
        <v>11004435</v>
      </c>
      <c r="S36" s="6">
        <v>2332304</v>
      </c>
      <c r="T36" s="6">
        <v>1890218</v>
      </c>
      <c r="U36" s="6">
        <v>15.897</v>
      </c>
      <c r="V36" s="6">
        <v>0</v>
      </c>
    </row>
    <row r="37" spans="1:22" x14ac:dyDescent="0.3">
      <c r="A37" t="s">
        <v>120</v>
      </c>
      <c r="B37" s="6">
        <v>19584092</v>
      </c>
      <c r="C37" s="6">
        <v>14565049</v>
      </c>
      <c r="D37" s="6">
        <v>5019043</v>
      </c>
      <c r="E37" s="6">
        <v>9454369</v>
      </c>
      <c r="F37" s="6">
        <v>8580562</v>
      </c>
      <c r="G37" s="6">
        <v>873807</v>
      </c>
      <c r="H37" s="6">
        <v>0</v>
      </c>
      <c r="I37" s="6">
        <v>0</v>
      </c>
      <c r="J37" s="6">
        <v>0</v>
      </c>
      <c r="K37" s="6">
        <v>10129723</v>
      </c>
      <c r="L37" s="6">
        <v>5984487</v>
      </c>
      <c r="M37" s="6">
        <v>4145236</v>
      </c>
      <c r="N37" s="6">
        <v>0</v>
      </c>
      <c r="O37" s="6">
        <v>0</v>
      </c>
      <c r="P37" s="6">
        <v>0</v>
      </c>
      <c r="Q37" s="6">
        <v>11267515</v>
      </c>
      <c r="R37" s="6">
        <v>10984966</v>
      </c>
      <c r="S37" s="6">
        <v>2432483</v>
      </c>
      <c r="T37" s="6">
        <v>1712700</v>
      </c>
      <c r="U37" s="6">
        <v>15.9626</v>
      </c>
      <c r="V37" s="6">
        <v>0</v>
      </c>
    </row>
    <row r="38" spans="1:22" x14ac:dyDescent="0.3">
      <c r="A38" t="s">
        <v>121</v>
      </c>
      <c r="B38" s="6">
        <v>19785302</v>
      </c>
      <c r="C38" s="6">
        <v>14524854</v>
      </c>
      <c r="D38" s="6">
        <v>5260448</v>
      </c>
      <c r="E38" s="6">
        <v>9446001</v>
      </c>
      <c r="F38" s="6">
        <v>8482364</v>
      </c>
      <c r="G38" s="6">
        <v>963637</v>
      </c>
      <c r="H38" s="6">
        <v>0</v>
      </c>
      <c r="I38" s="6">
        <v>0</v>
      </c>
      <c r="J38" s="6">
        <v>0</v>
      </c>
      <c r="K38" s="6">
        <v>10339301</v>
      </c>
      <c r="L38" s="6">
        <v>6042490</v>
      </c>
      <c r="M38" s="6">
        <v>4296811</v>
      </c>
      <c r="N38" s="6">
        <v>0</v>
      </c>
      <c r="O38" s="6">
        <v>0</v>
      </c>
      <c r="P38" s="6">
        <v>0</v>
      </c>
      <c r="Q38" s="6">
        <v>11534843</v>
      </c>
      <c r="R38" s="6">
        <v>11244557</v>
      </c>
      <c r="S38" s="6">
        <v>2450509</v>
      </c>
      <c r="T38" s="6">
        <v>1846307</v>
      </c>
      <c r="U38" s="6">
        <v>15.7514</v>
      </c>
      <c r="V38" s="6">
        <v>0</v>
      </c>
    </row>
    <row r="39" spans="1:22" x14ac:dyDescent="0.3">
      <c r="A39" t="s">
        <v>122</v>
      </c>
      <c r="B39" s="6">
        <v>19091488</v>
      </c>
      <c r="C39" s="6">
        <v>14393476</v>
      </c>
      <c r="D39" s="6">
        <v>4698012</v>
      </c>
      <c r="E39" s="6">
        <v>9565529</v>
      </c>
      <c r="F39" s="6">
        <v>8904585</v>
      </c>
      <c r="G39" s="6">
        <v>660944</v>
      </c>
      <c r="H39" s="6">
        <v>0</v>
      </c>
      <c r="I39" s="6">
        <v>0</v>
      </c>
      <c r="J39" s="6">
        <v>0</v>
      </c>
      <c r="K39" s="6">
        <v>9525959</v>
      </c>
      <c r="L39" s="6">
        <v>5488891</v>
      </c>
      <c r="M39" s="6">
        <v>4037068</v>
      </c>
      <c r="N39" s="6">
        <v>0</v>
      </c>
      <c r="O39" s="6">
        <v>0</v>
      </c>
      <c r="P39" s="6">
        <v>0</v>
      </c>
      <c r="Q39" s="6">
        <v>10494030</v>
      </c>
      <c r="R39" s="6">
        <v>10309416</v>
      </c>
      <c r="S39" s="6">
        <v>2847963</v>
      </c>
      <c r="T39" s="6">
        <v>1189095</v>
      </c>
      <c r="U39" s="6">
        <v>14.7797</v>
      </c>
      <c r="V39" s="6">
        <v>0</v>
      </c>
    </row>
    <row r="40" spans="1:22" x14ac:dyDescent="0.3">
      <c r="A40" t="s">
        <v>123</v>
      </c>
      <c r="B40" s="6">
        <v>19000410</v>
      </c>
      <c r="C40" s="6">
        <v>14182245</v>
      </c>
      <c r="D40" s="6">
        <v>4818165</v>
      </c>
      <c r="E40" s="6">
        <v>9509480</v>
      </c>
      <c r="F40" s="6">
        <v>8833257</v>
      </c>
      <c r="G40" s="6">
        <v>676223</v>
      </c>
      <c r="H40" s="6">
        <v>0</v>
      </c>
      <c r="I40" s="6">
        <v>0</v>
      </c>
      <c r="J40" s="6">
        <v>0</v>
      </c>
      <c r="K40" s="6">
        <v>9490930</v>
      </c>
      <c r="L40" s="6">
        <v>5348988</v>
      </c>
      <c r="M40" s="6">
        <v>4141942</v>
      </c>
      <c r="N40" s="6">
        <v>0</v>
      </c>
      <c r="O40" s="6">
        <v>0</v>
      </c>
      <c r="P40" s="6">
        <v>0</v>
      </c>
      <c r="Q40" s="6">
        <v>10494321</v>
      </c>
      <c r="R40" s="6">
        <v>10327196</v>
      </c>
      <c r="S40" s="6">
        <v>2882570</v>
      </c>
      <c r="T40" s="6">
        <v>1259374</v>
      </c>
      <c r="U40" s="6">
        <v>14.619400000000001</v>
      </c>
      <c r="V40" s="6">
        <v>0</v>
      </c>
    </row>
    <row r="41" spans="1:22" x14ac:dyDescent="0.3">
      <c r="A41" t="s">
        <v>124</v>
      </c>
      <c r="B41" s="6">
        <v>19350069</v>
      </c>
      <c r="C41" s="6">
        <v>14606622</v>
      </c>
      <c r="D41" s="6">
        <v>4743447</v>
      </c>
      <c r="E41" s="6">
        <v>9604318</v>
      </c>
      <c r="F41" s="6">
        <v>8947143</v>
      </c>
      <c r="G41" s="6">
        <v>657175</v>
      </c>
      <c r="H41" s="6">
        <v>0</v>
      </c>
      <c r="I41" s="6">
        <v>0</v>
      </c>
      <c r="J41" s="6">
        <v>0</v>
      </c>
      <c r="K41" s="6">
        <v>9745751</v>
      </c>
      <c r="L41" s="6">
        <v>5659479</v>
      </c>
      <c r="M41" s="6">
        <v>4086272</v>
      </c>
      <c r="N41" s="6">
        <v>0</v>
      </c>
      <c r="O41" s="6">
        <v>0</v>
      </c>
      <c r="P41" s="6">
        <v>0</v>
      </c>
      <c r="Q41" s="6">
        <v>10778727</v>
      </c>
      <c r="R41" s="6">
        <v>10545159</v>
      </c>
      <c r="S41" s="6">
        <v>2900277</v>
      </c>
      <c r="T41" s="6">
        <v>1185981</v>
      </c>
      <c r="U41" s="6">
        <v>15.282299999999999</v>
      </c>
      <c r="V41" s="6">
        <v>0</v>
      </c>
    </row>
    <row r="42" spans="1:22" x14ac:dyDescent="0.3">
      <c r="A42" t="s">
        <v>125</v>
      </c>
      <c r="B42" s="6">
        <v>17827344</v>
      </c>
      <c r="C42" s="6">
        <v>13301435</v>
      </c>
      <c r="D42" s="6">
        <v>4525909</v>
      </c>
      <c r="E42" s="6">
        <v>8879904</v>
      </c>
      <c r="F42" s="6">
        <v>8379778</v>
      </c>
      <c r="G42" s="6">
        <v>500126</v>
      </c>
      <c r="H42" s="6">
        <v>0</v>
      </c>
      <c r="I42" s="6">
        <v>0</v>
      </c>
      <c r="J42" s="6">
        <v>0</v>
      </c>
      <c r="K42" s="6">
        <v>8947440</v>
      </c>
      <c r="L42" s="6">
        <v>4921657</v>
      </c>
      <c r="M42" s="6">
        <v>4025783</v>
      </c>
      <c r="N42" s="6">
        <v>0</v>
      </c>
      <c r="O42" s="6">
        <v>0</v>
      </c>
      <c r="P42" s="6">
        <v>0</v>
      </c>
      <c r="Q42" s="6">
        <v>9615719</v>
      </c>
      <c r="R42" s="6">
        <v>9564114</v>
      </c>
      <c r="S42" s="6">
        <v>3098520</v>
      </c>
      <c r="T42" s="6">
        <v>927264</v>
      </c>
      <c r="U42" s="6">
        <v>14.354699999999999</v>
      </c>
      <c r="V42" s="6">
        <v>0</v>
      </c>
    </row>
    <row r="43" spans="1:22" x14ac:dyDescent="0.3">
      <c r="A43" t="s">
        <v>126</v>
      </c>
      <c r="B43" s="6">
        <v>19039154</v>
      </c>
      <c r="C43" s="6">
        <v>13986201</v>
      </c>
      <c r="D43" s="6">
        <v>5052953</v>
      </c>
      <c r="E43" s="6">
        <v>9287195</v>
      </c>
      <c r="F43" s="6">
        <v>8724084</v>
      </c>
      <c r="G43" s="6">
        <v>563111</v>
      </c>
      <c r="H43" s="6">
        <v>0</v>
      </c>
      <c r="I43" s="6">
        <v>0</v>
      </c>
      <c r="J43" s="6">
        <v>0</v>
      </c>
      <c r="K43" s="6">
        <v>9751959</v>
      </c>
      <c r="L43" s="6">
        <v>5262117</v>
      </c>
      <c r="M43" s="6">
        <v>4489842</v>
      </c>
      <c r="N43" s="6">
        <v>0</v>
      </c>
      <c r="O43" s="6">
        <v>0</v>
      </c>
      <c r="P43" s="6">
        <v>0</v>
      </c>
      <c r="Q43" s="6">
        <v>10505875</v>
      </c>
      <c r="R43" s="6">
        <v>10338696</v>
      </c>
      <c r="S43" s="6">
        <v>3490349</v>
      </c>
      <c r="T43" s="6">
        <v>999529</v>
      </c>
      <c r="U43" s="6">
        <v>14.619899999999999</v>
      </c>
      <c r="V43" s="6">
        <v>0</v>
      </c>
    </row>
    <row r="44" spans="1:22" x14ac:dyDescent="0.3">
      <c r="A44" t="s">
        <v>127</v>
      </c>
      <c r="B44" s="6">
        <v>19077059</v>
      </c>
      <c r="C44" s="6">
        <v>13831836</v>
      </c>
      <c r="D44" s="6">
        <v>5245223</v>
      </c>
      <c r="E44" s="6">
        <v>9260828</v>
      </c>
      <c r="F44" s="6">
        <v>8585464</v>
      </c>
      <c r="G44" s="6">
        <v>675364</v>
      </c>
      <c r="H44" s="6">
        <v>0</v>
      </c>
      <c r="I44" s="6">
        <v>0</v>
      </c>
      <c r="J44" s="6">
        <v>0</v>
      </c>
      <c r="K44" s="6">
        <v>9816231</v>
      </c>
      <c r="L44" s="6">
        <v>5246372</v>
      </c>
      <c r="M44" s="6">
        <v>4569859</v>
      </c>
      <c r="N44" s="6">
        <v>0</v>
      </c>
      <c r="O44" s="6">
        <v>0</v>
      </c>
      <c r="P44" s="6">
        <v>0</v>
      </c>
      <c r="Q44" s="6">
        <v>10570693</v>
      </c>
      <c r="R44" s="6">
        <v>10476396</v>
      </c>
      <c r="S44" s="6">
        <v>3478768</v>
      </c>
      <c r="T44" s="6">
        <v>1091091</v>
      </c>
      <c r="U44" s="6">
        <v>14.4352</v>
      </c>
      <c r="V44" s="6">
        <v>0</v>
      </c>
    </row>
    <row r="45" spans="1:22" x14ac:dyDescent="0.3">
      <c r="A45" t="s">
        <v>128</v>
      </c>
      <c r="B45" s="6">
        <v>19542381</v>
      </c>
      <c r="C45" s="6">
        <v>14308650</v>
      </c>
      <c r="D45" s="6">
        <v>5233731</v>
      </c>
      <c r="E45" s="6">
        <v>9274603</v>
      </c>
      <c r="F45" s="6">
        <v>8607242</v>
      </c>
      <c r="G45" s="6">
        <v>667361</v>
      </c>
      <c r="H45" s="6">
        <v>0</v>
      </c>
      <c r="I45" s="6">
        <v>0</v>
      </c>
      <c r="J45" s="6">
        <v>0</v>
      </c>
      <c r="K45" s="6">
        <v>10267778</v>
      </c>
      <c r="L45" s="6">
        <v>5701408</v>
      </c>
      <c r="M45" s="6">
        <v>4566370</v>
      </c>
      <c r="N45" s="6">
        <v>0</v>
      </c>
      <c r="O45" s="6">
        <v>0</v>
      </c>
      <c r="P45" s="6">
        <v>0</v>
      </c>
      <c r="Q45" s="6">
        <v>11177940</v>
      </c>
      <c r="R45" s="6">
        <v>11029074</v>
      </c>
      <c r="S45" s="6">
        <v>3473910</v>
      </c>
      <c r="T45" s="6">
        <v>1092441</v>
      </c>
      <c r="U45" s="6">
        <v>14.312200000000001</v>
      </c>
      <c r="V45" s="6">
        <v>0</v>
      </c>
    </row>
    <row r="46" spans="1:22" x14ac:dyDescent="0.3">
      <c r="A46" t="s">
        <v>129</v>
      </c>
      <c r="B46" s="6">
        <v>17023042</v>
      </c>
      <c r="C46" s="6">
        <v>16091743</v>
      </c>
      <c r="D46" s="6">
        <v>931299</v>
      </c>
      <c r="E46" s="6">
        <v>9309369</v>
      </c>
      <c r="F46" s="6">
        <v>9122927</v>
      </c>
      <c r="G46" s="6">
        <v>186442</v>
      </c>
      <c r="H46" s="6">
        <v>0</v>
      </c>
      <c r="I46" s="6">
        <v>0</v>
      </c>
      <c r="J46" s="6">
        <v>0</v>
      </c>
      <c r="K46" s="6">
        <v>7713673</v>
      </c>
      <c r="L46" s="6">
        <v>6968816</v>
      </c>
      <c r="M46" s="6">
        <v>744857</v>
      </c>
      <c r="N46" s="6">
        <v>0</v>
      </c>
      <c r="O46" s="6">
        <v>0</v>
      </c>
      <c r="P46" s="6">
        <v>0</v>
      </c>
      <c r="Q46" s="6">
        <v>8392520</v>
      </c>
      <c r="R46" s="6">
        <v>8158758</v>
      </c>
      <c r="S46" s="6">
        <v>415191</v>
      </c>
      <c r="T46" s="6">
        <v>329707</v>
      </c>
      <c r="U46" s="6">
        <v>17.6355</v>
      </c>
      <c r="V46" s="6">
        <v>0</v>
      </c>
    </row>
    <row r="47" spans="1:22" x14ac:dyDescent="0.3">
      <c r="A47" t="s">
        <v>130</v>
      </c>
      <c r="B47" s="6">
        <v>17169451</v>
      </c>
      <c r="C47" s="6">
        <v>16032159</v>
      </c>
      <c r="D47" s="6">
        <v>1137292</v>
      </c>
      <c r="E47" s="6">
        <v>12089101</v>
      </c>
      <c r="F47" s="6">
        <v>11856648</v>
      </c>
      <c r="G47" s="6">
        <v>232453</v>
      </c>
      <c r="H47" s="6">
        <v>0</v>
      </c>
      <c r="I47" s="6">
        <v>0</v>
      </c>
      <c r="J47" s="6">
        <v>0</v>
      </c>
      <c r="K47" s="6">
        <v>5080350</v>
      </c>
      <c r="L47" s="6">
        <v>4175511</v>
      </c>
      <c r="M47" s="6">
        <v>904839</v>
      </c>
      <c r="N47" s="6">
        <v>0</v>
      </c>
      <c r="O47" s="6">
        <v>0</v>
      </c>
      <c r="P47" s="6">
        <v>0</v>
      </c>
      <c r="Q47" s="6">
        <v>6319574</v>
      </c>
      <c r="R47" s="6">
        <v>5513900</v>
      </c>
      <c r="S47" s="6">
        <v>502863</v>
      </c>
      <c r="T47" s="6">
        <v>401936</v>
      </c>
      <c r="U47" s="6">
        <v>53.114100000000001</v>
      </c>
      <c r="V47" s="6">
        <v>0</v>
      </c>
    </row>
    <row r="48" spans="1:22" x14ac:dyDescent="0.3">
      <c r="A48" t="s">
        <v>131</v>
      </c>
      <c r="B48" s="6">
        <v>16535942</v>
      </c>
      <c r="C48" s="6">
        <v>15127453</v>
      </c>
      <c r="D48" s="6">
        <v>1408489</v>
      </c>
      <c r="E48" s="6">
        <v>11274058</v>
      </c>
      <c r="F48" s="6">
        <v>10978965</v>
      </c>
      <c r="G48" s="6">
        <v>295093</v>
      </c>
      <c r="H48" s="6">
        <v>0</v>
      </c>
      <c r="I48" s="6">
        <v>0</v>
      </c>
      <c r="J48" s="6">
        <v>0</v>
      </c>
      <c r="K48" s="6">
        <v>5261884</v>
      </c>
      <c r="L48" s="6">
        <v>4148488</v>
      </c>
      <c r="M48" s="6">
        <v>1113396</v>
      </c>
      <c r="N48" s="6">
        <v>0</v>
      </c>
      <c r="O48" s="6">
        <v>0</v>
      </c>
      <c r="P48" s="6">
        <v>0</v>
      </c>
      <c r="Q48" s="6">
        <v>6508088</v>
      </c>
      <c r="R48" s="6">
        <v>5740858</v>
      </c>
      <c r="S48" s="6">
        <v>606379</v>
      </c>
      <c r="T48" s="6">
        <v>506992</v>
      </c>
      <c r="U48" s="6">
        <v>47.311999999999998</v>
      </c>
      <c r="V48" s="6">
        <v>0</v>
      </c>
    </row>
    <row r="49" spans="1:22" x14ac:dyDescent="0.3">
      <c r="A49" t="s">
        <v>132</v>
      </c>
      <c r="B49" s="6">
        <v>18358398</v>
      </c>
      <c r="C49" s="6">
        <v>17068982</v>
      </c>
      <c r="D49" s="6">
        <v>1289416</v>
      </c>
      <c r="E49" s="6">
        <v>8978522</v>
      </c>
      <c r="F49" s="6">
        <v>8776542</v>
      </c>
      <c r="G49" s="6">
        <v>201980</v>
      </c>
      <c r="H49" s="6">
        <v>0</v>
      </c>
      <c r="I49" s="6">
        <v>0</v>
      </c>
      <c r="J49" s="6">
        <v>0</v>
      </c>
      <c r="K49" s="6">
        <v>9379876</v>
      </c>
      <c r="L49" s="6">
        <v>8292440</v>
      </c>
      <c r="M49" s="6">
        <v>1087436</v>
      </c>
      <c r="N49" s="6">
        <v>0</v>
      </c>
      <c r="O49" s="6">
        <v>0</v>
      </c>
      <c r="P49" s="6">
        <v>0</v>
      </c>
      <c r="Q49" s="6">
        <v>10822060</v>
      </c>
      <c r="R49" s="6">
        <v>10099664</v>
      </c>
      <c r="S49" s="6">
        <v>605680</v>
      </c>
      <c r="T49" s="6">
        <v>481736</v>
      </c>
      <c r="U49" s="6">
        <v>14.7491</v>
      </c>
      <c r="V49" s="6">
        <v>0</v>
      </c>
    </row>
    <row r="50" spans="1:22" x14ac:dyDescent="0.3">
      <c r="A50" t="s">
        <v>133</v>
      </c>
      <c r="B50" s="6">
        <v>22185013</v>
      </c>
      <c r="C50" s="6">
        <v>20414313</v>
      </c>
      <c r="D50" s="6">
        <v>1770700</v>
      </c>
      <c r="E50" s="6">
        <v>8879648</v>
      </c>
      <c r="F50" s="6">
        <v>8599572</v>
      </c>
      <c r="G50" s="6">
        <v>280076</v>
      </c>
      <c r="H50" s="6">
        <v>0</v>
      </c>
      <c r="I50" s="6">
        <v>0</v>
      </c>
      <c r="J50" s="6">
        <v>0</v>
      </c>
      <c r="K50" s="6">
        <v>13305365</v>
      </c>
      <c r="L50" s="6">
        <v>11814741</v>
      </c>
      <c r="M50" s="6">
        <v>1490624</v>
      </c>
      <c r="N50" s="6">
        <v>0</v>
      </c>
      <c r="O50" s="6">
        <v>0</v>
      </c>
      <c r="P50" s="6">
        <v>0</v>
      </c>
      <c r="Q50" s="6">
        <v>15428595</v>
      </c>
      <c r="R50" s="6">
        <v>14355674</v>
      </c>
      <c r="S50" s="6">
        <v>843390</v>
      </c>
      <c r="T50" s="6">
        <v>647218</v>
      </c>
      <c r="U50" s="6">
        <v>14.362500000000001</v>
      </c>
      <c r="V50" s="6">
        <v>0</v>
      </c>
    </row>
    <row r="51" spans="1:22" x14ac:dyDescent="0.3">
      <c r="A51" t="s">
        <v>134</v>
      </c>
      <c r="B51" s="6">
        <v>17940349</v>
      </c>
      <c r="C51" s="6">
        <v>17098233</v>
      </c>
      <c r="D51" s="6">
        <v>842116</v>
      </c>
      <c r="E51" s="6">
        <v>9147331</v>
      </c>
      <c r="F51" s="6">
        <v>8991353</v>
      </c>
      <c r="G51" s="6">
        <v>155978</v>
      </c>
      <c r="H51" s="6">
        <v>0</v>
      </c>
      <c r="I51" s="6">
        <v>0</v>
      </c>
      <c r="J51" s="6">
        <v>0</v>
      </c>
      <c r="K51" s="6">
        <v>8793018</v>
      </c>
      <c r="L51" s="6">
        <v>8106880</v>
      </c>
      <c r="M51" s="6">
        <v>686138</v>
      </c>
      <c r="N51" s="6">
        <v>0</v>
      </c>
      <c r="O51" s="6">
        <v>0</v>
      </c>
      <c r="P51" s="6">
        <v>0</v>
      </c>
      <c r="Q51" s="6">
        <v>9340495</v>
      </c>
      <c r="R51" s="6">
        <v>9175433</v>
      </c>
      <c r="S51" s="6">
        <v>402986</v>
      </c>
      <c r="T51" s="6">
        <v>283133</v>
      </c>
      <c r="U51" s="6">
        <v>16.2211</v>
      </c>
      <c r="V51" s="6">
        <v>0</v>
      </c>
    </row>
    <row r="52" spans="1:22" x14ac:dyDescent="0.3">
      <c r="A52" t="s">
        <v>135</v>
      </c>
      <c r="B52" s="6">
        <v>9222485</v>
      </c>
      <c r="C52" s="6">
        <v>8931993</v>
      </c>
      <c r="D52" s="6">
        <v>290492</v>
      </c>
      <c r="E52" s="6">
        <v>8033723</v>
      </c>
      <c r="F52" s="6">
        <v>8007514</v>
      </c>
      <c r="G52" s="6">
        <v>26209</v>
      </c>
      <c r="H52" s="6">
        <v>0</v>
      </c>
      <c r="I52" s="6">
        <v>0</v>
      </c>
      <c r="J52" s="6">
        <v>0</v>
      </c>
      <c r="K52" s="6">
        <v>1188762</v>
      </c>
      <c r="L52" s="6">
        <v>924479</v>
      </c>
      <c r="M52" s="6">
        <v>264283</v>
      </c>
      <c r="N52" s="6">
        <v>0</v>
      </c>
      <c r="O52" s="6">
        <v>0</v>
      </c>
      <c r="P52" s="6">
        <v>0</v>
      </c>
      <c r="Q52" s="6">
        <v>1307673</v>
      </c>
      <c r="R52" s="6">
        <v>1238419</v>
      </c>
      <c r="S52" s="6">
        <v>229150</v>
      </c>
      <c r="T52" s="6">
        <v>35153</v>
      </c>
      <c r="U52" s="6">
        <v>14.854200000000001</v>
      </c>
      <c r="V52" s="6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K2" sqref="K2"/>
    </sheetView>
  </sheetViews>
  <sheetFormatPr defaultRowHeight="14.4" x14ac:dyDescent="0.3"/>
  <cols>
    <col min="22" max="22" width="8.88671875" style="4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4" t="s">
        <v>167</v>
      </c>
    </row>
    <row r="3" spans="1:22" x14ac:dyDescent="0.3">
      <c r="A3" t="s">
        <v>1</v>
      </c>
      <c r="B3" s="6">
        <v>2134500</v>
      </c>
      <c r="C3" s="6">
        <v>1829776</v>
      </c>
      <c r="D3" s="6">
        <v>304724</v>
      </c>
      <c r="E3" s="6">
        <v>430994</v>
      </c>
      <c r="F3" s="6">
        <v>316633</v>
      </c>
      <c r="G3" s="6">
        <v>114361</v>
      </c>
      <c r="H3" s="6">
        <v>58242</v>
      </c>
      <c r="I3" s="6">
        <v>21605</v>
      </c>
      <c r="J3" s="6">
        <v>36637</v>
      </c>
      <c r="K3" s="6">
        <v>1455667</v>
      </c>
      <c r="L3" s="6">
        <v>1302167</v>
      </c>
      <c r="M3" s="6">
        <v>153500</v>
      </c>
      <c r="N3" s="6">
        <v>189597</v>
      </c>
      <c r="O3" s="6">
        <v>189371</v>
      </c>
      <c r="P3" s="6">
        <v>226</v>
      </c>
      <c r="Q3" s="6">
        <v>1755422</v>
      </c>
      <c r="R3" s="6">
        <v>1751456</v>
      </c>
      <c r="S3" s="6">
        <v>14007</v>
      </c>
      <c r="T3" s="6">
        <v>138630</v>
      </c>
      <c r="U3" s="6">
        <v>103.925</v>
      </c>
      <c r="V3" s="6">
        <v>543221</v>
      </c>
    </row>
    <row r="4" spans="1:22" x14ac:dyDescent="0.3">
      <c r="A4" t="s">
        <v>87</v>
      </c>
      <c r="B4" s="6">
        <v>2326370</v>
      </c>
      <c r="C4" s="6">
        <v>2083637</v>
      </c>
      <c r="D4" s="6">
        <v>242733</v>
      </c>
      <c r="E4" s="6">
        <v>316032</v>
      </c>
      <c r="F4" s="6">
        <v>251839</v>
      </c>
      <c r="G4" s="6">
        <v>64193</v>
      </c>
      <c r="H4" s="6">
        <v>88693</v>
      </c>
      <c r="I4" s="6">
        <v>22688</v>
      </c>
      <c r="J4" s="6">
        <v>66005</v>
      </c>
      <c r="K4" s="6">
        <v>1796151</v>
      </c>
      <c r="L4" s="6">
        <v>1684180</v>
      </c>
      <c r="M4" s="6">
        <v>111971</v>
      </c>
      <c r="N4" s="6">
        <v>125494</v>
      </c>
      <c r="O4" s="6">
        <v>124930</v>
      </c>
      <c r="P4" s="6">
        <v>564</v>
      </c>
      <c r="Q4" s="6">
        <v>1537866</v>
      </c>
      <c r="R4" s="6">
        <v>1537004</v>
      </c>
      <c r="S4" s="6">
        <v>18312</v>
      </c>
      <c r="T4" s="6">
        <v>92668</v>
      </c>
      <c r="U4" s="6">
        <v>63.937399999999997</v>
      </c>
      <c r="V4" s="6">
        <v>584229</v>
      </c>
    </row>
    <row r="5" spans="1:22" x14ac:dyDescent="0.3">
      <c r="A5" t="s">
        <v>88</v>
      </c>
      <c r="B5" s="6">
        <v>2409393</v>
      </c>
      <c r="C5" s="6">
        <v>2015558</v>
      </c>
      <c r="D5" s="6">
        <v>393835</v>
      </c>
      <c r="E5" s="6">
        <v>261840</v>
      </c>
      <c r="F5" s="6">
        <v>210542</v>
      </c>
      <c r="G5" s="6">
        <v>51298</v>
      </c>
      <c r="H5" s="6">
        <v>232218</v>
      </c>
      <c r="I5" s="6">
        <v>26087</v>
      </c>
      <c r="J5" s="6">
        <v>206131</v>
      </c>
      <c r="K5" s="6">
        <v>1646044</v>
      </c>
      <c r="L5" s="6">
        <v>1510705</v>
      </c>
      <c r="M5" s="6">
        <v>135339</v>
      </c>
      <c r="N5" s="6">
        <v>269291</v>
      </c>
      <c r="O5" s="6">
        <v>268224</v>
      </c>
      <c r="P5" s="6">
        <v>1067</v>
      </c>
      <c r="Q5" s="6">
        <v>1538448</v>
      </c>
      <c r="R5" s="6">
        <v>1537974</v>
      </c>
      <c r="S5" s="6">
        <v>12690</v>
      </c>
      <c r="T5" s="6">
        <v>121699</v>
      </c>
      <c r="U5" s="6">
        <v>169.00299999999999</v>
      </c>
      <c r="V5" s="6">
        <v>490360</v>
      </c>
    </row>
    <row r="6" spans="1:22" x14ac:dyDescent="0.3">
      <c r="A6" t="s">
        <v>89</v>
      </c>
      <c r="B6" s="6">
        <v>2952766</v>
      </c>
      <c r="C6" s="6">
        <v>2655105</v>
      </c>
      <c r="D6" s="6">
        <v>297661</v>
      </c>
      <c r="E6" s="6">
        <v>574583</v>
      </c>
      <c r="F6" s="6">
        <v>475762</v>
      </c>
      <c r="G6" s="6">
        <v>98821</v>
      </c>
      <c r="H6" s="6">
        <v>117371</v>
      </c>
      <c r="I6" s="6">
        <v>45054</v>
      </c>
      <c r="J6" s="6">
        <v>72317</v>
      </c>
      <c r="K6" s="6">
        <v>2038805</v>
      </c>
      <c r="L6" s="6">
        <v>1913236</v>
      </c>
      <c r="M6" s="6">
        <v>125569</v>
      </c>
      <c r="N6" s="6">
        <v>222007</v>
      </c>
      <c r="O6" s="6">
        <v>221053</v>
      </c>
      <c r="P6" s="6">
        <v>954</v>
      </c>
      <c r="Q6" s="6">
        <v>1955509</v>
      </c>
      <c r="R6" s="6">
        <v>1954996</v>
      </c>
      <c r="S6" s="6">
        <v>25106</v>
      </c>
      <c r="T6" s="6">
        <v>99281</v>
      </c>
      <c r="U6" s="6">
        <v>75.279700000000005</v>
      </c>
      <c r="V6" s="6">
        <v>737826</v>
      </c>
    </row>
    <row r="7" spans="1:22" x14ac:dyDescent="0.3">
      <c r="A7" t="s">
        <v>90</v>
      </c>
      <c r="B7" s="6">
        <v>3199043</v>
      </c>
      <c r="C7" s="6">
        <v>2808516</v>
      </c>
      <c r="D7" s="6">
        <v>390527</v>
      </c>
      <c r="E7" s="6">
        <v>407667</v>
      </c>
      <c r="F7" s="6">
        <v>309874</v>
      </c>
      <c r="G7" s="6">
        <v>97793</v>
      </c>
      <c r="H7" s="6">
        <v>180741</v>
      </c>
      <c r="I7" s="6">
        <v>32074</v>
      </c>
      <c r="J7" s="6">
        <v>148667</v>
      </c>
      <c r="K7" s="6">
        <v>2357590</v>
      </c>
      <c r="L7" s="6">
        <v>2214977</v>
      </c>
      <c r="M7" s="6">
        <v>142613</v>
      </c>
      <c r="N7" s="6">
        <v>253045</v>
      </c>
      <c r="O7" s="6">
        <v>251591</v>
      </c>
      <c r="P7" s="6">
        <v>1454</v>
      </c>
      <c r="Q7" s="6">
        <v>2058677</v>
      </c>
      <c r="R7" s="6">
        <v>2058117</v>
      </c>
      <c r="S7" s="6">
        <v>16845</v>
      </c>
      <c r="T7" s="6">
        <v>124054</v>
      </c>
      <c r="U7" s="6">
        <v>126.64</v>
      </c>
      <c r="V7" s="6">
        <v>771882</v>
      </c>
    </row>
    <row r="8" spans="1:22" x14ac:dyDescent="0.3">
      <c r="A8" t="s">
        <v>91</v>
      </c>
      <c r="B8" s="6">
        <v>2447235</v>
      </c>
      <c r="C8" s="6">
        <v>1901152</v>
      </c>
      <c r="D8" s="6">
        <v>546083</v>
      </c>
      <c r="E8" s="6">
        <v>402794</v>
      </c>
      <c r="F8" s="6">
        <v>162544</v>
      </c>
      <c r="G8" s="6">
        <v>240250</v>
      </c>
      <c r="H8" s="6">
        <v>42354</v>
      </c>
      <c r="I8" s="6">
        <v>12402</v>
      </c>
      <c r="J8" s="6">
        <v>29952</v>
      </c>
      <c r="K8" s="6">
        <v>1826099</v>
      </c>
      <c r="L8" s="6">
        <v>1550980</v>
      </c>
      <c r="M8" s="6">
        <v>275119</v>
      </c>
      <c r="N8" s="6">
        <v>175988</v>
      </c>
      <c r="O8" s="6">
        <v>175226</v>
      </c>
      <c r="P8" s="6">
        <v>762</v>
      </c>
      <c r="Q8" s="6">
        <v>2808927</v>
      </c>
      <c r="R8" s="6">
        <v>2783287</v>
      </c>
      <c r="S8" s="6">
        <v>12660</v>
      </c>
      <c r="T8" s="6">
        <v>262907</v>
      </c>
      <c r="U8" s="6">
        <v>119.3</v>
      </c>
      <c r="V8" s="6">
        <v>528239</v>
      </c>
    </row>
    <row r="9" spans="1:22" x14ac:dyDescent="0.3">
      <c r="A9" t="s">
        <v>92</v>
      </c>
      <c r="B9" s="6">
        <v>3373593</v>
      </c>
      <c r="C9" s="6">
        <v>3165305</v>
      </c>
      <c r="D9" s="6">
        <v>208288</v>
      </c>
      <c r="E9" s="6">
        <v>632719</v>
      </c>
      <c r="F9" s="6">
        <v>562154</v>
      </c>
      <c r="G9" s="6">
        <v>70565</v>
      </c>
      <c r="H9" s="6">
        <v>89542</v>
      </c>
      <c r="I9" s="6">
        <v>47954</v>
      </c>
      <c r="J9" s="6">
        <v>41588</v>
      </c>
      <c r="K9" s="6">
        <v>2323620</v>
      </c>
      <c r="L9" s="6">
        <v>2227679</v>
      </c>
      <c r="M9" s="6">
        <v>95941</v>
      </c>
      <c r="N9" s="6">
        <v>327712</v>
      </c>
      <c r="O9" s="6">
        <v>327518</v>
      </c>
      <c r="P9" s="6">
        <v>194</v>
      </c>
      <c r="Q9" s="6">
        <v>2667359</v>
      </c>
      <c r="R9" s="6">
        <v>2658343</v>
      </c>
      <c r="S9" s="6">
        <v>9601</v>
      </c>
      <c r="T9" s="6">
        <v>85531</v>
      </c>
      <c r="U9" s="6">
        <v>124.807</v>
      </c>
      <c r="V9" s="6">
        <v>726448</v>
      </c>
    </row>
    <row r="10" spans="1:22" x14ac:dyDescent="0.3">
      <c r="A10" t="s">
        <v>93</v>
      </c>
      <c r="B10" s="6">
        <v>3957675</v>
      </c>
      <c r="C10" s="6">
        <v>3506929</v>
      </c>
      <c r="D10" s="6">
        <v>450746</v>
      </c>
      <c r="E10" s="6">
        <v>932769</v>
      </c>
      <c r="F10" s="6">
        <v>762269</v>
      </c>
      <c r="G10" s="6">
        <v>170500</v>
      </c>
      <c r="H10" s="6">
        <v>104250</v>
      </c>
      <c r="I10" s="6">
        <v>18303</v>
      </c>
      <c r="J10" s="6">
        <v>85947</v>
      </c>
      <c r="K10" s="6">
        <v>2738666</v>
      </c>
      <c r="L10" s="6">
        <v>2544808</v>
      </c>
      <c r="M10" s="6">
        <v>193858</v>
      </c>
      <c r="N10" s="6">
        <v>181990</v>
      </c>
      <c r="O10" s="6">
        <v>181549</v>
      </c>
      <c r="P10" s="6">
        <v>441</v>
      </c>
      <c r="Q10" s="6">
        <v>3002596</v>
      </c>
      <c r="R10" s="6">
        <v>2991926</v>
      </c>
      <c r="S10" s="6">
        <v>19324</v>
      </c>
      <c r="T10" s="6">
        <v>175603</v>
      </c>
      <c r="U10" s="6">
        <v>77.4953</v>
      </c>
      <c r="V10" s="6">
        <v>941077</v>
      </c>
    </row>
    <row r="11" spans="1:22" x14ac:dyDescent="0.3">
      <c r="A11" t="s">
        <v>94</v>
      </c>
      <c r="B11" s="6">
        <v>2398803</v>
      </c>
      <c r="C11" s="6">
        <v>1908699</v>
      </c>
      <c r="D11" s="6">
        <v>490104</v>
      </c>
      <c r="E11" s="6">
        <v>294346</v>
      </c>
      <c r="F11" s="6">
        <v>177057</v>
      </c>
      <c r="G11" s="6">
        <v>117289</v>
      </c>
      <c r="H11" s="6">
        <v>80919</v>
      </c>
      <c r="I11" s="6">
        <v>10095</v>
      </c>
      <c r="J11" s="6">
        <v>70824</v>
      </c>
      <c r="K11" s="6">
        <v>1815684</v>
      </c>
      <c r="L11" s="6">
        <v>1514378</v>
      </c>
      <c r="M11" s="6">
        <v>301306</v>
      </c>
      <c r="N11" s="6">
        <v>207854</v>
      </c>
      <c r="O11" s="6">
        <v>207169</v>
      </c>
      <c r="P11" s="6">
        <v>685</v>
      </c>
      <c r="Q11" s="6">
        <v>2248994</v>
      </c>
      <c r="R11" s="6">
        <v>2245430</v>
      </c>
      <c r="S11" s="6">
        <v>28034</v>
      </c>
      <c r="T11" s="6">
        <v>272394</v>
      </c>
      <c r="U11" s="6">
        <v>122.04600000000001</v>
      </c>
      <c r="V11" s="6">
        <v>563169</v>
      </c>
    </row>
    <row r="12" spans="1:22" x14ac:dyDescent="0.3">
      <c r="A12" t="s">
        <v>95</v>
      </c>
      <c r="B12" s="6">
        <v>4095388</v>
      </c>
      <c r="C12" s="6">
        <v>4095091</v>
      </c>
      <c r="D12" s="6">
        <v>297</v>
      </c>
      <c r="E12" s="6">
        <v>355618</v>
      </c>
      <c r="F12" s="6">
        <v>355544</v>
      </c>
      <c r="G12" s="6">
        <v>74</v>
      </c>
      <c r="H12" s="6">
        <v>113</v>
      </c>
      <c r="I12" s="6">
        <v>111</v>
      </c>
      <c r="J12" s="6">
        <v>2</v>
      </c>
      <c r="K12" s="6">
        <v>3739321</v>
      </c>
      <c r="L12" s="6">
        <v>3739102</v>
      </c>
      <c r="M12" s="6">
        <v>219</v>
      </c>
      <c r="N12" s="6">
        <v>336</v>
      </c>
      <c r="O12" s="6">
        <v>334</v>
      </c>
      <c r="P12" s="6">
        <v>2</v>
      </c>
      <c r="Q12" s="6">
        <v>2573071</v>
      </c>
      <c r="R12" s="6">
        <v>2573004</v>
      </c>
      <c r="S12" s="6">
        <v>59</v>
      </c>
      <c r="T12" s="6">
        <v>130</v>
      </c>
      <c r="U12" s="6">
        <v>113.226</v>
      </c>
      <c r="V12" s="6">
        <v>1013883</v>
      </c>
    </row>
    <row r="13" spans="1:22" x14ac:dyDescent="0.3">
      <c r="A13" t="s">
        <v>96</v>
      </c>
      <c r="B13" s="6">
        <v>3908596</v>
      </c>
      <c r="C13" s="6">
        <v>2902444</v>
      </c>
      <c r="D13" s="6">
        <v>1006152</v>
      </c>
      <c r="E13" s="6">
        <v>779823</v>
      </c>
      <c r="F13" s="6">
        <v>439959</v>
      </c>
      <c r="G13" s="6">
        <v>339864</v>
      </c>
      <c r="H13" s="6">
        <v>114627</v>
      </c>
      <c r="I13" s="6">
        <v>40125</v>
      </c>
      <c r="J13" s="6">
        <v>74502</v>
      </c>
      <c r="K13" s="6">
        <v>2729876</v>
      </c>
      <c r="L13" s="6">
        <v>2139799</v>
      </c>
      <c r="M13" s="6">
        <v>590077</v>
      </c>
      <c r="N13" s="6">
        <v>284270</v>
      </c>
      <c r="O13" s="6">
        <v>282561</v>
      </c>
      <c r="P13" s="6">
        <v>1709</v>
      </c>
      <c r="Q13" s="6">
        <v>3139570</v>
      </c>
      <c r="R13" s="6">
        <v>3136647</v>
      </c>
      <c r="S13" s="6">
        <v>50060</v>
      </c>
      <c r="T13" s="6">
        <v>538186</v>
      </c>
      <c r="U13" s="6">
        <v>74.999300000000005</v>
      </c>
      <c r="V13" s="6">
        <v>714922</v>
      </c>
    </row>
    <row r="14" spans="1:22" x14ac:dyDescent="0.3">
      <c r="A14" t="s">
        <v>97</v>
      </c>
      <c r="B14" s="6">
        <v>7792306</v>
      </c>
      <c r="C14" s="6">
        <v>6698554</v>
      </c>
      <c r="D14" s="6">
        <v>1093752</v>
      </c>
      <c r="E14" s="6">
        <v>2288257</v>
      </c>
      <c r="F14" s="6">
        <v>1925773</v>
      </c>
      <c r="G14" s="6">
        <v>362484</v>
      </c>
      <c r="H14" s="6">
        <v>105618</v>
      </c>
      <c r="I14" s="6">
        <v>55869</v>
      </c>
      <c r="J14" s="6">
        <v>49749</v>
      </c>
      <c r="K14" s="6">
        <v>5153404</v>
      </c>
      <c r="L14" s="6">
        <v>4474059</v>
      </c>
      <c r="M14" s="6">
        <v>679345</v>
      </c>
      <c r="N14" s="6">
        <v>245027</v>
      </c>
      <c r="O14" s="6">
        <v>242853</v>
      </c>
      <c r="P14" s="6">
        <v>2174</v>
      </c>
      <c r="Q14" s="6">
        <v>7380390</v>
      </c>
      <c r="R14" s="6">
        <v>7376479</v>
      </c>
      <c r="S14" s="6">
        <v>52015</v>
      </c>
      <c r="T14" s="6">
        <v>626316</v>
      </c>
      <c r="U14" s="6">
        <v>55.068399999999997</v>
      </c>
      <c r="V14" s="6">
        <v>1436330</v>
      </c>
    </row>
    <row r="15" spans="1:22" x14ac:dyDescent="0.3">
      <c r="A15" t="s">
        <v>98</v>
      </c>
      <c r="B15" s="6">
        <v>8382413</v>
      </c>
      <c r="C15" s="6">
        <v>7328335</v>
      </c>
      <c r="D15" s="6">
        <v>1054078</v>
      </c>
      <c r="E15" s="6">
        <v>2508148</v>
      </c>
      <c r="F15" s="6">
        <v>2190534</v>
      </c>
      <c r="G15" s="6">
        <v>317614</v>
      </c>
      <c r="H15" s="6">
        <v>103622</v>
      </c>
      <c r="I15" s="6">
        <v>63152</v>
      </c>
      <c r="J15" s="6">
        <v>40470</v>
      </c>
      <c r="K15" s="6">
        <v>5513762</v>
      </c>
      <c r="L15" s="6">
        <v>4819463</v>
      </c>
      <c r="M15" s="6">
        <v>694299</v>
      </c>
      <c r="N15" s="6">
        <v>256881</v>
      </c>
      <c r="O15" s="6">
        <v>255186</v>
      </c>
      <c r="P15" s="6">
        <v>1695</v>
      </c>
      <c r="Q15" s="6">
        <v>7728633</v>
      </c>
      <c r="R15" s="6">
        <v>7723142</v>
      </c>
      <c r="S15" s="6">
        <v>51289</v>
      </c>
      <c r="T15" s="6">
        <v>641564</v>
      </c>
      <c r="U15" s="6">
        <v>45.5411</v>
      </c>
      <c r="V15" s="6">
        <v>1516257</v>
      </c>
    </row>
    <row r="16" spans="1:22" x14ac:dyDescent="0.3">
      <c r="A16" t="s">
        <v>99</v>
      </c>
      <c r="B16" s="6">
        <v>7286732</v>
      </c>
      <c r="C16" s="6">
        <v>6125478</v>
      </c>
      <c r="D16" s="6">
        <v>1161254</v>
      </c>
      <c r="E16" s="6">
        <v>1845086</v>
      </c>
      <c r="F16" s="6">
        <v>1497015</v>
      </c>
      <c r="G16" s="6">
        <v>348071</v>
      </c>
      <c r="H16" s="6">
        <v>93384</v>
      </c>
      <c r="I16" s="6">
        <v>48583</v>
      </c>
      <c r="J16" s="6">
        <v>44801</v>
      </c>
      <c r="K16" s="6">
        <v>5082863</v>
      </c>
      <c r="L16" s="6">
        <v>4316115</v>
      </c>
      <c r="M16" s="6">
        <v>766748</v>
      </c>
      <c r="N16" s="6">
        <v>265399</v>
      </c>
      <c r="O16" s="6">
        <v>263765</v>
      </c>
      <c r="P16" s="6">
        <v>1634</v>
      </c>
      <c r="Q16" s="6">
        <v>7357215</v>
      </c>
      <c r="R16" s="6">
        <v>7350349</v>
      </c>
      <c r="S16" s="6">
        <v>59411</v>
      </c>
      <c r="T16" s="6">
        <v>707566</v>
      </c>
      <c r="U16" s="6">
        <v>44.6053</v>
      </c>
      <c r="V16" s="6">
        <v>1388707</v>
      </c>
    </row>
    <row r="17" spans="1:22" x14ac:dyDescent="0.3">
      <c r="A17" t="s">
        <v>100</v>
      </c>
      <c r="B17" s="6">
        <v>4316052</v>
      </c>
      <c r="C17" s="6">
        <v>3174183</v>
      </c>
      <c r="D17" s="6">
        <v>1141869</v>
      </c>
      <c r="E17" s="6">
        <v>759480</v>
      </c>
      <c r="F17" s="6">
        <v>407856</v>
      </c>
      <c r="G17" s="6">
        <v>351624</v>
      </c>
      <c r="H17" s="6">
        <v>80325</v>
      </c>
      <c r="I17" s="6">
        <v>33848</v>
      </c>
      <c r="J17" s="6">
        <v>46477</v>
      </c>
      <c r="K17" s="6">
        <v>3208117</v>
      </c>
      <c r="L17" s="6">
        <v>2466002</v>
      </c>
      <c r="M17" s="6">
        <v>742115</v>
      </c>
      <c r="N17" s="6">
        <v>268130</v>
      </c>
      <c r="O17" s="6">
        <v>266477</v>
      </c>
      <c r="P17" s="6">
        <v>1653</v>
      </c>
      <c r="Q17" s="6">
        <v>3974717</v>
      </c>
      <c r="R17" s="6">
        <v>3968951</v>
      </c>
      <c r="S17" s="6">
        <v>60651</v>
      </c>
      <c r="T17" s="6">
        <v>680917</v>
      </c>
      <c r="U17" s="6">
        <v>48.506599999999999</v>
      </c>
      <c r="V17" s="6">
        <v>733221</v>
      </c>
    </row>
    <row r="18" spans="1:22" x14ac:dyDescent="0.3">
      <c r="A18" t="s">
        <v>101</v>
      </c>
      <c r="B18" s="6">
        <v>4672486</v>
      </c>
      <c r="C18" s="6">
        <v>3375872</v>
      </c>
      <c r="D18" s="6">
        <v>1296614</v>
      </c>
      <c r="E18" s="6">
        <v>781732</v>
      </c>
      <c r="F18" s="6">
        <v>393685</v>
      </c>
      <c r="G18" s="6">
        <v>388047</v>
      </c>
      <c r="H18" s="6">
        <v>80729</v>
      </c>
      <c r="I18" s="6">
        <v>30265</v>
      </c>
      <c r="J18" s="6">
        <v>50464</v>
      </c>
      <c r="K18" s="6">
        <v>3534475</v>
      </c>
      <c r="L18" s="6">
        <v>2678446</v>
      </c>
      <c r="M18" s="6">
        <v>856029</v>
      </c>
      <c r="N18" s="6">
        <v>275550</v>
      </c>
      <c r="O18" s="6">
        <v>273476</v>
      </c>
      <c r="P18" s="6">
        <v>2074</v>
      </c>
      <c r="Q18" s="6">
        <v>4326472</v>
      </c>
      <c r="R18" s="6">
        <v>4319753</v>
      </c>
      <c r="S18" s="6">
        <v>65477</v>
      </c>
      <c r="T18" s="6">
        <v>789727</v>
      </c>
      <c r="U18" s="6">
        <v>44.736899999999999</v>
      </c>
      <c r="V18" s="6">
        <v>777567</v>
      </c>
    </row>
    <row r="19" spans="1:22" x14ac:dyDescent="0.3">
      <c r="A19" t="s">
        <v>102</v>
      </c>
      <c r="B19" s="6">
        <v>4801193</v>
      </c>
      <c r="C19" s="6">
        <v>3410614</v>
      </c>
      <c r="D19" s="6">
        <v>1390579</v>
      </c>
      <c r="E19" s="6">
        <v>804804</v>
      </c>
      <c r="F19" s="6">
        <v>391737</v>
      </c>
      <c r="G19" s="6">
        <v>413067</v>
      </c>
      <c r="H19" s="6">
        <v>78997</v>
      </c>
      <c r="I19" s="6">
        <v>30088</v>
      </c>
      <c r="J19" s="6">
        <v>48909</v>
      </c>
      <c r="K19" s="6">
        <v>3641592</v>
      </c>
      <c r="L19" s="6">
        <v>2716058</v>
      </c>
      <c r="M19" s="6">
        <v>925534</v>
      </c>
      <c r="N19" s="6">
        <v>275800</v>
      </c>
      <c r="O19" s="6">
        <v>272731</v>
      </c>
      <c r="P19" s="6">
        <v>3069</v>
      </c>
      <c r="Q19" s="6">
        <v>4526354</v>
      </c>
      <c r="R19" s="6">
        <v>4519546</v>
      </c>
      <c r="S19" s="6">
        <v>69400</v>
      </c>
      <c r="T19" s="6">
        <v>855331</v>
      </c>
      <c r="U19" s="6">
        <v>45.985900000000001</v>
      </c>
      <c r="V19" s="6">
        <v>778669</v>
      </c>
    </row>
    <row r="20" spans="1:22" x14ac:dyDescent="0.3">
      <c r="A20" t="s">
        <v>103</v>
      </c>
      <c r="B20" s="6">
        <v>4490683</v>
      </c>
      <c r="C20" s="6">
        <v>4417799</v>
      </c>
      <c r="D20" s="6">
        <v>72884</v>
      </c>
      <c r="E20" s="6">
        <v>395585</v>
      </c>
      <c r="F20" s="6">
        <v>374863</v>
      </c>
      <c r="G20" s="6">
        <v>20722</v>
      </c>
      <c r="H20" s="6">
        <v>32022</v>
      </c>
      <c r="I20" s="6">
        <v>1080</v>
      </c>
      <c r="J20" s="6">
        <v>30942</v>
      </c>
      <c r="K20" s="6">
        <v>4024707</v>
      </c>
      <c r="L20" s="6">
        <v>4003505</v>
      </c>
      <c r="M20" s="6">
        <v>21202</v>
      </c>
      <c r="N20" s="6">
        <v>38369</v>
      </c>
      <c r="O20" s="6">
        <v>38351</v>
      </c>
      <c r="P20" s="6">
        <v>18</v>
      </c>
      <c r="Q20" s="6">
        <v>3246981</v>
      </c>
      <c r="R20" s="6">
        <v>3246757</v>
      </c>
      <c r="S20" s="6">
        <v>1741</v>
      </c>
      <c r="T20" s="6">
        <v>19270</v>
      </c>
      <c r="U20" s="6">
        <v>257.08800000000002</v>
      </c>
      <c r="V20" s="6">
        <v>1221929</v>
      </c>
    </row>
    <row r="21" spans="1:22" x14ac:dyDescent="0.3">
      <c r="A21" t="s">
        <v>104</v>
      </c>
      <c r="B21" s="6">
        <v>4294417</v>
      </c>
      <c r="C21" s="6">
        <v>4294156</v>
      </c>
      <c r="D21" s="6">
        <v>261</v>
      </c>
      <c r="E21" s="6">
        <v>365146</v>
      </c>
      <c r="F21" s="6">
        <v>365087</v>
      </c>
      <c r="G21" s="6">
        <v>59</v>
      </c>
      <c r="H21" s="6">
        <v>94</v>
      </c>
      <c r="I21" s="6">
        <v>92</v>
      </c>
      <c r="J21" s="6">
        <v>2</v>
      </c>
      <c r="K21" s="6">
        <v>3928826</v>
      </c>
      <c r="L21" s="6">
        <v>3928627</v>
      </c>
      <c r="M21" s="6">
        <v>199</v>
      </c>
      <c r="N21" s="6">
        <v>351</v>
      </c>
      <c r="O21" s="6">
        <v>350</v>
      </c>
      <c r="P21" s="6">
        <v>1</v>
      </c>
      <c r="Q21" s="6">
        <v>3457355</v>
      </c>
      <c r="R21" s="6">
        <v>3457243</v>
      </c>
      <c r="S21" s="6">
        <v>72</v>
      </c>
      <c r="T21" s="6">
        <v>104</v>
      </c>
      <c r="U21" s="6">
        <v>117.877</v>
      </c>
      <c r="V21" s="6">
        <v>1117434</v>
      </c>
    </row>
    <row r="22" spans="1:22" x14ac:dyDescent="0.3">
      <c r="A22" t="s">
        <v>105</v>
      </c>
      <c r="B22" s="6">
        <v>6622588</v>
      </c>
      <c r="C22" s="6">
        <v>6125849</v>
      </c>
      <c r="D22" s="6">
        <v>496739</v>
      </c>
      <c r="E22" s="6">
        <v>1025408</v>
      </c>
      <c r="F22" s="6">
        <v>888160</v>
      </c>
      <c r="G22" s="6">
        <v>137248</v>
      </c>
      <c r="H22" s="6">
        <v>220535</v>
      </c>
      <c r="I22" s="6">
        <v>159838</v>
      </c>
      <c r="J22" s="6">
        <v>60697</v>
      </c>
      <c r="K22" s="6">
        <v>4948441</v>
      </c>
      <c r="L22" s="6">
        <v>4651505</v>
      </c>
      <c r="M22" s="6">
        <v>296936</v>
      </c>
      <c r="N22" s="6">
        <v>428204</v>
      </c>
      <c r="O22" s="6">
        <v>426346</v>
      </c>
      <c r="P22" s="6">
        <v>1858</v>
      </c>
      <c r="Q22" s="6">
        <v>5174807</v>
      </c>
      <c r="R22" s="6">
        <v>5167600</v>
      </c>
      <c r="S22" s="6">
        <v>30297</v>
      </c>
      <c r="T22" s="6">
        <v>266180</v>
      </c>
      <c r="U22" s="6">
        <v>42.052300000000002</v>
      </c>
      <c r="V22" s="6">
        <v>1321229</v>
      </c>
    </row>
    <row r="23" spans="1:22" x14ac:dyDescent="0.3">
      <c r="A23" t="s">
        <v>106</v>
      </c>
      <c r="B23" s="6">
        <v>6914525</v>
      </c>
      <c r="C23" s="6">
        <v>5071439</v>
      </c>
      <c r="D23" s="6">
        <v>1843086</v>
      </c>
      <c r="E23" s="6">
        <v>710979</v>
      </c>
      <c r="F23" s="6">
        <v>375123</v>
      </c>
      <c r="G23" s="6">
        <v>335856</v>
      </c>
      <c r="H23" s="6">
        <v>858589</v>
      </c>
      <c r="I23" s="6">
        <v>17325</v>
      </c>
      <c r="J23" s="6">
        <v>841264</v>
      </c>
      <c r="K23" s="6">
        <v>4222174</v>
      </c>
      <c r="L23" s="6">
        <v>3558516</v>
      </c>
      <c r="M23" s="6">
        <v>663658</v>
      </c>
      <c r="N23" s="6">
        <v>1122783</v>
      </c>
      <c r="O23" s="6">
        <v>1120475</v>
      </c>
      <c r="P23" s="6">
        <v>2308</v>
      </c>
      <c r="Q23" s="6">
        <v>4353119</v>
      </c>
      <c r="R23" s="6">
        <v>4348519</v>
      </c>
      <c r="S23" s="6">
        <v>26828</v>
      </c>
      <c r="T23" s="6">
        <v>637269</v>
      </c>
      <c r="U23" s="6">
        <v>207.65100000000001</v>
      </c>
      <c r="V23" s="6">
        <v>1126310</v>
      </c>
    </row>
    <row r="24" spans="1:22" x14ac:dyDescent="0.3">
      <c r="A24" t="s">
        <v>107</v>
      </c>
      <c r="B24" s="6">
        <v>7290152</v>
      </c>
      <c r="C24" s="6">
        <v>5433047</v>
      </c>
      <c r="D24" s="6">
        <v>1857105</v>
      </c>
      <c r="E24" s="6">
        <v>697673</v>
      </c>
      <c r="F24" s="6">
        <v>426360</v>
      </c>
      <c r="G24" s="6">
        <v>271313</v>
      </c>
      <c r="H24" s="6">
        <v>951742</v>
      </c>
      <c r="I24" s="6">
        <v>20201</v>
      </c>
      <c r="J24" s="6">
        <v>931541</v>
      </c>
      <c r="K24" s="6">
        <v>4470693</v>
      </c>
      <c r="L24" s="6">
        <v>3818913</v>
      </c>
      <c r="M24" s="6">
        <v>651780</v>
      </c>
      <c r="N24" s="6">
        <v>1170044</v>
      </c>
      <c r="O24" s="6">
        <v>1167573</v>
      </c>
      <c r="P24" s="6">
        <v>2471</v>
      </c>
      <c r="Q24" s="6">
        <v>4467644</v>
      </c>
      <c r="R24" s="6">
        <v>4461245</v>
      </c>
      <c r="S24" s="6">
        <v>28013</v>
      </c>
      <c r="T24" s="6">
        <v>624680</v>
      </c>
      <c r="U24" s="6">
        <v>212.125</v>
      </c>
      <c r="V24" s="6">
        <v>1176530</v>
      </c>
    </row>
    <row r="25" spans="1:22" x14ac:dyDescent="0.3">
      <c r="A25" t="s">
        <v>108</v>
      </c>
      <c r="B25" s="6">
        <v>6820834</v>
      </c>
      <c r="C25" s="6">
        <v>4933766</v>
      </c>
      <c r="D25" s="6">
        <v>1887068</v>
      </c>
      <c r="E25" s="6">
        <v>724535</v>
      </c>
      <c r="F25" s="6">
        <v>384020</v>
      </c>
      <c r="G25" s="6">
        <v>340515</v>
      </c>
      <c r="H25" s="6">
        <v>901524</v>
      </c>
      <c r="I25" s="6">
        <v>18319</v>
      </c>
      <c r="J25" s="6">
        <v>883205</v>
      </c>
      <c r="K25" s="6">
        <v>4020108</v>
      </c>
      <c r="L25" s="6">
        <v>3359042</v>
      </c>
      <c r="M25" s="6">
        <v>661066</v>
      </c>
      <c r="N25" s="6">
        <v>1174667</v>
      </c>
      <c r="O25" s="6">
        <v>1172385</v>
      </c>
      <c r="P25" s="6">
        <v>2282</v>
      </c>
      <c r="Q25" s="6">
        <v>4119685</v>
      </c>
      <c r="R25" s="6">
        <v>4116654</v>
      </c>
      <c r="S25" s="6">
        <v>26181</v>
      </c>
      <c r="T25" s="6">
        <v>633505</v>
      </c>
      <c r="U25" s="6">
        <v>220.19900000000001</v>
      </c>
      <c r="V25" s="6">
        <v>1057677</v>
      </c>
    </row>
    <row r="26" spans="1:22" x14ac:dyDescent="0.3">
      <c r="A26" t="s">
        <v>109</v>
      </c>
      <c r="B26" s="6">
        <v>7071230</v>
      </c>
      <c r="C26" s="6">
        <v>5216487</v>
      </c>
      <c r="D26" s="6">
        <v>1854743</v>
      </c>
      <c r="E26" s="6">
        <v>676021</v>
      </c>
      <c r="F26" s="6">
        <v>402191</v>
      </c>
      <c r="G26" s="6">
        <v>273830</v>
      </c>
      <c r="H26" s="6">
        <v>945473</v>
      </c>
      <c r="I26" s="6">
        <v>20408</v>
      </c>
      <c r="J26" s="6">
        <v>925065</v>
      </c>
      <c r="K26" s="6">
        <v>4286169</v>
      </c>
      <c r="L26" s="6">
        <v>3632635</v>
      </c>
      <c r="M26" s="6">
        <v>653534</v>
      </c>
      <c r="N26" s="6">
        <v>1163567</v>
      </c>
      <c r="O26" s="6">
        <v>1161253</v>
      </c>
      <c r="P26" s="6">
        <v>2314</v>
      </c>
      <c r="Q26" s="6">
        <v>4066259</v>
      </c>
      <c r="R26" s="6">
        <v>4062823</v>
      </c>
      <c r="S26" s="6">
        <v>27203</v>
      </c>
      <c r="T26" s="6">
        <v>625249</v>
      </c>
      <c r="U26" s="6">
        <v>212.71</v>
      </c>
      <c r="V26" s="6">
        <v>1098120</v>
      </c>
    </row>
    <row r="27" spans="1:22" x14ac:dyDescent="0.3">
      <c r="A27" t="s">
        <v>110</v>
      </c>
      <c r="B27" s="6">
        <v>7049420</v>
      </c>
      <c r="C27" s="6">
        <v>5190093</v>
      </c>
      <c r="D27" s="6">
        <v>1859327</v>
      </c>
      <c r="E27" s="6">
        <v>664613</v>
      </c>
      <c r="F27" s="6">
        <v>408149</v>
      </c>
      <c r="G27" s="6">
        <v>256464</v>
      </c>
      <c r="H27" s="6">
        <v>975001</v>
      </c>
      <c r="I27" s="6">
        <v>21609</v>
      </c>
      <c r="J27" s="6">
        <v>953392</v>
      </c>
      <c r="K27" s="6">
        <v>4229920</v>
      </c>
      <c r="L27" s="6">
        <v>3582795</v>
      </c>
      <c r="M27" s="6">
        <v>647125</v>
      </c>
      <c r="N27" s="6">
        <v>1179886</v>
      </c>
      <c r="O27" s="6">
        <v>1177540</v>
      </c>
      <c r="P27" s="6">
        <v>2346</v>
      </c>
      <c r="Q27" s="6">
        <v>3927512</v>
      </c>
      <c r="R27" s="6">
        <v>3923844</v>
      </c>
      <c r="S27" s="6">
        <v>24804</v>
      </c>
      <c r="T27" s="6">
        <v>622221</v>
      </c>
      <c r="U27" s="6">
        <v>216.048</v>
      </c>
      <c r="V27" s="6">
        <v>1116398</v>
      </c>
    </row>
    <row r="28" spans="1:22" x14ac:dyDescent="0.3">
      <c r="A28" t="s">
        <v>111</v>
      </c>
      <c r="B28" s="6">
        <v>7501670</v>
      </c>
      <c r="C28" s="6">
        <v>5642793</v>
      </c>
      <c r="D28" s="6">
        <v>1858877</v>
      </c>
      <c r="E28" s="6">
        <v>684945</v>
      </c>
      <c r="F28" s="6">
        <v>433191</v>
      </c>
      <c r="G28" s="6">
        <v>251754</v>
      </c>
      <c r="H28" s="6">
        <v>978968</v>
      </c>
      <c r="I28" s="6">
        <v>20875</v>
      </c>
      <c r="J28" s="6">
        <v>958093</v>
      </c>
      <c r="K28" s="6">
        <v>4652598</v>
      </c>
      <c r="L28" s="6">
        <v>4005633</v>
      </c>
      <c r="M28" s="6">
        <v>646965</v>
      </c>
      <c r="N28" s="6">
        <v>1185159</v>
      </c>
      <c r="O28" s="6">
        <v>1183094</v>
      </c>
      <c r="P28" s="6">
        <v>2065</v>
      </c>
      <c r="Q28" s="6">
        <v>4384166</v>
      </c>
      <c r="R28" s="6">
        <v>4376853</v>
      </c>
      <c r="S28" s="6">
        <v>25037</v>
      </c>
      <c r="T28" s="6">
        <v>621862</v>
      </c>
      <c r="U28" s="6">
        <v>217.995</v>
      </c>
      <c r="V28" s="6">
        <v>1240011</v>
      </c>
    </row>
    <row r="29" spans="1:22" x14ac:dyDescent="0.3">
      <c r="A29" t="s">
        <v>112</v>
      </c>
      <c r="B29" s="6">
        <v>7616774</v>
      </c>
      <c r="C29" s="6">
        <v>6995975</v>
      </c>
      <c r="D29" s="6">
        <v>620799</v>
      </c>
      <c r="E29" s="6">
        <v>1179025</v>
      </c>
      <c r="F29" s="6">
        <v>1005751</v>
      </c>
      <c r="G29" s="6">
        <v>173274</v>
      </c>
      <c r="H29" s="6">
        <v>259356</v>
      </c>
      <c r="I29" s="6">
        <v>170417</v>
      </c>
      <c r="J29" s="6">
        <v>88939</v>
      </c>
      <c r="K29" s="6">
        <v>5679151</v>
      </c>
      <c r="L29" s="6">
        <v>5323338</v>
      </c>
      <c r="M29" s="6">
        <v>355813</v>
      </c>
      <c r="N29" s="6">
        <v>499242</v>
      </c>
      <c r="O29" s="6">
        <v>496469</v>
      </c>
      <c r="P29" s="6">
        <v>2773</v>
      </c>
      <c r="Q29" s="6">
        <v>5701632</v>
      </c>
      <c r="R29" s="6">
        <v>5695995</v>
      </c>
      <c r="S29" s="6">
        <v>34157</v>
      </c>
      <c r="T29" s="6">
        <v>320886</v>
      </c>
      <c r="U29" s="6">
        <v>42.939599999999999</v>
      </c>
      <c r="V29" s="6">
        <v>1473089</v>
      </c>
    </row>
    <row r="30" spans="1:22" x14ac:dyDescent="0.3">
      <c r="A30" t="s">
        <v>113</v>
      </c>
      <c r="B30" s="6">
        <v>7877042</v>
      </c>
      <c r="C30" s="6">
        <v>7230828</v>
      </c>
      <c r="D30" s="6">
        <v>646214</v>
      </c>
      <c r="E30" s="6">
        <v>1211058</v>
      </c>
      <c r="F30" s="6">
        <v>1028832</v>
      </c>
      <c r="G30" s="6">
        <v>182226</v>
      </c>
      <c r="H30" s="6">
        <v>272240</v>
      </c>
      <c r="I30" s="6">
        <v>187192</v>
      </c>
      <c r="J30" s="6">
        <v>85048</v>
      </c>
      <c r="K30" s="6">
        <v>5873542</v>
      </c>
      <c r="L30" s="6">
        <v>5498045</v>
      </c>
      <c r="M30" s="6">
        <v>375497</v>
      </c>
      <c r="N30" s="6">
        <v>520202</v>
      </c>
      <c r="O30" s="6">
        <v>516759</v>
      </c>
      <c r="P30" s="6">
        <v>3443</v>
      </c>
      <c r="Q30" s="6">
        <v>6267532</v>
      </c>
      <c r="R30" s="6">
        <v>6258863</v>
      </c>
      <c r="S30" s="6">
        <v>32360</v>
      </c>
      <c r="T30" s="6">
        <v>341983</v>
      </c>
      <c r="U30" s="6">
        <v>44.6798</v>
      </c>
      <c r="V30" s="6">
        <v>1544306</v>
      </c>
    </row>
    <row r="31" spans="1:22" x14ac:dyDescent="0.3">
      <c r="A31" t="s">
        <v>114</v>
      </c>
      <c r="B31" s="6">
        <v>7693189</v>
      </c>
      <c r="C31" s="6">
        <v>7084790</v>
      </c>
      <c r="D31" s="6">
        <v>608399</v>
      </c>
      <c r="E31" s="6">
        <v>1191560</v>
      </c>
      <c r="F31" s="6">
        <v>1026877</v>
      </c>
      <c r="G31" s="6">
        <v>164683</v>
      </c>
      <c r="H31" s="6">
        <v>246820</v>
      </c>
      <c r="I31" s="6">
        <v>172335</v>
      </c>
      <c r="J31" s="6">
        <v>74485</v>
      </c>
      <c r="K31" s="6">
        <v>5758121</v>
      </c>
      <c r="L31" s="6">
        <v>5392824</v>
      </c>
      <c r="M31" s="6">
        <v>365297</v>
      </c>
      <c r="N31" s="6">
        <v>496688</v>
      </c>
      <c r="O31" s="6">
        <v>492754</v>
      </c>
      <c r="P31" s="6">
        <v>3934</v>
      </c>
      <c r="Q31" s="6">
        <v>5899048</v>
      </c>
      <c r="R31" s="6">
        <v>5890918</v>
      </c>
      <c r="S31" s="6">
        <v>31509</v>
      </c>
      <c r="T31" s="6">
        <v>332813</v>
      </c>
      <c r="U31" s="6">
        <v>38.870800000000003</v>
      </c>
      <c r="V31" s="6">
        <v>1506487</v>
      </c>
    </row>
    <row r="32" spans="1:22" x14ac:dyDescent="0.3">
      <c r="A32" t="s">
        <v>115</v>
      </c>
      <c r="B32" s="6">
        <v>8706059</v>
      </c>
      <c r="C32" s="6">
        <v>7960220</v>
      </c>
      <c r="D32" s="6">
        <v>745839</v>
      </c>
      <c r="E32" s="6">
        <v>1361868</v>
      </c>
      <c r="F32" s="6">
        <v>1149723</v>
      </c>
      <c r="G32" s="6">
        <v>212145</v>
      </c>
      <c r="H32" s="6">
        <v>284890</v>
      </c>
      <c r="I32" s="6">
        <v>187903</v>
      </c>
      <c r="J32" s="6">
        <v>96987</v>
      </c>
      <c r="K32" s="6">
        <v>6498144</v>
      </c>
      <c r="L32" s="6">
        <v>6066312</v>
      </c>
      <c r="M32" s="6">
        <v>431832</v>
      </c>
      <c r="N32" s="6">
        <v>561157</v>
      </c>
      <c r="O32" s="6">
        <v>556282</v>
      </c>
      <c r="P32" s="6">
        <v>4875</v>
      </c>
      <c r="Q32" s="6">
        <v>6767833</v>
      </c>
      <c r="R32" s="6">
        <v>6759825</v>
      </c>
      <c r="S32" s="6">
        <v>41290</v>
      </c>
      <c r="T32" s="6">
        <v>389452</v>
      </c>
      <c r="U32" s="6">
        <v>38.9756</v>
      </c>
      <c r="V32" s="6">
        <v>1715588</v>
      </c>
    </row>
    <row r="33" spans="1:22" x14ac:dyDescent="0.3">
      <c r="A33" t="s">
        <v>116</v>
      </c>
      <c r="B33" s="6">
        <v>8784258</v>
      </c>
      <c r="C33" s="6">
        <v>8051634</v>
      </c>
      <c r="D33" s="6">
        <v>732624</v>
      </c>
      <c r="E33" s="6">
        <v>1351944</v>
      </c>
      <c r="F33" s="6">
        <v>1152521</v>
      </c>
      <c r="G33" s="6">
        <v>199423</v>
      </c>
      <c r="H33" s="6">
        <v>283633</v>
      </c>
      <c r="I33" s="6">
        <v>197277</v>
      </c>
      <c r="J33" s="6">
        <v>86356</v>
      </c>
      <c r="K33" s="6">
        <v>6589425</v>
      </c>
      <c r="L33" s="6">
        <v>6147800</v>
      </c>
      <c r="M33" s="6">
        <v>441625</v>
      </c>
      <c r="N33" s="6">
        <v>559256</v>
      </c>
      <c r="O33" s="6">
        <v>554036</v>
      </c>
      <c r="P33" s="6">
        <v>5220</v>
      </c>
      <c r="Q33" s="6">
        <v>6664048</v>
      </c>
      <c r="R33" s="6">
        <v>6656295</v>
      </c>
      <c r="S33" s="6">
        <v>39392</v>
      </c>
      <c r="T33" s="6">
        <v>401184</v>
      </c>
      <c r="U33" s="6">
        <v>38.872399999999999</v>
      </c>
      <c r="V33" s="6">
        <v>1713670</v>
      </c>
    </row>
    <row r="34" spans="1:22" x14ac:dyDescent="0.3">
      <c r="A34" t="s">
        <v>117</v>
      </c>
      <c r="B34" s="6">
        <v>9633865</v>
      </c>
      <c r="C34" s="6">
        <v>9016254</v>
      </c>
      <c r="D34" s="6">
        <v>617611</v>
      </c>
      <c r="E34" s="6">
        <v>1539720</v>
      </c>
      <c r="F34" s="6">
        <v>1350287</v>
      </c>
      <c r="G34" s="6">
        <v>189433</v>
      </c>
      <c r="H34" s="6">
        <v>281775</v>
      </c>
      <c r="I34" s="6">
        <v>228921</v>
      </c>
      <c r="J34" s="6">
        <v>52854</v>
      </c>
      <c r="K34" s="6">
        <v>7207280</v>
      </c>
      <c r="L34" s="6">
        <v>6834193</v>
      </c>
      <c r="M34" s="6">
        <v>373087</v>
      </c>
      <c r="N34" s="6">
        <v>605090</v>
      </c>
      <c r="O34" s="6">
        <v>602853</v>
      </c>
      <c r="P34" s="6">
        <v>2237</v>
      </c>
      <c r="Q34" s="6">
        <v>8085120</v>
      </c>
      <c r="R34" s="6">
        <v>8051164</v>
      </c>
      <c r="S34" s="6">
        <v>21169</v>
      </c>
      <c r="T34" s="6">
        <v>351353</v>
      </c>
      <c r="U34" s="6">
        <v>41.985700000000001</v>
      </c>
      <c r="V34" s="6">
        <v>2139161</v>
      </c>
    </row>
    <row r="35" spans="1:22" x14ac:dyDescent="0.3">
      <c r="A35" t="s">
        <v>118</v>
      </c>
      <c r="B35" s="6">
        <v>9496818</v>
      </c>
      <c r="C35" s="6">
        <v>8909979</v>
      </c>
      <c r="D35" s="6">
        <v>586839</v>
      </c>
      <c r="E35" s="6">
        <v>1546232</v>
      </c>
      <c r="F35" s="6">
        <v>1361802</v>
      </c>
      <c r="G35" s="6">
        <v>184430</v>
      </c>
      <c r="H35" s="6">
        <v>283692</v>
      </c>
      <c r="I35" s="6">
        <v>234457</v>
      </c>
      <c r="J35" s="6">
        <v>49235</v>
      </c>
      <c r="K35" s="6">
        <v>7056256</v>
      </c>
      <c r="L35" s="6">
        <v>6705059</v>
      </c>
      <c r="M35" s="6">
        <v>351197</v>
      </c>
      <c r="N35" s="6">
        <v>610638</v>
      </c>
      <c r="O35" s="6">
        <v>608661</v>
      </c>
      <c r="P35" s="6">
        <v>1977</v>
      </c>
      <c r="Q35" s="6">
        <v>8151360</v>
      </c>
      <c r="R35" s="6">
        <v>8092848</v>
      </c>
      <c r="S35" s="6">
        <v>20370</v>
      </c>
      <c r="T35" s="6">
        <v>329964</v>
      </c>
      <c r="U35" s="6">
        <v>43.944200000000002</v>
      </c>
      <c r="V35" s="6">
        <v>2036023</v>
      </c>
    </row>
    <row r="36" spans="1:22" x14ac:dyDescent="0.3">
      <c r="A36" t="s">
        <v>119</v>
      </c>
      <c r="B36" s="6">
        <v>9934442</v>
      </c>
      <c r="C36" s="6">
        <v>9340077</v>
      </c>
      <c r="D36" s="6">
        <v>594365</v>
      </c>
      <c r="E36" s="6">
        <v>1568322</v>
      </c>
      <c r="F36" s="6">
        <v>1382823</v>
      </c>
      <c r="G36" s="6">
        <v>185499</v>
      </c>
      <c r="H36" s="6">
        <v>283483</v>
      </c>
      <c r="I36" s="6">
        <v>234275</v>
      </c>
      <c r="J36" s="6">
        <v>49208</v>
      </c>
      <c r="K36" s="6">
        <v>7467279</v>
      </c>
      <c r="L36" s="6">
        <v>7111927</v>
      </c>
      <c r="M36" s="6">
        <v>355352</v>
      </c>
      <c r="N36" s="6">
        <v>615358</v>
      </c>
      <c r="O36" s="6">
        <v>611052</v>
      </c>
      <c r="P36" s="6">
        <v>4306</v>
      </c>
      <c r="Q36" s="6">
        <v>8569640</v>
      </c>
      <c r="R36" s="6">
        <v>8542067</v>
      </c>
      <c r="S36" s="6">
        <v>23613</v>
      </c>
      <c r="T36" s="6">
        <v>330974</v>
      </c>
      <c r="U36" s="6">
        <v>34.619799999999998</v>
      </c>
      <c r="V36" s="6">
        <v>2206637</v>
      </c>
    </row>
    <row r="37" spans="1:22" x14ac:dyDescent="0.3">
      <c r="A37" t="s">
        <v>120</v>
      </c>
      <c r="B37" s="6">
        <v>9665448</v>
      </c>
      <c r="C37" s="6">
        <v>9130299</v>
      </c>
      <c r="D37" s="6">
        <v>535149</v>
      </c>
      <c r="E37" s="6">
        <v>1490948</v>
      </c>
      <c r="F37" s="6">
        <v>1330310</v>
      </c>
      <c r="G37" s="6">
        <v>160638</v>
      </c>
      <c r="H37" s="6">
        <v>289618</v>
      </c>
      <c r="I37" s="6">
        <v>248783</v>
      </c>
      <c r="J37" s="6">
        <v>40835</v>
      </c>
      <c r="K37" s="6">
        <v>7268182</v>
      </c>
      <c r="L37" s="6">
        <v>6936047</v>
      </c>
      <c r="M37" s="6">
        <v>332135</v>
      </c>
      <c r="N37" s="6">
        <v>616700</v>
      </c>
      <c r="O37" s="6">
        <v>615159</v>
      </c>
      <c r="P37" s="6">
        <v>1541</v>
      </c>
      <c r="Q37" s="6">
        <v>8403963</v>
      </c>
      <c r="R37" s="6">
        <v>8361306</v>
      </c>
      <c r="S37" s="6">
        <v>17024</v>
      </c>
      <c r="T37" s="6">
        <v>314214</v>
      </c>
      <c r="U37" s="6">
        <v>46.401600000000002</v>
      </c>
      <c r="V37" s="6">
        <v>2168840</v>
      </c>
    </row>
    <row r="38" spans="1:22" x14ac:dyDescent="0.3">
      <c r="A38" t="s">
        <v>121</v>
      </c>
      <c r="B38" s="6">
        <v>9852203</v>
      </c>
      <c r="C38" s="6">
        <v>9324459</v>
      </c>
      <c r="D38" s="6">
        <v>527744</v>
      </c>
      <c r="E38" s="6">
        <v>1511441</v>
      </c>
      <c r="F38" s="6">
        <v>1378376</v>
      </c>
      <c r="G38" s="6">
        <v>133065</v>
      </c>
      <c r="H38" s="6">
        <v>292520</v>
      </c>
      <c r="I38" s="6">
        <v>246192</v>
      </c>
      <c r="J38" s="6">
        <v>46328</v>
      </c>
      <c r="K38" s="6">
        <v>7412016</v>
      </c>
      <c r="L38" s="6">
        <v>7078056</v>
      </c>
      <c r="M38" s="6">
        <v>333960</v>
      </c>
      <c r="N38" s="6">
        <v>636226</v>
      </c>
      <c r="O38" s="6">
        <v>621835</v>
      </c>
      <c r="P38" s="6">
        <v>14391</v>
      </c>
      <c r="Q38" s="6">
        <v>8928658</v>
      </c>
      <c r="R38" s="6">
        <v>8854931</v>
      </c>
      <c r="S38" s="6">
        <v>16324</v>
      </c>
      <c r="T38" s="6">
        <v>317467</v>
      </c>
      <c r="U38" s="6">
        <v>32.3247</v>
      </c>
      <c r="V38" s="6">
        <v>2157710</v>
      </c>
    </row>
    <row r="39" spans="1:22" x14ac:dyDescent="0.3">
      <c r="A39" t="s">
        <v>122</v>
      </c>
      <c r="B39" s="6">
        <v>8390076</v>
      </c>
      <c r="C39" s="6">
        <v>8110315</v>
      </c>
      <c r="D39" s="6">
        <v>279761</v>
      </c>
      <c r="E39" s="6">
        <v>1180727</v>
      </c>
      <c r="F39" s="6">
        <v>1059891</v>
      </c>
      <c r="G39" s="6">
        <v>120836</v>
      </c>
      <c r="H39" s="6">
        <v>148862</v>
      </c>
      <c r="I39" s="6">
        <v>129193</v>
      </c>
      <c r="J39" s="6">
        <v>19669</v>
      </c>
      <c r="K39" s="6">
        <v>6693946</v>
      </c>
      <c r="L39" s="6">
        <v>6556039</v>
      </c>
      <c r="M39" s="6">
        <v>137907</v>
      </c>
      <c r="N39" s="6">
        <v>366541</v>
      </c>
      <c r="O39" s="6">
        <v>365192</v>
      </c>
      <c r="P39" s="6">
        <v>1349</v>
      </c>
      <c r="Q39" s="6">
        <v>7180743</v>
      </c>
      <c r="R39" s="6">
        <v>7157793</v>
      </c>
      <c r="S39" s="6">
        <v>10645</v>
      </c>
      <c r="T39" s="6">
        <v>126616</v>
      </c>
      <c r="U39" s="6">
        <v>49.4422</v>
      </c>
      <c r="V39" s="6">
        <v>1864810</v>
      </c>
    </row>
    <row r="40" spans="1:22" x14ac:dyDescent="0.3">
      <c r="A40" t="s">
        <v>123</v>
      </c>
      <c r="B40" s="6">
        <v>8312252</v>
      </c>
      <c r="C40" s="6">
        <v>8171113</v>
      </c>
      <c r="D40" s="6">
        <v>141139</v>
      </c>
      <c r="E40" s="6">
        <v>1146414</v>
      </c>
      <c r="F40" s="6">
        <v>1099992</v>
      </c>
      <c r="G40" s="6">
        <v>46422</v>
      </c>
      <c r="H40" s="6">
        <v>141548</v>
      </c>
      <c r="I40" s="6">
        <v>133005</v>
      </c>
      <c r="J40" s="6">
        <v>8543</v>
      </c>
      <c r="K40" s="6">
        <v>6673341</v>
      </c>
      <c r="L40" s="6">
        <v>6588063</v>
      </c>
      <c r="M40" s="6">
        <v>85278</v>
      </c>
      <c r="N40" s="6">
        <v>350949</v>
      </c>
      <c r="O40" s="6">
        <v>350053</v>
      </c>
      <c r="P40" s="6">
        <v>896</v>
      </c>
      <c r="Q40" s="6">
        <v>6957879</v>
      </c>
      <c r="R40" s="6">
        <v>6944361</v>
      </c>
      <c r="S40" s="6">
        <v>3536</v>
      </c>
      <c r="T40" s="6">
        <v>80665</v>
      </c>
      <c r="U40" s="6">
        <v>38.709299999999999</v>
      </c>
      <c r="V40" s="6">
        <v>1740974</v>
      </c>
    </row>
    <row r="41" spans="1:22" x14ac:dyDescent="0.3">
      <c r="A41" t="s">
        <v>124</v>
      </c>
      <c r="B41" s="6">
        <v>8222036</v>
      </c>
      <c r="C41" s="6">
        <v>7931836</v>
      </c>
      <c r="D41" s="6">
        <v>290200</v>
      </c>
      <c r="E41" s="6">
        <v>1189957</v>
      </c>
      <c r="F41" s="6">
        <v>1065050</v>
      </c>
      <c r="G41" s="6">
        <v>124907</v>
      </c>
      <c r="H41" s="6">
        <v>150714</v>
      </c>
      <c r="I41" s="6">
        <v>130446</v>
      </c>
      <c r="J41" s="6">
        <v>20268</v>
      </c>
      <c r="K41" s="6">
        <v>6516416</v>
      </c>
      <c r="L41" s="6">
        <v>6372196</v>
      </c>
      <c r="M41" s="6">
        <v>144220</v>
      </c>
      <c r="N41" s="6">
        <v>364949</v>
      </c>
      <c r="O41" s="6">
        <v>364144</v>
      </c>
      <c r="P41" s="6">
        <v>805</v>
      </c>
      <c r="Q41" s="6">
        <v>7269423</v>
      </c>
      <c r="R41" s="6">
        <v>7258013</v>
      </c>
      <c r="S41" s="6">
        <v>14955</v>
      </c>
      <c r="T41" s="6">
        <v>128531</v>
      </c>
      <c r="U41" s="6">
        <v>161.649</v>
      </c>
      <c r="V41" s="6">
        <v>1634284</v>
      </c>
    </row>
    <row r="42" spans="1:22" x14ac:dyDescent="0.3">
      <c r="A42" t="s">
        <v>125</v>
      </c>
      <c r="B42" s="6">
        <v>6417942</v>
      </c>
      <c r="C42" s="6">
        <v>6415509</v>
      </c>
      <c r="D42" s="6">
        <v>2433</v>
      </c>
      <c r="E42" s="6">
        <v>390595</v>
      </c>
      <c r="F42" s="6">
        <v>390067</v>
      </c>
      <c r="G42" s="6">
        <v>528</v>
      </c>
      <c r="H42" s="6">
        <v>7243</v>
      </c>
      <c r="I42" s="6">
        <v>7188</v>
      </c>
      <c r="J42" s="6">
        <v>55</v>
      </c>
      <c r="K42" s="6">
        <v>6004472</v>
      </c>
      <c r="L42" s="6">
        <v>6002664</v>
      </c>
      <c r="M42" s="6">
        <v>1808</v>
      </c>
      <c r="N42" s="6">
        <v>15632</v>
      </c>
      <c r="O42" s="6">
        <v>15590</v>
      </c>
      <c r="P42" s="6">
        <v>42</v>
      </c>
      <c r="Q42" s="6">
        <v>6069361</v>
      </c>
      <c r="R42" s="6">
        <v>6061288</v>
      </c>
      <c r="S42" s="6">
        <v>182</v>
      </c>
      <c r="T42" s="6">
        <v>1052</v>
      </c>
      <c r="U42" s="6">
        <v>153.56100000000001</v>
      </c>
      <c r="V42" s="6">
        <v>1867683</v>
      </c>
    </row>
    <row r="43" spans="1:22" x14ac:dyDescent="0.3">
      <c r="A43" t="s">
        <v>126</v>
      </c>
      <c r="B43" s="6">
        <v>8893410</v>
      </c>
      <c r="C43" s="6">
        <v>8591342</v>
      </c>
      <c r="D43" s="6">
        <v>302068</v>
      </c>
      <c r="E43" s="6">
        <v>903075</v>
      </c>
      <c r="F43" s="6">
        <v>767280</v>
      </c>
      <c r="G43" s="6">
        <v>135795</v>
      </c>
      <c r="H43" s="6">
        <v>64208</v>
      </c>
      <c r="I43" s="6">
        <v>37476</v>
      </c>
      <c r="J43" s="6">
        <v>26732</v>
      </c>
      <c r="K43" s="6">
        <v>7636607</v>
      </c>
      <c r="L43" s="6">
        <v>7498016</v>
      </c>
      <c r="M43" s="6">
        <v>138591</v>
      </c>
      <c r="N43" s="6">
        <v>289520</v>
      </c>
      <c r="O43" s="6">
        <v>288570</v>
      </c>
      <c r="P43" s="6">
        <v>950</v>
      </c>
      <c r="Q43" s="6">
        <v>7418000</v>
      </c>
      <c r="R43" s="6">
        <v>7383323</v>
      </c>
      <c r="S43" s="6">
        <v>6389</v>
      </c>
      <c r="T43" s="6">
        <v>132011</v>
      </c>
      <c r="U43" s="6">
        <v>46.206800000000001</v>
      </c>
      <c r="V43" s="6">
        <v>2601871</v>
      </c>
    </row>
    <row r="44" spans="1:22" x14ac:dyDescent="0.3">
      <c r="A44" t="s">
        <v>127</v>
      </c>
      <c r="B44" s="6">
        <v>9258173</v>
      </c>
      <c r="C44" s="6">
        <v>8940768</v>
      </c>
      <c r="D44" s="6">
        <v>317405</v>
      </c>
      <c r="E44" s="6">
        <v>956262</v>
      </c>
      <c r="F44" s="6">
        <v>813376</v>
      </c>
      <c r="G44" s="6">
        <v>142886</v>
      </c>
      <c r="H44" s="6">
        <v>64584</v>
      </c>
      <c r="I44" s="6">
        <v>36565</v>
      </c>
      <c r="J44" s="6">
        <v>28019</v>
      </c>
      <c r="K44" s="6">
        <v>7945574</v>
      </c>
      <c r="L44" s="6">
        <v>7799821</v>
      </c>
      <c r="M44" s="6">
        <v>145753</v>
      </c>
      <c r="N44" s="6">
        <v>291753</v>
      </c>
      <c r="O44" s="6">
        <v>291006</v>
      </c>
      <c r="P44" s="6">
        <v>747</v>
      </c>
      <c r="Q44" s="6">
        <v>7877826</v>
      </c>
      <c r="R44" s="6">
        <v>7842104</v>
      </c>
      <c r="S44" s="6">
        <v>6424</v>
      </c>
      <c r="T44" s="6">
        <v>139153</v>
      </c>
      <c r="U44" s="6">
        <v>45.0152</v>
      </c>
      <c r="V44" s="6">
        <v>2763558</v>
      </c>
    </row>
    <row r="45" spans="1:22" x14ac:dyDescent="0.3">
      <c r="A45" t="s">
        <v>128</v>
      </c>
      <c r="B45" s="6">
        <v>7752567</v>
      </c>
      <c r="C45" s="6">
        <v>7752522</v>
      </c>
      <c r="D45" s="6">
        <v>45</v>
      </c>
      <c r="E45" s="6">
        <v>728889</v>
      </c>
      <c r="F45" s="6">
        <v>728886</v>
      </c>
      <c r="G45" s="6">
        <v>3</v>
      </c>
      <c r="H45" s="6">
        <v>66780</v>
      </c>
      <c r="I45" s="6">
        <v>66780</v>
      </c>
      <c r="J45" s="6">
        <v>0</v>
      </c>
      <c r="K45" s="6">
        <v>6776897</v>
      </c>
      <c r="L45" s="6">
        <v>6776855</v>
      </c>
      <c r="M45" s="6">
        <v>42</v>
      </c>
      <c r="N45" s="6">
        <v>180001</v>
      </c>
      <c r="O45" s="6">
        <v>180001</v>
      </c>
      <c r="P45" s="6">
        <v>0</v>
      </c>
      <c r="Q45" s="6">
        <v>5609069</v>
      </c>
      <c r="R45" s="6">
        <v>5605877</v>
      </c>
      <c r="S45" s="6">
        <v>1</v>
      </c>
      <c r="T45" s="6">
        <v>0</v>
      </c>
      <c r="U45" s="6">
        <v>44.133299999999998</v>
      </c>
      <c r="V45" s="6">
        <v>1866411</v>
      </c>
    </row>
    <row r="46" spans="1:22" x14ac:dyDescent="0.3">
      <c r="A46" t="s">
        <v>129</v>
      </c>
      <c r="B46" s="6">
        <v>3319016</v>
      </c>
      <c r="C46" s="6">
        <v>3062147</v>
      </c>
      <c r="D46" s="6">
        <v>256869</v>
      </c>
      <c r="E46" s="6">
        <v>608887</v>
      </c>
      <c r="F46" s="6">
        <v>522881</v>
      </c>
      <c r="G46" s="6">
        <v>86006</v>
      </c>
      <c r="H46" s="6">
        <v>74993</v>
      </c>
      <c r="I46" s="6">
        <v>36733</v>
      </c>
      <c r="J46" s="6">
        <v>38260</v>
      </c>
      <c r="K46" s="6">
        <v>2381373</v>
      </c>
      <c r="L46" s="6">
        <v>2249288</v>
      </c>
      <c r="M46" s="6">
        <v>132085</v>
      </c>
      <c r="N46" s="6">
        <v>253763</v>
      </c>
      <c r="O46" s="6">
        <v>253245</v>
      </c>
      <c r="P46" s="6">
        <v>518</v>
      </c>
      <c r="Q46" s="6">
        <v>2191683</v>
      </c>
      <c r="R46" s="6">
        <v>2191483</v>
      </c>
      <c r="S46" s="6">
        <v>32786</v>
      </c>
      <c r="T46" s="6">
        <v>98511</v>
      </c>
      <c r="U46" s="6">
        <v>62.546199999999999</v>
      </c>
      <c r="V46" s="6">
        <v>1037659</v>
      </c>
    </row>
    <row r="47" spans="1:22" x14ac:dyDescent="0.3">
      <c r="A47" t="s">
        <v>130</v>
      </c>
      <c r="B47" s="6">
        <v>10573935</v>
      </c>
      <c r="C47" s="6">
        <v>5277281</v>
      </c>
      <c r="D47" s="6">
        <v>5296654</v>
      </c>
      <c r="E47" s="6">
        <v>433103</v>
      </c>
      <c r="F47" s="6">
        <v>221790</v>
      </c>
      <c r="G47" s="6">
        <v>211313</v>
      </c>
      <c r="H47" s="6">
        <v>3599139</v>
      </c>
      <c r="I47" s="6">
        <v>12443</v>
      </c>
      <c r="J47" s="6">
        <v>3586696</v>
      </c>
      <c r="K47" s="6">
        <v>2816184</v>
      </c>
      <c r="L47" s="6">
        <v>1317680</v>
      </c>
      <c r="M47" s="6">
        <v>1498504</v>
      </c>
      <c r="N47" s="6">
        <v>3725509</v>
      </c>
      <c r="O47" s="6">
        <v>3725368</v>
      </c>
      <c r="P47" s="6">
        <v>141</v>
      </c>
      <c r="Q47" s="6">
        <v>3308408</v>
      </c>
      <c r="R47" s="6">
        <v>3308346</v>
      </c>
      <c r="S47" s="6">
        <v>56359</v>
      </c>
      <c r="T47" s="6">
        <v>1442361</v>
      </c>
      <c r="U47" s="6">
        <v>345.42700000000002</v>
      </c>
      <c r="V47" s="6">
        <v>382843</v>
      </c>
    </row>
    <row r="48" spans="1:22" x14ac:dyDescent="0.3">
      <c r="A48" t="s">
        <v>131</v>
      </c>
      <c r="B48" s="6">
        <v>12712927</v>
      </c>
      <c r="C48" s="6">
        <v>6666360</v>
      </c>
      <c r="D48" s="6">
        <v>6046567</v>
      </c>
      <c r="E48" s="6">
        <v>432564</v>
      </c>
      <c r="F48" s="6">
        <v>182255</v>
      </c>
      <c r="G48" s="6">
        <v>250309</v>
      </c>
      <c r="H48" s="6">
        <v>5049894</v>
      </c>
      <c r="I48" s="6">
        <v>6493</v>
      </c>
      <c r="J48" s="6">
        <v>5043401</v>
      </c>
      <c r="K48" s="6">
        <v>2072561</v>
      </c>
      <c r="L48" s="6">
        <v>1319940</v>
      </c>
      <c r="M48" s="6">
        <v>752621</v>
      </c>
      <c r="N48" s="6">
        <v>5157908</v>
      </c>
      <c r="O48" s="6">
        <v>5157672</v>
      </c>
      <c r="P48" s="6">
        <v>236</v>
      </c>
      <c r="Q48" s="6">
        <v>2310168</v>
      </c>
      <c r="R48" s="6">
        <v>2310077</v>
      </c>
      <c r="S48" s="6">
        <v>68470</v>
      </c>
      <c r="T48" s="6">
        <v>680985</v>
      </c>
      <c r="U48" s="6">
        <v>474.983</v>
      </c>
      <c r="V48" s="6">
        <v>383205</v>
      </c>
    </row>
    <row r="49" spans="1:22" x14ac:dyDescent="0.3">
      <c r="A49" t="s">
        <v>132</v>
      </c>
      <c r="B49" s="6">
        <v>2514665</v>
      </c>
      <c r="C49" s="6">
        <v>2390494</v>
      </c>
      <c r="D49" s="6">
        <v>124171</v>
      </c>
      <c r="E49" s="6">
        <v>282373</v>
      </c>
      <c r="F49" s="6">
        <v>246985</v>
      </c>
      <c r="G49" s="6">
        <v>35388</v>
      </c>
      <c r="H49" s="6">
        <v>104185</v>
      </c>
      <c r="I49" s="6">
        <v>70129</v>
      </c>
      <c r="J49" s="6">
        <v>34056</v>
      </c>
      <c r="K49" s="6">
        <v>1988812</v>
      </c>
      <c r="L49" s="6">
        <v>1934183</v>
      </c>
      <c r="M49" s="6">
        <v>54629</v>
      </c>
      <c r="N49" s="6">
        <v>139295</v>
      </c>
      <c r="O49" s="6">
        <v>139197</v>
      </c>
      <c r="P49" s="6">
        <v>98</v>
      </c>
      <c r="Q49" s="6">
        <v>1537665</v>
      </c>
      <c r="R49" s="6">
        <v>1537489</v>
      </c>
      <c r="S49" s="6">
        <v>4880</v>
      </c>
      <c r="T49" s="6">
        <v>49997</v>
      </c>
      <c r="U49" s="6">
        <v>66.474199999999996</v>
      </c>
      <c r="V49" s="6">
        <v>716667</v>
      </c>
    </row>
    <row r="50" spans="1:22" x14ac:dyDescent="0.3">
      <c r="A50" t="s">
        <v>133</v>
      </c>
      <c r="B50" s="6">
        <v>2801470</v>
      </c>
      <c r="C50" s="6">
        <v>2763868</v>
      </c>
      <c r="D50" s="6">
        <v>37602</v>
      </c>
      <c r="E50" s="6">
        <v>270627</v>
      </c>
      <c r="F50" s="6">
        <v>256729</v>
      </c>
      <c r="G50" s="6">
        <v>13898</v>
      </c>
      <c r="H50" s="6">
        <v>42575</v>
      </c>
      <c r="I50" s="6">
        <v>39829</v>
      </c>
      <c r="J50" s="6">
        <v>2746</v>
      </c>
      <c r="K50" s="6">
        <v>2414070</v>
      </c>
      <c r="L50" s="6">
        <v>2393246</v>
      </c>
      <c r="M50" s="6">
        <v>20824</v>
      </c>
      <c r="N50" s="6">
        <v>74198</v>
      </c>
      <c r="O50" s="6">
        <v>74064</v>
      </c>
      <c r="P50" s="6">
        <v>134</v>
      </c>
      <c r="Q50" s="6">
        <v>1690949</v>
      </c>
      <c r="R50" s="6">
        <v>1690924</v>
      </c>
      <c r="S50" s="6">
        <v>2293</v>
      </c>
      <c r="T50" s="6">
        <v>18881</v>
      </c>
      <c r="U50" s="6">
        <v>124.69199999999999</v>
      </c>
      <c r="V50" s="6">
        <v>842544</v>
      </c>
    </row>
    <row r="51" spans="1:22" x14ac:dyDescent="0.3">
      <c r="A51" t="s">
        <v>134</v>
      </c>
      <c r="B51" s="6">
        <v>1782653</v>
      </c>
      <c r="C51" s="6">
        <v>1616576</v>
      </c>
      <c r="D51" s="6">
        <v>166077</v>
      </c>
      <c r="E51" s="6">
        <v>330286</v>
      </c>
      <c r="F51" s="6">
        <v>249508</v>
      </c>
      <c r="G51" s="6">
        <v>80778</v>
      </c>
      <c r="H51" s="6">
        <v>18260</v>
      </c>
      <c r="I51" s="6">
        <v>12892</v>
      </c>
      <c r="J51" s="6">
        <v>5368</v>
      </c>
      <c r="K51" s="6">
        <v>1355157</v>
      </c>
      <c r="L51" s="6">
        <v>1275575</v>
      </c>
      <c r="M51" s="6">
        <v>79582</v>
      </c>
      <c r="N51" s="6">
        <v>78950</v>
      </c>
      <c r="O51" s="6">
        <v>78601</v>
      </c>
      <c r="P51" s="6">
        <v>349</v>
      </c>
      <c r="Q51" s="6">
        <v>1154931</v>
      </c>
      <c r="R51" s="6">
        <v>1154888</v>
      </c>
      <c r="S51" s="6">
        <v>6643</v>
      </c>
      <c r="T51" s="6">
        <v>72871</v>
      </c>
      <c r="U51" s="6">
        <v>120.977</v>
      </c>
      <c r="V51" s="6">
        <v>449930</v>
      </c>
    </row>
    <row r="52" spans="1:22" x14ac:dyDescent="0.3">
      <c r="A52" t="s">
        <v>135</v>
      </c>
      <c r="B52" s="6">
        <v>659155</v>
      </c>
      <c r="C52" s="6">
        <v>620575</v>
      </c>
      <c r="D52" s="6">
        <v>38580</v>
      </c>
      <c r="E52" s="6">
        <v>74976</v>
      </c>
      <c r="F52" s="6">
        <v>69642</v>
      </c>
      <c r="G52" s="6">
        <v>5334</v>
      </c>
      <c r="H52" s="6">
        <v>34130</v>
      </c>
      <c r="I52" s="6">
        <v>22066</v>
      </c>
      <c r="J52" s="6">
        <v>12064</v>
      </c>
      <c r="K52" s="6">
        <v>506899</v>
      </c>
      <c r="L52" s="6">
        <v>485785</v>
      </c>
      <c r="M52" s="6">
        <v>21114</v>
      </c>
      <c r="N52" s="6">
        <v>43150</v>
      </c>
      <c r="O52" s="6">
        <v>43082</v>
      </c>
      <c r="P52" s="6">
        <v>68</v>
      </c>
      <c r="Q52" s="6">
        <v>525953</v>
      </c>
      <c r="R52" s="6">
        <v>524901</v>
      </c>
      <c r="S52" s="6">
        <v>8874</v>
      </c>
      <c r="T52" s="6">
        <v>12430</v>
      </c>
      <c r="U52" s="6">
        <v>106.65600000000001</v>
      </c>
      <c r="V52" s="6">
        <v>167096</v>
      </c>
    </row>
    <row r="53" spans="1:22" x14ac:dyDescent="0.3">
      <c r="A53" t="s">
        <v>151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4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4" t="s">
        <v>168</v>
      </c>
    </row>
    <row r="3" spans="1:22" x14ac:dyDescent="0.3">
      <c r="A3" t="s">
        <v>1</v>
      </c>
      <c r="B3" s="6">
        <v>810562</v>
      </c>
      <c r="C3" s="6">
        <v>615360</v>
      </c>
      <c r="D3" s="6">
        <v>195202</v>
      </c>
      <c r="E3" s="6">
        <v>114039</v>
      </c>
      <c r="F3" s="6">
        <v>71513</v>
      </c>
      <c r="G3" s="6">
        <v>42526</v>
      </c>
      <c r="H3" s="6">
        <v>36637</v>
      </c>
      <c r="I3" s="6">
        <v>8557</v>
      </c>
      <c r="J3" s="6">
        <v>28080</v>
      </c>
      <c r="K3" s="6">
        <v>554053</v>
      </c>
      <c r="L3" s="6">
        <v>430117</v>
      </c>
      <c r="M3" s="6">
        <v>123936</v>
      </c>
      <c r="N3" s="6">
        <v>105833</v>
      </c>
      <c r="O3" s="6">
        <v>105173</v>
      </c>
      <c r="P3" s="6">
        <v>660</v>
      </c>
      <c r="Q3" s="6">
        <v>0</v>
      </c>
      <c r="R3" s="6">
        <v>0</v>
      </c>
      <c r="S3" s="6">
        <v>28990</v>
      </c>
      <c r="T3" s="6">
        <v>96887</v>
      </c>
      <c r="U3" s="6">
        <v>183.036</v>
      </c>
      <c r="V3" s="6">
        <v>336195</v>
      </c>
    </row>
    <row r="4" spans="1:22" x14ac:dyDescent="0.3">
      <c r="A4" t="s">
        <v>87</v>
      </c>
      <c r="B4" s="6">
        <v>654677</v>
      </c>
      <c r="C4" s="6">
        <v>592147</v>
      </c>
      <c r="D4" s="6">
        <v>62530</v>
      </c>
      <c r="E4" s="6">
        <v>64191</v>
      </c>
      <c r="F4" s="6">
        <v>57902</v>
      </c>
      <c r="G4" s="6">
        <v>6289</v>
      </c>
      <c r="H4" s="6">
        <v>66003</v>
      </c>
      <c r="I4" s="6">
        <v>36470</v>
      </c>
      <c r="J4" s="6">
        <v>29533</v>
      </c>
      <c r="K4" s="6">
        <v>439866</v>
      </c>
      <c r="L4" s="6">
        <v>413397</v>
      </c>
      <c r="M4" s="6">
        <v>26469</v>
      </c>
      <c r="N4" s="6">
        <v>84617</v>
      </c>
      <c r="O4" s="6">
        <v>84378</v>
      </c>
      <c r="P4" s="6">
        <v>239</v>
      </c>
      <c r="Q4" s="6">
        <v>0</v>
      </c>
      <c r="R4" s="6">
        <v>0</v>
      </c>
      <c r="S4" s="6">
        <v>6152</v>
      </c>
      <c r="T4" s="6">
        <v>19523</v>
      </c>
      <c r="U4" s="6">
        <v>176.773</v>
      </c>
      <c r="V4" s="6">
        <v>314851</v>
      </c>
    </row>
    <row r="5" spans="1:22" x14ac:dyDescent="0.3">
      <c r="A5" t="s">
        <v>88</v>
      </c>
      <c r="B5" s="6">
        <v>1033070</v>
      </c>
      <c r="C5" s="6">
        <v>746267</v>
      </c>
      <c r="D5" s="6">
        <v>286803</v>
      </c>
      <c r="E5" s="6">
        <v>51189</v>
      </c>
      <c r="F5" s="6">
        <v>36041</v>
      </c>
      <c r="G5" s="6">
        <v>15148</v>
      </c>
      <c r="H5" s="6">
        <v>206122</v>
      </c>
      <c r="I5" s="6">
        <v>34151</v>
      </c>
      <c r="J5" s="6">
        <v>171971</v>
      </c>
      <c r="K5" s="6">
        <v>551775</v>
      </c>
      <c r="L5" s="6">
        <v>452453</v>
      </c>
      <c r="M5" s="6">
        <v>99322</v>
      </c>
      <c r="N5" s="6">
        <v>223984</v>
      </c>
      <c r="O5" s="6">
        <v>223622</v>
      </c>
      <c r="P5" s="6">
        <v>362</v>
      </c>
      <c r="Q5" s="6">
        <v>0</v>
      </c>
      <c r="R5" s="6">
        <v>0</v>
      </c>
      <c r="S5" s="6">
        <v>12438</v>
      </c>
      <c r="T5" s="6">
        <v>85313</v>
      </c>
      <c r="U5" s="6">
        <v>233.46</v>
      </c>
      <c r="V5" s="6">
        <v>384321</v>
      </c>
    </row>
    <row r="6" spans="1:22" x14ac:dyDescent="0.3">
      <c r="A6" t="s">
        <v>89</v>
      </c>
      <c r="B6" s="6">
        <v>788301</v>
      </c>
      <c r="C6" s="6">
        <v>657633</v>
      </c>
      <c r="D6" s="6">
        <v>130668</v>
      </c>
      <c r="E6" s="6">
        <v>98791</v>
      </c>
      <c r="F6" s="6">
        <v>68302</v>
      </c>
      <c r="G6" s="6">
        <v>30489</v>
      </c>
      <c r="H6" s="6">
        <v>72317</v>
      </c>
      <c r="I6" s="6">
        <v>41573</v>
      </c>
      <c r="J6" s="6">
        <v>30744</v>
      </c>
      <c r="K6" s="6">
        <v>515856</v>
      </c>
      <c r="L6" s="6">
        <v>446646</v>
      </c>
      <c r="M6" s="6">
        <v>69210</v>
      </c>
      <c r="N6" s="6">
        <v>101337</v>
      </c>
      <c r="O6" s="6">
        <v>101112</v>
      </c>
      <c r="P6" s="6">
        <v>225</v>
      </c>
      <c r="Q6" s="6">
        <v>0</v>
      </c>
      <c r="R6" s="6">
        <v>0</v>
      </c>
      <c r="S6" s="6">
        <v>27454</v>
      </c>
      <c r="T6" s="6">
        <v>43021</v>
      </c>
      <c r="U6" s="6">
        <v>167.541</v>
      </c>
      <c r="V6" s="6">
        <v>346154</v>
      </c>
    </row>
    <row r="7" spans="1:22" x14ac:dyDescent="0.3">
      <c r="A7" t="s">
        <v>90</v>
      </c>
      <c r="B7" s="6">
        <v>1003229</v>
      </c>
      <c r="C7" s="6">
        <v>701265</v>
      </c>
      <c r="D7" s="6">
        <v>301964</v>
      </c>
      <c r="E7" s="6">
        <v>97767</v>
      </c>
      <c r="F7" s="6">
        <v>53128</v>
      </c>
      <c r="G7" s="6">
        <v>44639</v>
      </c>
      <c r="H7" s="6">
        <v>148665</v>
      </c>
      <c r="I7" s="6">
        <v>17330</v>
      </c>
      <c r="J7" s="6">
        <v>131335</v>
      </c>
      <c r="K7" s="6">
        <v>557801</v>
      </c>
      <c r="L7" s="6">
        <v>432738</v>
      </c>
      <c r="M7" s="6">
        <v>125063</v>
      </c>
      <c r="N7" s="6">
        <v>198996</v>
      </c>
      <c r="O7" s="6">
        <v>198069</v>
      </c>
      <c r="P7" s="6">
        <v>927</v>
      </c>
      <c r="Q7" s="6">
        <v>0</v>
      </c>
      <c r="R7" s="6">
        <v>0</v>
      </c>
      <c r="S7" s="6">
        <v>29077</v>
      </c>
      <c r="T7" s="6">
        <v>92795</v>
      </c>
      <c r="U7" s="6">
        <v>168.74700000000001</v>
      </c>
      <c r="V7" s="6">
        <v>347312</v>
      </c>
    </row>
    <row r="8" spans="1:22" x14ac:dyDescent="0.3">
      <c r="A8" t="s">
        <v>91</v>
      </c>
      <c r="B8" s="6">
        <v>1389482</v>
      </c>
      <c r="C8" s="6">
        <v>975734</v>
      </c>
      <c r="D8" s="6">
        <v>413748</v>
      </c>
      <c r="E8" s="6">
        <v>231162</v>
      </c>
      <c r="F8" s="6">
        <v>132484</v>
      </c>
      <c r="G8" s="6">
        <v>98678</v>
      </c>
      <c r="H8" s="6">
        <v>29952</v>
      </c>
      <c r="I8" s="6">
        <v>5123</v>
      </c>
      <c r="J8" s="6">
        <v>24829</v>
      </c>
      <c r="K8" s="6">
        <v>994392</v>
      </c>
      <c r="L8" s="6">
        <v>704925</v>
      </c>
      <c r="M8" s="6">
        <v>289467</v>
      </c>
      <c r="N8" s="6">
        <v>133976</v>
      </c>
      <c r="O8" s="6">
        <v>133202</v>
      </c>
      <c r="P8" s="6">
        <v>774</v>
      </c>
      <c r="Q8" s="6">
        <v>0</v>
      </c>
      <c r="R8" s="6">
        <v>0</v>
      </c>
      <c r="S8" s="6">
        <v>42878</v>
      </c>
      <c r="T8" s="6">
        <v>250009</v>
      </c>
      <c r="U8" s="6">
        <v>199.155</v>
      </c>
      <c r="V8" s="6">
        <v>573761</v>
      </c>
    </row>
    <row r="9" spans="1:22" x14ac:dyDescent="0.3">
      <c r="A9" t="s">
        <v>92</v>
      </c>
      <c r="B9" s="6">
        <v>1021364</v>
      </c>
      <c r="C9" s="6">
        <v>852260</v>
      </c>
      <c r="D9" s="6">
        <v>169104</v>
      </c>
      <c r="E9" s="6">
        <v>70465</v>
      </c>
      <c r="F9" s="6">
        <v>35163</v>
      </c>
      <c r="G9" s="6">
        <v>35302</v>
      </c>
      <c r="H9" s="6">
        <v>41586</v>
      </c>
      <c r="I9" s="6">
        <v>7140</v>
      </c>
      <c r="J9" s="6">
        <v>34446</v>
      </c>
      <c r="K9" s="6">
        <v>834729</v>
      </c>
      <c r="L9" s="6">
        <v>735692</v>
      </c>
      <c r="M9" s="6">
        <v>99037</v>
      </c>
      <c r="N9" s="6">
        <v>74584</v>
      </c>
      <c r="O9" s="6">
        <v>74265</v>
      </c>
      <c r="P9" s="6">
        <v>319</v>
      </c>
      <c r="Q9" s="6">
        <v>0</v>
      </c>
      <c r="R9" s="6">
        <v>0</v>
      </c>
      <c r="S9" s="6">
        <v>18891</v>
      </c>
      <c r="T9" s="6">
        <v>79988</v>
      </c>
      <c r="U9" s="6">
        <v>182.41399999999999</v>
      </c>
      <c r="V9" s="6">
        <v>683285</v>
      </c>
    </row>
    <row r="10" spans="1:22" x14ac:dyDescent="0.3">
      <c r="A10" t="s">
        <v>93</v>
      </c>
      <c r="B10" s="6">
        <v>1455684</v>
      </c>
      <c r="C10" s="6">
        <v>1270752</v>
      </c>
      <c r="D10" s="6">
        <v>184932</v>
      </c>
      <c r="E10" s="6">
        <v>170387</v>
      </c>
      <c r="F10" s="6">
        <v>147346</v>
      </c>
      <c r="G10" s="6">
        <v>23041</v>
      </c>
      <c r="H10" s="6">
        <v>85942</v>
      </c>
      <c r="I10" s="6">
        <v>15742</v>
      </c>
      <c r="J10" s="6">
        <v>70200</v>
      </c>
      <c r="K10" s="6">
        <v>1063481</v>
      </c>
      <c r="L10" s="6">
        <v>972144</v>
      </c>
      <c r="M10" s="6">
        <v>91337</v>
      </c>
      <c r="N10" s="6">
        <v>135874</v>
      </c>
      <c r="O10" s="6">
        <v>135520</v>
      </c>
      <c r="P10" s="6">
        <v>354</v>
      </c>
      <c r="Q10" s="6">
        <v>0</v>
      </c>
      <c r="R10" s="6">
        <v>0</v>
      </c>
      <c r="S10" s="6">
        <v>25398</v>
      </c>
      <c r="T10" s="6">
        <v>72825</v>
      </c>
      <c r="U10" s="6">
        <v>168.874</v>
      </c>
      <c r="V10" s="6">
        <v>824369</v>
      </c>
    </row>
    <row r="11" spans="1:22" x14ac:dyDescent="0.3">
      <c r="A11" t="s">
        <v>94</v>
      </c>
      <c r="B11" s="6">
        <v>1241957</v>
      </c>
      <c r="C11" s="6">
        <v>908494</v>
      </c>
      <c r="D11" s="6">
        <v>333463</v>
      </c>
      <c r="E11" s="6">
        <v>117087</v>
      </c>
      <c r="F11" s="6">
        <v>80227</v>
      </c>
      <c r="G11" s="6">
        <v>36860</v>
      </c>
      <c r="H11" s="6">
        <v>70821</v>
      </c>
      <c r="I11" s="6">
        <v>6816</v>
      </c>
      <c r="J11" s="6">
        <v>64005</v>
      </c>
      <c r="K11" s="6">
        <v>885581</v>
      </c>
      <c r="L11" s="6">
        <v>653211</v>
      </c>
      <c r="M11" s="6">
        <v>232370</v>
      </c>
      <c r="N11" s="6">
        <v>168468</v>
      </c>
      <c r="O11" s="6">
        <v>168240</v>
      </c>
      <c r="P11" s="6">
        <v>228</v>
      </c>
      <c r="Q11" s="6">
        <v>0</v>
      </c>
      <c r="R11" s="6">
        <v>0</v>
      </c>
      <c r="S11" s="6">
        <v>30421</v>
      </c>
      <c r="T11" s="6">
        <v>197125</v>
      </c>
      <c r="U11" s="6">
        <v>225.25</v>
      </c>
      <c r="V11" s="6">
        <v>459530</v>
      </c>
    </row>
    <row r="12" spans="1:22" x14ac:dyDescent="0.3">
      <c r="A12" t="s">
        <v>95</v>
      </c>
      <c r="B12" s="6">
        <v>433062</v>
      </c>
      <c r="C12" s="6">
        <v>432438</v>
      </c>
      <c r="D12" s="6">
        <v>624</v>
      </c>
      <c r="E12" s="6">
        <v>74</v>
      </c>
      <c r="F12" s="6">
        <v>59</v>
      </c>
      <c r="G12" s="6">
        <v>15</v>
      </c>
      <c r="H12" s="6">
        <v>2</v>
      </c>
      <c r="I12" s="6">
        <v>0</v>
      </c>
      <c r="J12" s="6">
        <v>2</v>
      </c>
      <c r="K12" s="6">
        <v>432893</v>
      </c>
      <c r="L12" s="6">
        <v>432288</v>
      </c>
      <c r="M12" s="6">
        <v>605</v>
      </c>
      <c r="N12" s="6">
        <v>93</v>
      </c>
      <c r="O12" s="6">
        <v>91</v>
      </c>
      <c r="P12" s="6">
        <v>2</v>
      </c>
      <c r="Q12" s="6">
        <v>0</v>
      </c>
      <c r="R12" s="6">
        <v>0</v>
      </c>
      <c r="S12" s="6">
        <v>10</v>
      </c>
      <c r="T12" s="6">
        <v>147</v>
      </c>
      <c r="U12" s="6">
        <v>349.18299999999999</v>
      </c>
      <c r="V12" s="6">
        <v>432209</v>
      </c>
    </row>
    <row r="13" spans="1:22" x14ac:dyDescent="0.3">
      <c r="A13" t="s">
        <v>96</v>
      </c>
      <c r="B13" s="6">
        <v>2021999</v>
      </c>
      <c r="C13" s="6">
        <v>1661540</v>
      </c>
      <c r="D13" s="6">
        <v>360459</v>
      </c>
      <c r="E13" s="6">
        <v>338487</v>
      </c>
      <c r="F13" s="6">
        <v>255220</v>
      </c>
      <c r="G13" s="6">
        <v>83267</v>
      </c>
      <c r="H13" s="6">
        <v>74499</v>
      </c>
      <c r="I13" s="6">
        <v>32521</v>
      </c>
      <c r="J13" s="6">
        <v>41978</v>
      </c>
      <c r="K13" s="6">
        <v>1442174</v>
      </c>
      <c r="L13" s="6">
        <v>1208202</v>
      </c>
      <c r="M13" s="6">
        <v>233972</v>
      </c>
      <c r="N13" s="6">
        <v>166839</v>
      </c>
      <c r="O13" s="6">
        <v>165597</v>
      </c>
      <c r="P13" s="6">
        <v>1242</v>
      </c>
      <c r="Q13" s="6">
        <v>0</v>
      </c>
      <c r="R13" s="6">
        <v>0</v>
      </c>
      <c r="S13" s="6">
        <v>42384</v>
      </c>
      <c r="T13" s="6">
        <v>182539</v>
      </c>
      <c r="U13" s="6">
        <v>180.375</v>
      </c>
      <c r="V13" s="6">
        <v>761951</v>
      </c>
    </row>
    <row r="14" spans="1:22" x14ac:dyDescent="0.3">
      <c r="A14" t="s">
        <v>97</v>
      </c>
      <c r="B14" s="6">
        <v>2705783</v>
      </c>
      <c r="C14" s="6">
        <v>2476485</v>
      </c>
      <c r="D14" s="6">
        <v>229298</v>
      </c>
      <c r="E14" s="6">
        <v>360707</v>
      </c>
      <c r="F14" s="6">
        <v>307050</v>
      </c>
      <c r="G14" s="6">
        <v>53657</v>
      </c>
      <c r="H14" s="6">
        <v>49741</v>
      </c>
      <c r="I14" s="6">
        <v>34114</v>
      </c>
      <c r="J14" s="6">
        <v>15627</v>
      </c>
      <c r="K14" s="6">
        <v>2151923</v>
      </c>
      <c r="L14" s="6">
        <v>1992143</v>
      </c>
      <c r="M14" s="6">
        <v>159780</v>
      </c>
      <c r="N14" s="6">
        <v>143412</v>
      </c>
      <c r="O14" s="6">
        <v>143178</v>
      </c>
      <c r="P14" s="6">
        <v>234</v>
      </c>
      <c r="Q14" s="6">
        <v>0</v>
      </c>
      <c r="R14" s="6">
        <v>0</v>
      </c>
      <c r="S14" s="6">
        <v>26078</v>
      </c>
      <c r="T14" s="6">
        <v>132804</v>
      </c>
      <c r="U14" s="6">
        <v>168.95400000000001</v>
      </c>
      <c r="V14" s="6">
        <v>1426606</v>
      </c>
    </row>
    <row r="15" spans="1:22" x14ac:dyDescent="0.3">
      <c r="A15" t="s">
        <v>98</v>
      </c>
      <c r="B15" s="6">
        <v>2567717</v>
      </c>
      <c r="C15" s="6">
        <v>2441209</v>
      </c>
      <c r="D15" s="6">
        <v>126508</v>
      </c>
      <c r="E15" s="6">
        <v>316726</v>
      </c>
      <c r="F15" s="6">
        <v>294213</v>
      </c>
      <c r="G15" s="6">
        <v>22513</v>
      </c>
      <c r="H15" s="6">
        <v>40468</v>
      </c>
      <c r="I15" s="6">
        <v>31572</v>
      </c>
      <c r="J15" s="6">
        <v>8896</v>
      </c>
      <c r="K15" s="6">
        <v>2071315</v>
      </c>
      <c r="L15" s="6">
        <v>1976396</v>
      </c>
      <c r="M15" s="6">
        <v>94919</v>
      </c>
      <c r="N15" s="6">
        <v>139208</v>
      </c>
      <c r="O15" s="6">
        <v>139028</v>
      </c>
      <c r="P15" s="6">
        <v>180</v>
      </c>
      <c r="Q15" s="6">
        <v>0</v>
      </c>
      <c r="R15" s="6">
        <v>0</v>
      </c>
      <c r="S15" s="6">
        <v>12688</v>
      </c>
      <c r="T15" s="6">
        <v>79738</v>
      </c>
      <c r="U15" s="6">
        <v>169.23699999999999</v>
      </c>
      <c r="V15" s="6">
        <v>1377495</v>
      </c>
    </row>
    <row r="16" spans="1:22" x14ac:dyDescent="0.3">
      <c r="A16" t="s">
        <v>99</v>
      </c>
      <c r="B16" s="6">
        <v>2664946</v>
      </c>
      <c r="C16" s="6">
        <v>2536827</v>
      </c>
      <c r="D16" s="6">
        <v>128119</v>
      </c>
      <c r="E16" s="6">
        <v>347197</v>
      </c>
      <c r="F16" s="6">
        <v>327075</v>
      </c>
      <c r="G16" s="6">
        <v>20122</v>
      </c>
      <c r="H16" s="6">
        <v>44797</v>
      </c>
      <c r="I16" s="6">
        <v>36482</v>
      </c>
      <c r="J16" s="6">
        <v>8315</v>
      </c>
      <c r="K16" s="6">
        <v>2119744</v>
      </c>
      <c r="L16" s="6">
        <v>2020251</v>
      </c>
      <c r="M16" s="6">
        <v>99493</v>
      </c>
      <c r="N16" s="6">
        <v>153208</v>
      </c>
      <c r="O16" s="6">
        <v>153019</v>
      </c>
      <c r="P16" s="6">
        <v>189</v>
      </c>
      <c r="Q16" s="6">
        <v>0</v>
      </c>
      <c r="R16" s="6">
        <v>0</v>
      </c>
      <c r="S16" s="6">
        <v>11716</v>
      </c>
      <c r="T16" s="6">
        <v>88609</v>
      </c>
      <c r="U16" s="6">
        <v>170.667</v>
      </c>
      <c r="V16" s="6">
        <v>1357620</v>
      </c>
    </row>
    <row r="17" spans="1:22" x14ac:dyDescent="0.3">
      <c r="A17" t="s">
        <v>100</v>
      </c>
      <c r="B17" s="6">
        <v>2376821</v>
      </c>
      <c r="C17" s="6">
        <v>2202055</v>
      </c>
      <c r="D17" s="6">
        <v>174766</v>
      </c>
      <c r="E17" s="6">
        <v>350513</v>
      </c>
      <c r="F17" s="6">
        <v>314618</v>
      </c>
      <c r="G17" s="6">
        <v>35895</v>
      </c>
      <c r="H17" s="6">
        <v>46471</v>
      </c>
      <c r="I17" s="6">
        <v>33267</v>
      </c>
      <c r="J17" s="6">
        <v>13204</v>
      </c>
      <c r="K17" s="6">
        <v>1827060</v>
      </c>
      <c r="L17" s="6">
        <v>1701717</v>
      </c>
      <c r="M17" s="6">
        <v>125343</v>
      </c>
      <c r="N17" s="6">
        <v>152777</v>
      </c>
      <c r="O17" s="6">
        <v>152453</v>
      </c>
      <c r="P17" s="6">
        <v>324</v>
      </c>
      <c r="Q17" s="6">
        <v>0</v>
      </c>
      <c r="R17" s="6">
        <v>0</v>
      </c>
      <c r="S17" s="6">
        <v>21811</v>
      </c>
      <c r="T17" s="6">
        <v>102089</v>
      </c>
      <c r="U17" s="6">
        <v>169.75299999999999</v>
      </c>
      <c r="V17" s="6">
        <v>1065984</v>
      </c>
    </row>
    <row r="18" spans="1:22" x14ac:dyDescent="0.3">
      <c r="A18" t="s">
        <v>101</v>
      </c>
      <c r="B18" s="6">
        <v>2657414</v>
      </c>
      <c r="C18" s="6">
        <v>2510750</v>
      </c>
      <c r="D18" s="6">
        <v>146664</v>
      </c>
      <c r="E18" s="6">
        <v>387036</v>
      </c>
      <c r="F18" s="6">
        <v>363459</v>
      </c>
      <c r="G18" s="6">
        <v>23577</v>
      </c>
      <c r="H18" s="6">
        <v>50459</v>
      </c>
      <c r="I18" s="6">
        <v>40108</v>
      </c>
      <c r="J18" s="6">
        <v>10351</v>
      </c>
      <c r="K18" s="6">
        <v>2050532</v>
      </c>
      <c r="L18" s="6">
        <v>1938027</v>
      </c>
      <c r="M18" s="6">
        <v>112505</v>
      </c>
      <c r="N18" s="6">
        <v>169387</v>
      </c>
      <c r="O18" s="6">
        <v>169156</v>
      </c>
      <c r="P18" s="6">
        <v>231</v>
      </c>
      <c r="Q18" s="6">
        <v>0</v>
      </c>
      <c r="R18" s="6">
        <v>0</v>
      </c>
      <c r="S18" s="6">
        <v>13088</v>
      </c>
      <c r="T18" s="6">
        <v>98705</v>
      </c>
      <c r="U18" s="6">
        <v>169.732</v>
      </c>
      <c r="V18" s="6">
        <v>1200419</v>
      </c>
    </row>
    <row r="19" spans="1:22" x14ac:dyDescent="0.3">
      <c r="A19" t="s">
        <v>102</v>
      </c>
      <c r="B19" s="6">
        <v>2797805</v>
      </c>
      <c r="C19" s="6">
        <v>2628353</v>
      </c>
      <c r="D19" s="6">
        <v>169452</v>
      </c>
      <c r="E19" s="6">
        <v>412066</v>
      </c>
      <c r="F19" s="6">
        <v>384009</v>
      </c>
      <c r="G19" s="6">
        <v>28057</v>
      </c>
      <c r="H19" s="6">
        <v>48891</v>
      </c>
      <c r="I19" s="6">
        <v>38625</v>
      </c>
      <c r="J19" s="6">
        <v>10266</v>
      </c>
      <c r="K19" s="6">
        <v>2159663</v>
      </c>
      <c r="L19" s="6">
        <v>2028741</v>
      </c>
      <c r="M19" s="6">
        <v>130922</v>
      </c>
      <c r="N19" s="6">
        <v>177185</v>
      </c>
      <c r="O19" s="6">
        <v>176978</v>
      </c>
      <c r="P19" s="6">
        <v>207</v>
      </c>
      <c r="Q19" s="6">
        <v>0</v>
      </c>
      <c r="R19" s="6">
        <v>0</v>
      </c>
      <c r="S19" s="6">
        <v>15171</v>
      </c>
      <c r="T19" s="6">
        <v>114054</v>
      </c>
      <c r="U19" s="6">
        <v>172.233</v>
      </c>
      <c r="V19" s="6">
        <v>1232888</v>
      </c>
    </row>
    <row r="20" spans="1:22" x14ac:dyDescent="0.3">
      <c r="A20" t="s">
        <v>103</v>
      </c>
      <c r="B20" s="6">
        <v>738872</v>
      </c>
      <c r="C20" s="6">
        <v>672664</v>
      </c>
      <c r="D20" s="6">
        <v>66208</v>
      </c>
      <c r="E20" s="6">
        <v>19598</v>
      </c>
      <c r="F20" s="6">
        <v>6003</v>
      </c>
      <c r="G20" s="6">
        <v>13595</v>
      </c>
      <c r="H20" s="6">
        <v>30942</v>
      </c>
      <c r="I20" s="6">
        <v>4063</v>
      </c>
      <c r="J20" s="6">
        <v>26879</v>
      </c>
      <c r="K20" s="6">
        <v>653415</v>
      </c>
      <c r="L20" s="6">
        <v>627800</v>
      </c>
      <c r="M20" s="6">
        <v>25615</v>
      </c>
      <c r="N20" s="6">
        <v>34917</v>
      </c>
      <c r="O20" s="6">
        <v>34798</v>
      </c>
      <c r="P20" s="6">
        <v>119</v>
      </c>
      <c r="Q20" s="6">
        <v>0</v>
      </c>
      <c r="R20" s="6">
        <v>0</v>
      </c>
      <c r="S20" s="6">
        <v>4628</v>
      </c>
      <c r="T20" s="6">
        <v>21681</v>
      </c>
      <c r="U20" s="6">
        <v>311.73700000000002</v>
      </c>
      <c r="V20" s="6">
        <v>619849</v>
      </c>
    </row>
    <row r="21" spans="1:22" x14ac:dyDescent="0.3">
      <c r="A21" t="s">
        <v>104</v>
      </c>
      <c r="B21" s="6">
        <v>748120</v>
      </c>
      <c r="C21" s="6">
        <v>747396</v>
      </c>
      <c r="D21" s="6">
        <v>724</v>
      </c>
      <c r="E21" s="6">
        <v>59</v>
      </c>
      <c r="F21" s="6">
        <v>43</v>
      </c>
      <c r="G21" s="6">
        <v>16</v>
      </c>
      <c r="H21" s="6">
        <v>2</v>
      </c>
      <c r="I21" s="6">
        <v>1</v>
      </c>
      <c r="J21" s="6">
        <v>1</v>
      </c>
      <c r="K21" s="6">
        <v>747980</v>
      </c>
      <c r="L21" s="6">
        <v>747277</v>
      </c>
      <c r="M21" s="6">
        <v>703</v>
      </c>
      <c r="N21" s="6">
        <v>79</v>
      </c>
      <c r="O21" s="6">
        <v>75</v>
      </c>
      <c r="P21" s="6">
        <v>4</v>
      </c>
      <c r="Q21" s="6">
        <v>0</v>
      </c>
      <c r="R21" s="6">
        <v>0</v>
      </c>
      <c r="S21" s="6">
        <v>8</v>
      </c>
      <c r="T21" s="6">
        <v>169</v>
      </c>
      <c r="U21" s="6">
        <v>454.96800000000002</v>
      </c>
      <c r="V21" s="6">
        <v>747194</v>
      </c>
    </row>
    <row r="22" spans="1:22" x14ac:dyDescent="0.3">
      <c r="A22" t="s">
        <v>105</v>
      </c>
      <c r="B22" s="6">
        <v>1894280</v>
      </c>
      <c r="C22" s="6">
        <v>1858598</v>
      </c>
      <c r="D22" s="6">
        <v>35682</v>
      </c>
      <c r="E22" s="6">
        <v>137133</v>
      </c>
      <c r="F22" s="6">
        <v>132843</v>
      </c>
      <c r="G22" s="6">
        <v>4290</v>
      </c>
      <c r="H22" s="6">
        <v>60697</v>
      </c>
      <c r="I22" s="6">
        <v>47231</v>
      </c>
      <c r="J22" s="6">
        <v>13466</v>
      </c>
      <c r="K22" s="6">
        <v>1597505</v>
      </c>
      <c r="L22" s="6">
        <v>1579720</v>
      </c>
      <c r="M22" s="6">
        <v>17785</v>
      </c>
      <c r="N22" s="6">
        <v>98945</v>
      </c>
      <c r="O22" s="6">
        <v>98804</v>
      </c>
      <c r="P22" s="6">
        <v>141</v>
      </c>
      <c r="Q22" s="6">
        <v>0</v>
      </c>
      <c r="R22" s="6">
        <v>0</v>
      </c>
      <c r="S22" s="6">
        <v>1820</v>
      </c>
      <c r="T22" s="6">
        <v>15594</v>
      </c>
      <c r="U22" s="6">
        <v>177.45</v>
      </c>
      <c r="V22" s="6">
        <v>1303704</v>
      </c>
    </row>
    <row r="23" spans="1:22" x14ac:dyDescent="0.3">
      <c r="A23" t="s">
        <v>106</v>
      </c>
      <c r="B23" s="6">
        <v>4063017</v>
      </c>
      <c r="C23" s="6">
        <v>2562747</v>
      </c>
      <c r="D23" s="6">
        <v>1500270</v>
      </c>
      <c r="E23" s="6">
        <v>335782</v>
      </c>
      <c r="F23" s="6">
        <v>177898</v>
      </c>
      <c r="G23" s="6">
        <v>157884</v>
      </c>
      <c r="H23" s="6">
        <v>841259</v>
      </c>
      <c r="I23" s="6">
        <v>123514</v>
      </c>
      <c r="J23" s="6">
        <v>717745</v>
      </c>
      <c r="K23" s="6">
        <v>1824488</v>
      </c>
      <c r="L23" s="6">
        <v>1201990</v>
      </c>
      <c r="M23" s="6">
        <v>622498</v>
      </c>
      <c r="N23" s="6">
        <v>1061488</v>
      </c>
      <c r="O23" s="6">
        <v>1059345</v>
      </c>
      <c r="P23" s="6">
        <v>2143</v>
      </c>
      <c r="Q23" s="6">
        <v>0</v>
      </c>
      <c r="R23" s="6">
        <v>0</v>
      </c>
      <c r="S23" s="6">
        <v>47618</v>
      </c>
      <c r="T23" s="6">
        <v>574558</v>
      </c>
      <c r="U23" s="6">
        <v>265.16699999999997</v>
      </c>
      <c r="V23" s="6">
        <v>891748</v>
      </c>
    </row>
    <row r="24" spans="1:22" x14ac:dyDescent="0.3">
      <c r="A24" t="s">
        <v>107</v>
      </c>
      <c r="B24" s="6">
        <v>4176313</v>
      </c>
      <c r="C24" s="6">
        <v>2723438</v>
      </c>
      <c r="D24" s="6">
        <v>1452875</v>
      </c>
      <c r="E24" s="6">
        <v>271161</v>
      </c>
      <c r="F24" s="6">
        <v>170698</v>
      </c>
      <c r="G24" s="6">
        <v>100463</v>
      </c>
      <c r="H24" s="6">
        <v>931540</v>
      </c>
      <c r="I24" s="6">
        <v>137534</v>
      </c>
      <c r="J24" s="6">
        <v>794006</v>
      </c>
      <c r="K24" s="6">
        <v>1873111</v>
      </c>
      <c r="L24" s="6">
        <v>1316727</v>
      </c>
      <c r="M24" s="6">
        <v>556384</v>
      </c>
      <c r="N24" s="6">
        <v>1100501</v>
      </c>
      <c r="O24" s="6">
        <v>1098479</v>
      </c>
      <c r="P24" s="6">
        <v>2022</v>
      </c>
      <c r="Q24" s="6">
        <v>0</v>
      </c>
      <c r="R24" s="6">
        <v>0</v>
      </c>
      <c r="S24" s="6">
        <v>30186</v>
      </c>
      <c r="T24" s="6">
        <v>526300</v>
      </c>
      <c r="U24" s="6">
        <v>278.173</v>
      </c>
      <c r="V24" s="6">
        <v>983302</v>
      </c>
    </row>
    <row r="25" spans="1:22" x14ac:dyDescent="0.3">
      <c r="A25" t="s">
        <v>108</v>
      </c>
      <c r="B25" s="6">
        <v>4198553</v>
      </c>
      <c r="C25" s="6">
        <v>2570652</v>
      </c>
      <c r="D25" s="6">
        <v>1627901</v>
      </c>
      <c r="E25" s="6">
        <v>340416</v>
      </c>
      <c r="F25" s="6">
        <v>174554</v>
      </c>
      <c r="G25" s="6">
        <v>165862</v>
      </c>
      <c r="H25" s="6">
        <v>883199</v>
      </c>
      <c r="I25" s="6">
        <v>115359</v>
      </c>
      <c r="J25" s="6">
        <v>767840</v>
      </c>
      <c r="K25" s="6">
        <v>1864563</v>
      </c>
      <c r="L25" s="6">
        <v>1172764</v>
      </c>
      <c r="M25" s="6">
        <v>691799</v>
      </c>
      <c r="N25" s="6">
        <v>1110375</v>
      </c>
      <c r="O25" s="6">
        <v>1107975</v>
      </c>
      <c r="P25" s="6">
        <v>2400</v>
      </c>
      <c r="Q25" s="6">
        <v>0</v>
      </c>
      <c r="R25" s="6">
        <v>0</v>
      </c>
      <c r="S25" s="6">
        <v>54337</v>
      </c>
      <c r="T25" s="6">
        <v>636623</v>
      </c>
      <c r="U25" s="6">
        <v>273.31599999999997</v>
      </c>
      <c r="V25" s="6">
        <v>870568</v>
      </c>
    </row>
    <row r="26" spans="1:22" x14ac:dyDescent="0.3">
      <c r="A26" t="s">
        <v>109</v>
      </c>
      <c r="B26" s="6">
        <v>4057110</v>
      </c>
      <c r="C26" s="6">
        <v>2612458</v>
      </c>
      <c r="D26" s="6">
        <v>1444652</v>
      </c>
      <c r="E26" s="6">
        <v>273750</v>
      </c>
      <c r="F26" s="6">
        <v>170920</v>
      </c>
      <c r="G26" s="6">
        <v>102830</v>
      </c>
      <c r="H26" s="6">
        <v>925060</v>
      </c>
      <c r="I26" s="6">
        <v>138842</v>
      </c>
      <c r="J26" s="6">
        <v>786218</v>
      </c>
      <c r="K26" s="6">
        <v>1761368</v>
      </c>
      <c r="L26" s="6">
        <v>1207786</v>
      </c>
      <c r="M26" s="6">
        <v>553582</v>
      </c>
      <c r="N26" s="6">
        <v>1096932</v>
      </c>
      <c r="O26" s="6">
        <v>1094910</v>
      </c>
      <c r="P26" s="6">
        <v>2022</v>
      </c>
      <c r="Q26" s="6">
        <v>0</v>
      </c>
      <c r="R26" s="6">
        <v>0</v>
      </c>
      <c r="S26" s="6">
        <v>32487</v>
      </c>
      <c r="T26" s="6">
        <v>521086</v>
      </c>
      <c r="U26" s="6">
        <v>274.89400000000001</v>
      </c>
      <c r="V26" s="6">
        <v>887895</v>
      </c>
    </row>
    <row r="27" spans="1:22" x14ac:dyDescent="0.3">
      <c r="A27" t="s">
        <v>110</v>
      </c>
      <c r="B27" s="6">
        <v>3957138</v>
      </c>
      <c r="C27" s="6">
        <v>2584343</v>
      </c>
      <c r="D27" s="6">
        <v>1372795</v>
      </c>
      <c r="E27" s="6">
        <v>256388</v>
      </c>
      <c r="F27" s="6">
        <v>180064</v>
      </c>
      <c r="G27" s="6">
        <v>76324</v>
      </c>
      <c r="H27" s="6">
        <v>953387</v>
      </c>
      <c r="I27" s="6">
        <v>143558</v>
      </c>
      <c r="J27" s="6">
        <v>809829</v>
      </c>
      <c r="K27" s="6">
        <v>1635395</v>
      </c>
      <c r="L27" s="6">
        <v>1150770</v>
      </c>
      <c r="M27" s="6">
        <v>484625</v>
      </c>
      <c r="N27" s="6">
        <v>1111968</v>
      </c>
      <c r="O27" s="6">
        <v>1109951</v>
      </c>
      <c r="P27" s="6">
        <v>2017</v>
      </c>
      <c r="Q27" s="6">
        <v>0</v>
      </c>
      <c r="R27" s="6">
        <v>0</v>
      </c>
      <c r="S27" s="6">
        <v>25867</v>
      </c>
      <c r="T27" s="6">
        <v>457351</v>
      </c>
      <c r="U27" s="6">
        <v>288.40199999999999</v>
      </c>
      <c r="V27" s="6">
        <v>815939</v>
      </c>
    </row>
    <row r="28" spans="1:22" x14ac:dyDescent="0.3">
      <c r="A28" t="s">
        <v>111</v>
      </c>
      <c r="B28" s="6">
        <v>4082813</v>
      </c>
      <c r="C28" s="6">
        <v>2694985</v>
      </c>
      <c r="D28" s="6">
        <v>1387828</v>
      </c>
      <c r="E28" s="6">
        <v>251594</v>
      </c>
      <c r="F28" s="6">
        <v>175088</v>
      </c>
      <c r="G28" s="6">
        <v>76506</v>
      </c>
      <c r="H28" s="6">
        <v>958068</v>
      </c>
      <c r="I28" s="6">
        <v>141953</v>
      </c>
      <c r="J28" s="6">
        <v>816115</v>
      </c>
      <c r="K28" s="6">
        <v>1757027</v>
      </c>
      <c r="L28" s="6">
        <v>1263803</v>
      </c>
      <c r="M28" s="6">
        <v>493224</v>
      </c>
      <c r="N28" s="6">
        <v>1116124</v>
      </c>
      <c r="O28" s="6">
        <v>1114141</v>
      </c>
      <c r="P28" s="6">
        <v>1983</v>
      </c>
      <c r="Q28" s="6">
        <v>0</v>
      </c>
      <c r="R28" s="6">
        <v>0</v>
      </c>
      <c r="S28" s="6">
        <v>27600</v>
      </c>
      <c r="T28" s="6">
        <v>466141</v>
      </c>
      <c r="U28" s="6">
        <v>290.67200000000003</v>
      </c>
      <c r="V28" s="6">
        <v>927172</v>
      </c>
    </row>
    <row r="29" spans="1:22" x14ac:dyDescent="0.3">
      <c r="A29" t="s">
        <v>112</v>
      </c>
      <c r="B29" s="6">
        <v>2179264</v>
      </c>
      <c r="C29" s="6">
        <v>2132064</v>
      </c>
      <c r="D29" s="6">
        <v>47200</v>
      </c>
      <c r="E29" s="6">
        <v>173057</v>
      </c>
      <c r="F29" s="6">
        <v>166678</v>
      </c>
      <c r="G29" s="6">
        <v>6379</v>
      </c>
      <c r="H29" s="6">
        <v>88939</v>
      </c>
      <c r="I29" s="6">
        <v>71045</v>
      </c>
      <c r="J29" s="6">
        <v>17894</v>
      </c>
      <c r="K29" s="6">
        <v>1777932</v>
      </c>
      <c r="L29" s="6">
        <v>1755249</v>
      </c>
      <c r="M29" s="6">
        <v>22683</v>
      </c>
      <c r="N29" s="6">
        <v>139336</v>
      </c>
      <c r="O29" s="6">
        <v>139092</v>
      </c>
      <c r="P29" s="6">
        <v>244</v>
      </c>
      <c r="Q29" s="6">
        <v>0</v>
      </c>
      <c r="R29" s="6">
        <v>0</v>
      </c>
      <c r="S29" s="6">
        <v>2448</v>
      </c>
      <c r="T29" s="6">
        <v>20261</v>
      </c>
      <c r="U29" s="6">
        <v>182.33</v>
      </c>
      <c r="V29" s="6">
        <v>1426104</v>
      </c>
    </row>
    <row r="30" spans="1:22" x14ac:dyDescent="0.3">
      <c r="A30" t="s">
        <v>113</v>
      </c>
      <c r="B30" s="6">
        <v>2351916</v>
      </c>
      <c r="C30" s="6">
        <v>2302156</v>
      </c>
      <c r="D30" s="6">
        <v>49760</v>
      </c>
      <c r="E30" s="6">
        <v>181987</v>
      </c>
      <c r="F30" s="6">
        <v>176508</v>
      </c>
      <c r="G30" s="6">
        <v>5479</v>
      </c>
      <c r="H30" s="6">
        <v>85048</v>
      </c>
      <c r="I30" s="6">
        <v>62916</v>
      </c>
      <c r="J30" s="6">
        <v>22132</v>
      </c>
      <c r="K30" s="6">
        <v>1946839</v>
      </c>
      <c r="L30" s="6">
        <v>1924957</v>
      </c>
      <c r="M30" s="6">
        <v>21882</v>
      </c>
      <c r="N30" s="6">
        <v>138042</v>
      </c>
      <c r="O30" s="6">
        <v>137775</v>
      </c>
      <c r="P30" s="6">
        <v>267</v>
      </c>
      <c r="Q30" s="6">
        <v>0</v>
      </c>
      <c r="R30" s="6">
        <v>0</v>
      </c>
      <c r="S30" s="6">
        <v>2128</v>
      </c>
      <c r="T30" s="6">
        <v>19578</v>
      </c>
      <c r="U30" s="6">
        <v>200.08699999999999</v>
      </c>
      <c r="V30" s="6">
        <v>1579541</v>
      </c>
    </row>
    <row r="31" spans="1:22" x14ac:dyDescent="0.3">
      <c r="A31" t="s">
        <v>114</v>
      </c>
      <c r="B31" s="6">
        <v>2302737</v>
      </c>
      <c r="C31" s="6">
        <v>2272158</v>
      </c>
      <c r="D31" s="6">
        <v>30579</v>
      </c>
      <c r="E31" s="6">
        <v>164606</v>
      </c>
      <c r="F31" s="6">
        <v>161108</v>
      </c>
      <c r="G31" s="6">
        <v>3498</v>
      </c>
      <c r="H31" s="6">
        <v>74479</v>
      </c>
      <c r="I31" s="6">
        <v>63724</v>
      </c>
      <c r="J31" s="6">
        <v>10755</v>
      </c>
      <c r="K31" s="6">
        <v>1940081</v>
      </c>
      <c r="L31" s="6">
        <v>1923994</v>
      </c>
      <c r="M31" s="6">
        <v>16087</v>
      </c>
      <c r="N31" s="6">
        <v>123572</v>
      </c>
      <c r="O31" s="6">
        <v>123333</v>
      </c>
      <c r="P31" s="6">
        <v>239</v>
      </c>
      <c r="Q31" s="6">
        <v>0</v>
      </c>
      <c r="R31" s="6">
        <v>0</v>
      </c>
      <c r="S31" s="6">
        <v>1257</v>
      </c>
      <c r="T31" s="6">
        <v>12735</v>
      </c>
      <c r="U31" s="6">
        <v>181.334</v>
      </c>
      <c r="V31" s="6">
        <v>1578373</v>
      </c>
    </row>
    <row r="32" spans="1:22" x14ac:dyDescent="0.3">
      <c r="A32" t="s">
        <v>115</v>
      </c>
      <c r="B32" s="6">
        <v>2606771</v>
      </c>
      <c r="C32" s="6">
        <v>2573911</v>
      </c>
      <c r="D32" s="6">
        <v>32860</v>
      </c>
      <c r="E32" s="6">
        <v>212003</v>
      </c>
      <c r="F32" s="6">
        <v>208550</v>
      </c>
      <c r="G32" s="6">
        <v>3453</v>
      </c>
      <c r="H32" s="6">
        <v>96944</v>
      </c>
      <c r="I32" s="6">
        <v>82804</v>
      </c>
      <c r="J32" s="6">
        <v>14140</v>
      </c>
      <c r="K32" s="6">
        <v>2132657</v>
      </c>
      <c r="L32" s="6">
        <v>2117570</v>
      </c>
      <c r="M32" s="6">
        <v>15087</v>
      </c>
      <c r="N32" s="6">
        <v>165167</v>
      </c>
      <c r="O32" s="6">
        <v>164987</v>
      </c>
      <c r="P32" s="6">
        <v>180</v>
      </c>
      <c r="Q32" s="6">
        <v>0</v>
      </c>
      <c r="R32" s="6">
        <v>0</v>
      </c>
      <c r="S32" s="6">
        <v>1091</v>
      </c>
      <c r="T32" s="6">
        <v>13599</v>
      </c>
      <c r="U32" s="6">
        <v>188.244</v>
      </c>
      <c r="V32" s="6">
        <v>1710276</v>
      </c>
    </row>
    <row r="33" spans="1:22" x14ac:dyDescent="0.3">
      <c r="A33" t="s">
        <v>116</v>
      </c>
      <c r="B33" s="6">
        <v>2557928</v>
      </c>
      <c r="C33" s="6">
        <v>2525910</v>
      </c>
      <c r="D33" s="6">
        <v>32018</v>
      </c>
      <c r="E33" s="6">
        <v>199294</v>
      </c>
      <c r="F33" s="6">
        <v>195797</v>
      </c>
      <c r="G33" s="6">
        <v>3497</v>
      </c>
      <c r="H33" s="6">
        <v>86356</v>
      </c>
      <c r="I33" s="6">
        <v>72459</v>
      </c>
      <c r="J33" s="6">
        <v>13897</v>
      </c>
      <c r="K33" s="6">
        <v>2131845</v>
      </c>
      <c r="L33" s="6">
        <v>2117392</v>
      </c>
      <c r="M33" s="6">
        <v>14453</v>
      </c>
      <c r="N33" s="6">
        <v>140433</v>
      </c>
      <c r="O33" s="6">
        <v>140262</v>
      </c>
      <c r="P33" s="6">
        <v>171</v>
      </c>
      <c r="Q33" s="6">
        <v>0</v>
      </c>
      <c r="R33" s="6">
        <v>0</v>
      </c>
      <c r="S33" s="6">
        <v>1370</v>
      </c>
      <c r="T33" s="6">
        <v>12338</v>
      </c>
      <c r="U33" s="6">
        <v>186.02199999999999</v>
      </c>
      <c r="V33" s="6">
        <v>1699733</v>
      </c>
    </row>
    <row r="34" spans="1:22" x14ac:dyDescent="0.3">
      <c r="A34" t="s">
        <v>117</v>
      </c>
      <c r="B34" s="6">
        <v>2820624</v>
      </c>
      <c r="C34" s="6">
        <v>2750295</v>
      </c>
      <c r="D34" s="6">
        <v>70329</v>
      </c>
      <c r="E34" s="6">
        <v>189295</v>
      </c>
      <c r="F34" s="6">
        <v>173307</v>
      </c>
      <c r="G34" s="6">
        <v>15988</v>
      </c>
      <c r="H34" s="6">
        <v>52847</v>
      </c>
      <c r="I34" s="6">
        <v>50872</v>
      </c>
      <c r="J34" s="6">
        <v>1975</v>
      </c>
      <c r="K34" s="6">
        <v>2484487</v>
      </c>
      <c r="L34" s="6">
        <v>2432493</v>
      </c>
      <c r="M34" s="6">
        <v>51994</v>
      </c>
      <c r="N34" s="6">
        <v>93996</v>
      </c>
      <c r="O34" s="6">
        <v>93624</v>
      </c>
      <c r="P34" s="6">
        <v>372</v>
      </c>
      <c r="Q34" s="6">
        <v>0</v>
      </c>
      <c r="R34" s="6">
        <v>0</v>
      </c>
      <c r="S34" s="6">
        <v>2372</v>
      </c>
      <c r="T34" s="6">
        <v>48930</v>
      </c>
      <c r="U34" s="6">
        <v>157.67599999999999</v>
      </c>
      <c r="V34" s="6">
        <v>2095479</v>
      </c>
    </row>
    <row r="35" spans="1:22" x14ac:dyDescent="0.3">
      <c r="A35" t="s">
        <v>118</v>
      </c>
      <c r="B35" s="6">
        <v>3308583</v>
      </c>
      <c r="C35" s="6">
        <v>3224061</v>
      </c>
      <c r="D35" s="6">
        <v>84522</v>
      </c>
      <c r="E35" s="6">
        <v>184234</v>
      </c>
      <c r="F35" s="6">
        <v>166556</v>
      </c>
      <c r="G35" s="6">
        <v>17678</v>
      </c>
      <c r="H35" s="6">
        <v>49235</v>
      </c>
      <c r="I35" s="6">
        <v>45506</v>
      </c>
      <c r="J35" s="6">
        <v>3729</v>
      </c>
      <c r="K35" s="6">
        <v>2972384</v>
      </c>
      <c r="L35" s="6">
        <v>2909971</v>
      </c>
      <c r="M35" s="6">
        <v>62413</v>
      </c>
      <c r="N35" s="6">
        <v>102730</v>
      </c>
      <c r="O35" s="6">
        <v>102028</v>
      </c>
      <c r="P35" s="6">
        <v>702</v>
      </c>
      <c r="Q35" s="6">
        <v>0</v>
      </c>
      <c r="R35" s="6">
        <v>0</v>
      </c>
      <c r="S35" s="6">
        <v>2918</v>
      </c>
      <c r="T35" s="6">
        <v>59751</v>
      </c>
      <c r="U35" s="6">
        <v>162.49299999999999</v>
      </c>
      <c r="V35" s="6">
        <v>2599330</v>
      </c>
    </row>
    <row r="36" spans="1:22" x14ac:dyDescent="0.3">
      <c r="A36" t="s">
        <v>119</v>
      </c>
      <c r="B36" s="6">
        <v>2794102</v>
      </c>
      <c r="C36" s="6">
        <v>2776301</v>
      </c>
      <c r="D36" s="6">
        <v>17801</v>
      </c>
      <c r="E36" s="6">
        <v>184917</v>
      </c>
      <c r="F36" s="6">
        <v>182294</v>
      </c>
      <c r="G36" s="6">
        <v>2623</v>
      </c>
      <c r="H36" s="6">
        <v>49208</v>
      </c>
      <c r="I36" s="6">
        <v>47456</v>
      </c>
      <c r="J36" s="6">
        <v>1752</v>
      </c>
      <c r="K36" s="6">
        <v>2461636</v>
      </c>
      <c r="L36" s="6">
        <v>2448314</v>
      </c>
      <c r="M36" s="6">
        <v>13322</v>
      </c>
      <c r="N36" s="6">
        <v>98341</v>
      </c>
      <c r="O36" s="6">
        <v>98237</v>
      </c>
      <c r="P36" s="6">
        <v>104</v>
      </c>
      <c r="Q36" s="6">
        <v>0</v>
      </c>
      <c r="R36" s="6">
        <v>0</v>
      </c>
      <c r="S36" s="6">
        <v>901</v>
      </c>
      <c r="T36" s="6">
        <v>11618</v>
      </c>
      <c r="U36" s="6">
        <v>143.428</v>
      </c>
      <c r="V36" s="6">
        <v>2112510</v>
      </c>
    </row>
    <row r="37" spans="1:22" x14ac:dyDescent="0.3">
      <c r="A37" t="s">
        <v>120</v>
      </c>
      <c r="B37" s="6">
        <v>3051146</v>
      </c>
      <c r="C37" s="6">
        <v>2964062</v>
      </c>
      <c r="D37" s="6">
        <v>87084</v>
      </c>
      <c r="E37" s="6">
        <v>160611</v>
      </c>
      <c r="F37" s="6">
        <v>141705</v>
      </c>
      <c r="G37" s="6">
        <v>18906</v>
      </c>
      <c r="H37" s="6">
        <v>40800</v>
      </c>
      <c r="I37" s="6">
        <v>36491</v>
      </c>
      <c r="J37" s="6">
        <v>4309</v>
      </c>
      <c r="K37" s="6">
        <v>2774357</v>
      </c>
      <c r="L37" s="6">
        <v>2711123</v>
      </c>
      <c r="M37" s="6">
        <v>63234</v>
      </c>
      <c r="N37" s="6">
        <v>75378</v>
      </c>
      <c r="O37" s="6">
        <v>74743</v>
      </c>
      <c r="P37" s="6">
        <v>635</v>
      </c>
      <c r="Q37" s="6">
        <v>0</v>
      </c>
      <c r="R37" s="6">
        <v>0</v>
      </c>
      <c r="S37" s="6">
        <v>3087</v>
      </c>
      <c r="T37" s="6">
        <v>59164</v>
      </c>
      <c r="U37" s="6">
        <v>160.90299999999999</v>
      </c>
      <c r="V37" s="6">
        <v>2413671</v>
      </c>
    </row>
    <row r="38" spans="1:22" x14ac:dyDescent="0.3">
      <c r="A38" t="s">
        <v>121</v>
      </c>
      <c r="B38" s="6">
        <v>3285881</v>
      </c>
      <c r="C38" s="6">
        <v>3279404</v>
      </c>
      <c r="D38" s="6">
        <v>6477</v>
      </c>
      <c r="E38" s="6">
        <v>132808</v>
      </c>
      <c r="F38" s="6">
        <v>132340</v>
      </c>
      <c r="G38" s="6">
        <v>468</v>
      </c>
      <c r="H38" s="6">
        <v>46328</v>
      </c>
      <c r="I38" s="6">
        <v>46328</v>
      </c>
      <c r="J38" s="6">
        <v>0</v>
      </c>
      <c r="K38" s="6">
        <v>3016476</v>
      </c>
      <c r="L38" s="6">
        <v>3010482</v>
      </c>
      <c r="M38" s="6">
        <v>5994</v>
      </c>
      <c r="N38" s="6">
        <v>90269</v>
      </c>
      <c r="O38" s="6">
        <v>90254</v>
      </c>
      <c r="P38" s="6">
        <v>15</v>
      </c>
      <c r="Q38" s="6">
        <v>0</v>
      </c>
      <c r="R38" s="6">
        <v>0</v>
      </c>
      <c r="S38" s="6">
        <v>387</v>
      </c>
      <c r="T38" s="6">
        <v>1868</v>
      </c>
      <c r="U38" s="6">
        <v>150.49700000000001</v>
      </c>
      <c r="V38" s="6">
        <v>2686660</v>
      </c>
    </row>
    <row r="39" spans="1:22" x14ac:dyDescent="0.3">
      <c r="A39" t="s">
        <v>122</v>
      </c>
      <c r="B39" s="6">
        <v>2095996</v>
      </c>
      <c r="C39" s="6">
        <v>2044332</v>
      </c>
      <c r="D39" s="6">
        <v>51664</v>
      </c>
      <c r="E39" s="6">
        <v>120795</v>
      </c>
      <c r="F39" s="6">
        <v>107857</v>
      </c>
      <c r="G39" s="6">
        <v>12938</v>
      </c>
      <c r="H39" s="6">
        <v>19669</v>
      </c>
      <c r="I39" s="6">
        <v>17087</v>
      </c>
      <c r="J39" s="6">
        <v>2582</v>
      </c>
      <c r="K39" s="6">
        <v>1852011</v>
      </c>
      <c r="L39" s="6">
        <v>1816087</v>
      </c>
      <c r="M39" s="6">
        <v>35924</v>
      </c>
      <c r="N39" s="6">
        <v>103521</v>
      </c>
      <c r="O39" s="6">
        <v>103301</v>
      </c>
      <c r="P39" s="6">
        <v>220</v>
      </c>
      <c r="Q39" s="6">
        <v>0</v>
      </c>
      <c r="R39" s="6">
        <v>0</v>
      </c>
      <c r="S39" s="6">
        <v>6362</v>
      </c>
      <c r="T39" s="6">
        <v>28832</v>
      </c>
      <c r="U39" s="6">
        <v>171.733</v>
      </c>
      <c r="V39" s="6">
        <v>1697255</v>
      </c>
    </row>
    <row r="40" spans="1:22" x14ac:dyDescent="0.3">
      <c r="A40" t="s">
        <v>123</v>
      </c>
      <c r="B40" s="6">
        <v>1981263</v>
      </c>
      <c r="C40" s="6">
        <v>1968961</v>
      </c>
      <c r="D40" s="6">
        <v>12302</v>
      </c>
      <c r="E40" s="6">
        <v>46340</v>
      </c>
      <c r="F40" s="6">
        <v>43754</v>
      </c>
      <c r="G40" s="6">
        <v>2586</v>
      </c>
      <c r="H40" s="6">
        <v>8543</v>
      </c>
      <c r="I40" s="6">
        <v>8313</v>
      </c>
      <c r="J40" s="6">
        <v>230</v>
      </c>
      <c r="K40" s="6">
        <v>1885349</v>
      </c>
      <c r="L40" s="6">
        <v>1875924</v>
      </c>
      <c r="M40" s="6">
        <v>9425</v>
      </c>
      <c r="N40" s="6">
        <v>41031</v>
      </c>
      <c r="O40" s="6">
        <v>40970</v>
      </c>
      <c r="P40" s="6">
        <v>61</v>
      </c>
      <c r="Q40" s="6">
        <v>0</v>
      </c>
      <c r="R40" s="6">
        <v>0</v>
      </c>
      <c r="S40" s="6">
        <v>3057</v>
      </c>
      <c r="T40" s="6">
        <v>3894</v>
      </c>
      <c r="U40" s="6">
        <v>149.87899999999999</v>
      </c>
      <c r="V40" s="6">
        <v>1796872</v>
      </c>
    </row>
    <row r="41" spans="1:22" x14ac:dyDescent="0.3">
      <c r="A41" t="s">
        <v>124</v>
      </c>
      <c r="B41" s="6">
        <v>2369643</v>
      </c>
      <c r="C41" s="6">
        <v>2088894</v>
      </c>
      <c r="D41" s="6">
        <v>280749</v>
      </c>
      <c r="E41" s="6">
        <v>124533</v>
      </c>
      <c r="F41" s="6">
        <v>42385</v>
      </c>
      <c r="G41" s="6">
        <v>82148</v>
      </c>
      <c r="H41" s="6">
        <v>20268</v>
      </c>
      <c r="I41" s="6">
        <v>10420</v>
      </c>
      <c r="J41" s="6">
        <v>9848</v>
      </c>
      <c r="K41" s="6">
        <v>2124413</v>
      </c>
      <c r="L41" s="6">
        <v>1936717</v>
      </c>
      <c r="M41" s="6">
        <v>187696</v>
      </c>
      <c r="N41" s="6">
        <v>100429</v>
      </c>
      <c r="O41" s="6">
        <v>99372</v>
      </c>
      <c r="P41" s="6">
        <v>1057</v>
      </c>
      <c r="Q41" s="6">
        <v>0</v>
      </c>
      <c r="R41" s="6">
        <v>0</v>
      </c>
      <c r="S41" s="6">
        <v>33683</v>
      </c>
      <c r="T41" s="6">
        <v>153589</v>
      </c>
      <c r="U41" s="6">
        <v>214.75</v>
      </c>
      <c r="V41" s="6">
        <v>1880788</v>
      </c>
    </row>
    <row r="42" spans="1:22" x14ac:dyDescent="0.3">
      <c r="A42" t="s">
        <v>125</v>
      </c>
      <c r="B42" s="6">
        <v>1062363</v>
      </c>
      <c r="C42" s="6">
        <v>1059419</v>
      </c>
      <c r="D42" s="6">
        <v>2944</v>
      </c>
      <c r="E42" s="6">
        <v>527</v>
      </c>
      <c r="F42" s="6">
        <v>206</v>
      </c>
      <c r="G42" s="6">
        <v>321</v>
      </c>
      <c r="H42" s="6">
        <v>55</v>
      </c>
      <c r="I42" s="6">
        <v>27</v>
      </c>
      <c r="J42" s="6">
        <v>28</v>
      </c>
      <c r="K42" s="6">
        <v>1060755</v>
      </c>
      <c r="L42" s="6">
        <v>1058167</v>
      </c>
      <c r="M42" s="6">
        <v>2588</v>
      </c>
      <c r="N42" s="6">
        <v>1026</v>
      </c>
      <c r="O42" s="6">
        <v>1019</v>
      </c>
      <c r="P42" s="6">
        <v>7</v>
      </c>
      <c r="Q42" s="6">
        <v>0</v>
      </c>
      <c r="R42" s="6">
        <v>0</v>
      </c>
      <c r="S42" s="6">
        <v>124</v>
      </c>
      <c r="T42" s="6">
        <v>632</v>
      </c>
      <c r="U42" s="6">
        <v>299.90600000000001</v>
      </c>
      <c r="V42" s="6">
        <v>1056970</v>
      </c>
    </row>
    <row r="43" spans="1:22" x14ac:dyDescent="0.3">
      <c r="A43" t="s">
        <v>126</v>
      </c>
      <c r="B43" s="6">
        <v>1677743</v>
      </c>
      <c r="C43" s="6">
        <v>1620762</v>
      </c>
      <c r="D43" s="6">
        <v>56981</v>
      </c>
      <c r="E43" s="6">
        <v>135778</v>
      </c>
      <c r="F43" s="6">
        <v>122677</v>
      </c>
      <c r="G43" s="6">
        <v>13101</v>
      </c>
      <c r="H43" s="6">
        <v>26731</v>
      </c>
      <c r="I43" s="6">
        <v>22284</v>
      </c>
      <c r="J43" s="6">
        <v>4447</v>
      </c>
      <c r="K43" s="6">
        <v>1380851</v>
      </c>
      <c r="L43" s="6">
        <v>1341978</v>
      </c>
      <c r="M43" s="6">
        <v>38873</v>
      </c>
      <c r="N43" s="6">
        <v>134383</v>
      </c>
      <c r="O43" s="6">
        <v>133823</v>
      </c>
      <c r="P43" s="6">
        <v>560</v>
      </c>
      <c r="Q43" s="6">
        <v>0</v>
      </c>
      <c r="R43" s="6">
        <v>0</v>
      </c>
      <c r="S43" s="6">
        <v>4339</v>
      </c>
      <c r="T43" s="6">
        <v>32970</v>
      </c>
      <c r="U43" s="6">
        <v>167.85499999999999</v>
      </c>
      <c r="V43" s="6">
        <v>1222569</v>
      </c>
    </row>
    <row r="44" spans="1:22" x14ac:dyDescent="0.3">
      <c r="A44" t="s">
        <v>127</v>
      </c>
      <c r="B44" s="6">
        <v>1721592</v>
      </c>
      <c r="C44" s="6">
        <v>1674039</v>
      </c>
      <c r="D44" s="6">
        <v>47553</v>
      </c>
      <c r="E44" s="6">
        <v>142858</v>
      </c>
      <c r="F44" s="6">
        <v>130219</v>
      </c>
      <c r="G44" s="6">
        <v>12639</v>
      </c>
      <c r="H44" s="6">
        <v>28019</v>
      </c>
      <c r="I44" s="6">
        <v>23280</v>
      </c>
      <c r="J44" s="6">
        <v>4739</v>
      </c>
      <c r="K44" s="6">
        <v>1405499</v>
      </c>
      <c r="L44" s="6">
        <v>1375724</v>
      </c>
      <c r="M44" s="6">
        <v>29775</v>
      </c>
      <c r="N44" s="6">
        <v>145216</v>
      </c>
      <c r="O44" s="6">
        <v>144816</v>
      </c>
      <c r="P44" s="6">
        <v>400</v>
      </c>
      <c r="Q44" s="6">
        <v>0</v>
      </c>
      <c r="R44" s="6">
        <v>0</v>
      </c>
      <c r="S44" s="6">
        <v>3237</v>
      </c>
      <c r="T44" s="6">
        <v>25954</v>
      </c>
      <c r="U44" s="6">
        <v>165.87200000000001</v>
      </c>
      <c r="V44" s="6">
        <v>1249375</v>
      </c>
    </row>
    <row r="45" spans="1:22" x14ac:dyDescent="0.3">
      <c r="A45" t="s">
        <v>128</v>
      </c>
      <c r="B45" s="6">
        <v>1138684</v>
      </c>
      <c r="C45" s="6">
        <v>1138323</v>
      </c>
      <c r="D45" s="6">
        <v>361</v>
      </c>
      <c r="E45" s="6">
        <v>3</v>
      </c>
      <c r="F45" s="6">
        <v>3</v>
      </c>
      <c r="G45" s="6">
        <v>0</v>
      </c>
      <c r="H45" s="6">
        <v>0</v>
      </c>
      <c r="I45" s="6">
        <v>0</v>
      </c>
      <c r="J45" s="6">
        <v>0</v>
      </c>
      <c r="K45" s="6">
        <v>1138681</v>
      </c>
      <c r="L45" s="6">
        <v>1138320</v>
      </c>
      <c r="M45" s="6">
        <v>361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3</v>
      </c>
      <c r="T45" s="6">
        <v>0</v>
      </c>
      <c r="U45" s="6">
        <v>177.291</v>
      </c>
      <c r="V45" s="6">
        <v>1138320</v>
      </c>
    </row>
    <row r="46" spans="1:22" x14ac:dyDescent="0.3">
      <c r="A46" t="s">
        <v>129</v>
      </c>
      <c r="B46" s="6">
        <v>705464</v>
      </c>
      <c r="C46" s="6">
        <v>632502</v>
      </c>
      <c r="D46" s="6">
        <v>72962</v>
      </c>
      <c r="E46" s="6">
        <v>85810</v>
      </c>
      <c r="F46" s="6">
        <v>74309</v>
      </c>
      <c r="G46" s="6">
        <v>11501</v>
      </c>
      <c r="H46" s="6">
        <v>38260</v>
      </c>
      <c r="I46" s="6">
        <v>17485</v>
      </c>
      <c r="J46" s="6">
        <v>20775</v>
      </c>
      <c r="K46" s="6">
        <v>490172</v>
      </c>
      <c r="L46" s="6">
        <v>450451</v>
      </c>
      <c r="M46" s="6">
        <v>39721</v>
      </c>
      <c r="N46" s="6">
        <v>91222</v>
      </c>
      <c r="O46" s="6">
        <v>90257</v>
      </c>
      <c r="P46" s="6">
        <v>965</v>
      </c>
      <c r="Q46" s="6">
        <v>0</v>
      </c>
      <c r="R46" s="6">
        <v>0</v>
      </c>
      <c r="S46" s="6">
        <v>13527</v>
      </c>
      <c r="T46" s="6">
        <v>25199</v>
      </c>
      <c r="U46" s="6">
        <v>184.29499999999999</v>
      </c>
      <c r="V46" s="6">
        <v>335377</v>
      </c>
    </row>
    <row r="47" spans="1:22" x14ac:dyDescent="0.3">
      <c r="A47" t="s">
        <v>130</v>
      </c>
      <c r="B47" s="6">
        <v>10017641</v>
      </c>
      <c r="C47" s="6">
        <v>6165723</v>
      </c>
      <c r="D47" s="6">
        <v>3851918</v>
      </c>
      <c r="E47" s="6">
        <v>211127</v>
      </c>
      <c r="F47" s="6">
        <v>125228</v>
      </c>
      <c r="G47" s="6">
        <v>85899</v>
      </c>
      <c r="H47" s="6">
        <v>3586695</v>
      </c>
      <c r="I47" s="6">
        <v>597668</v>
      </c>
      <c r="J47" s="6">
        <v>2989027</v>
      </c>
      <c r="K47" s="6">
        <v>2553454</v>
      </c>
      <c r="L47" s="6">
        <v>1776461</v>
      </c>
      <c r="M47" s="6">
        <v>776993</v>
      </c>
      <c r="N47" s="6">
        <v>3666366</v>
      </c>
      <c r="O47" s="6">
        <v>3666366</v>
      </c>
      <c r="P47" s="6">
        <v>0</v>
      </c>
      <c r="Q47" s="6">
        <v>0</v>
      </c>
      <c r="R47" s="6">
        <v>0</v>
      </c>
      <c r="S47" s="6">
        <v>152119</v>
      </c>
      <c r="T47" s="6">
        <v>620088</v>
      </c>
      <c r="U47" s="6">
        <v>456.12200000000001</v>
      </c>
      <c r="V47" s="6">
        <v>1011510</v>
      </c>
    </row>
    <row r="48" spans="1:22" x14ac:dyDescent="0.3">
      <c r="A48" t="s">
        <v>131</v>
      </c>
      <c r="B48" s="6">
        <v>12023715</v>
      </c>
      <c r="C48" s="6">
        <v>7297091</v>
      </c>
      <c r="D48" s="6">
        <v>4726624</v>
      </c>
      <c r="E48" s="6">
        <v>250269</v>
      </c>
      <c r="F48" s="6">
        <v>183979</v>
      </c>
      <c r="G48" s="6">
        <v>66290</v>
      </c>
      <c r="H48" s="6">
        <v>5043400</v>
      </c>
      <c r="I48" s="6">
        <v>618413</v>
      </c>
      <c r="J48" s="6">
        <v>4424987</v>
      </c>
      <c r="K48" s="6">
        <v>1596135</v>
      </c>
      <c r="L48" s="6">
        <v>1360788</v>
      </c>
      <c r="M48" s="6">
        <v>235347</v>
      </c>
      <c r="N48" s="6">
        <v>5133911</v>
      </c>
      <c r="O48" s="6">
        <v>5133911</v>
      </c>
      <c r="P48" s="6">
        <v>0</v>
      </c>
      <c r="Q48" s="6">
        <v>0</v>
      </c>
      <c r="R48" s="6">
        <v>0</v>
      </c>
      <c r="S48" s="6">
        <v>20075</v>
      </c>
      <c r="T48" s="6">
        <v>214845</v>
      </c>
      <c r="U48" s="6">
        <v>576.43299999999999</v>
      </c>
      <c r="V48" s="6">
        <v>842639</v>
      </c>
    </row>
    <row r="49" spans="1:22" x14ac:dyDescent="0.3">
      <c r="A49" t="s">
        <v>132</v>
      </c>
      <c r="B49" s="6">
        <v>321188</v>
      </c>
      <c r="C49" s="6">
        <v>283347</v>
      </c>
      <c r="D49" s="6">
        <v>37841</v>
      </c>
      <c r="E49" s="6">
        <v>35386</v>
      </c>
      <c r="F49" s="6">
        <v>27101</v>
      </c>
      <c r="G49" s="6">
        <v>8285</v>
      </c>
      <c r="H49" s="6">
        <v>34056</v>
      </c>
      <c r="I49" s="6">
        <v>26844</v>
      </c>
      <c r="J49" s="6">
        <v>7212</v>
      </c>
      <c r="K49" s="6">
        <v>206831</v>
      </c>
      <c r="L49" s="6">
        <v>184792</v>
      </c>
      <c r="M49" s="6">
        <v>22039</v>
      </c>
      <c r="N49" s="6">
        <v>44915</v>
      </c>
      <c r="O49" s="6">
        <v>44610</v>
      </c>
      <c r="P49" s="6">
        <v>305</v>
      </c>
      <c r="Q49" s="6">
        <v>0</v>
      </c>
      <c r="R49" s="6">
        <v>0</v>
      </c>
      <c r="S49" s="6">
        <v>1398</v>
      </c>
      <c r="T49" s="6">
        <v>18791</v>
      </c>
      <c r="U49" s="6">
        <v>179.79400000000001</v>
      </c>
      <c r="V49" s="6">
        <v>141334</v>
      </c>
    </row>
    <row r="50" spans="1:22" x14ac:dyDescent="0.3">
      <c r="A50" t="s">
        <v>133</v>
      </c>
      <c r="B50" s="6">
        <v>154354</v>
      </c>
      <c r="C50" s="6">
        <v>120475</v>
      </c>
      <c r="D50" s="6">
        <v>33879</v>
      </c>
      <c r="E50" s="6">
        <v>13897</v>
      </c>
      <c r="F50" s="6">
        <v>5206</v>
      </c>
      <c r="G50" s="6">
        <v>8691</v>
      </c>
      <c r="H50" s="6">
        <v>2746</v>
      </c>
      <c r="I50" s="6">
        <v>1130</v>
      </c>
      <c r="J50" s="6">
        <v>1616</v>
      </c>
      <c r="K50" s="6">
        <v>119701</v>
      </c>
      <c r="L50" s="6">
        <v>96702</v>
      </c>
      <c r="M50" s="6">
        <v>22999</v>
      </c>
      <c r="N50" s="6">
        <v>18010</v>
      </c>
      <c r="O50" s="6">
        <v>17437</v>
      </c>
      <c r="P50" s="6">
        <v>573</v>
      </c>
      <c r="Q50" s="6">
        <v>0</v>
      </c>
      <c r="R50" s="6">
        <v>0</v>
      </c>
      <c r="S50" s="6">
        <v>2314</v>
      </c>
      <c r="T50" s="6">
        <v>20196</v>
      </c>
      <c r="U50" s="6">
        <v>183.726</v>
      </c>
      <c r="V50" s="6">
        <v>84534</v>
      </c>
    </row>
    <row r="51" spans="1:22" x14ac:dyDescent="0.3">
      <c r="A51" t="s">
        <v>134</v>
      </c>
      <c r="B51" s="6">
        <v>424388</v>
      </c>
      <c r="C51" s="6">
        <v>280893</v>
      </c>
      <c r="D51" s="6">
        <v>143495</v>
      </c>
      <c r="E51" s="6">
        <v>80776</v>
      </c>
      <c r="F51" s="6">
        <v>31865</v>
      </c>
      <c r="G51" s="6">
        <v>48911</v>
      </c>
      <c r="H51" s="6">
        <v>5368</v>
      </c>
      <c r="I51" s="6">
        <v>2310</v>
      </c>
      <c r="J51" s="6">
        <v>3058</v>
      </c>
      <c r="K51" s="6">
        <v>313039</v>
      </c>
      <c r="L51" s="6">
        <v>222023</v>
      </c>
      <c r="M51" s="6">
        <v>91016</v>
      </c>
      <c r="N51" s="6">
        <v>25205</v>
      </c>
      <c r="O51" s="6">
        <v>24695</v>
      </c>
      <c r="P51" s="6">
        <v>510</v>
      </c>
      <c r="Q51" s="6">
        <v>0</v>
      </c>
      <c r="R51" s="6">
        <v>0</v>
      </c>
      <c r="S51" s="6">
        <v>14477</v>
      </c>
      <c r="T51" s="6">
        <v>76515</v>
      </c>
      <c r="U51" s="6">
        <v>160.107</v>
      </c>
      <c r="V51" s="6">
        <v>186273</v>
      </c>
    </row>
    <row r="52" spans="1:22" x14ac:dyDescent="0.3">
      <c r="A52" t="s">
        <v>135</v>
      </c>
      <c r="B52" s="6">
        <v>133496</v>
      </c>
      <c r="C52" s="6">
        <v>104263</v>
      </c>
      <c r="D52" s="6">
        <v>29233</v>
      </c>
      <c r="E52" s="6">
        <v>5333</v>
      </c>
      <c r="F52" s="6">
        <v>3181</v>
      </c>
      <c r="G52" s="6">
        <v>2152</v>
      </c>
      <c r="H52" s="6">
        <v>12064</v>
      </c>
      <c r="I52" s="6">
        <v>457</v>
      </c>
      <c r="J52" s="6">
        <v>11607</v>
      </c>
      <c r="K52" s="6">
        <v>102531</v>
      </c>
      <c r="L52" s="6">
        <v>87130</v>
      </c>
      <c r="M52" s="6">
        <v>15401</v>
      </c>
      <c r="N52" s="6">
        <v>13568</v>
      </c>
      <c r="O52" s="6">
        <v>13495</v>
      </c>
      <c r="P52" s="6">
        <v>73</v>
      </c>
      <c r="Q52" s="6">
        <v>0</v>
      </c>
      <c r="R52" s="6">
        <v>0</v>
      </c>
      <c r="S52" s="6">
        <v>1660</v>
      </c>
      <c r="T52" s="6">
        <v>13885</v>
      </c>
      <c r="U52" s="6">
        <v>166.28399999999999</v>
      </c>
      <c r="V52" s="6">
        <v>71673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3" sqref="B3:E52"/>
    </sheetView>
  </sheetViews>
  <sheetFormatPr defaultRowHeight="14.4" x14ac:dyDescent="0.3"/>
  <cols>
    <col min="7" max="9" width="12" bestFit="1" customWidth="1"/>
  </cols>
  <sheetData>
    <row r="1" spans="1:9" x14ac:dyDescent="0.3">
      <c r="B1" s="9" t="s">
        <v>2</v>
      </c>
      <c r="C1" s="9"/>
      <c r="D1" s="9"/>
      <c r="E1" s="9"/>
      <c r="G1">
        <v>2.9298999999999999E-2</v>
      </c>
      <c r="H1">
        <v>0.01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 s="6">
        <v>4161316</v>
      </c>
      <c r="C3" s="6">
        <v>12123129</v>
      </c>
      <c r="D3" s="6">
        <v>14355663</v>
      </c>
      <c r="E3" s="6">
        <v>11255050</v>
      </c>
      <c r="G3">
        <f>$G$1*B3</f>
        <v>121922.397484</v>
      </c>
      <c r="H3">
        <f>$H$1*C3</f>
        <v>121231.29000000001</v>
      </c>
      <c r="I3">
        <f>SUM(G3:H3)</f>
        <v>243153.68748399999</v>
      </c>
    </row>
    <row r="4" spans="1:9" x14ac:dyDescent="0.3">
      <c r="A4" t="s">
        <v>87</v>
      </c>
      <c r="B4" s="6">
        <v>9570679</v>
      </c>
      <c r="C4" s="6">
        <v>23800836</v>
      </c>
      <c r="D4" s="6">
        <v>20647117</v>
      </c>
      <c r="E4" s="6">
        <v>15644082</v>
      </c>
      <c r="G4">
        <f t="shared" ref="G4:G52" si="0">$G$1*B4</f>
        <v>280411.32402100001</v>
      </c>
      <c r="H4">
        <f t="shared" ref="H4:H52" si="1">$H$1*C4</f>
        <v>238008.36000000002</v>
      </c>
      <c r="I4">
        <f t="shared" ref="I4:I52" si="2">SUM(G4:H4)</f>
        <v>518419.68402100005</v>
      </c>
    </row>
    <row r="5" spans="1:9" x14ac:dyDescent="0.3">
      <c r="A5" t="s">
        <v>88</v>
      </c>
      <c r="B5" s="6">
        <v>9563549</v>
      </c>
      <c r="C5" s="6">
        <v>26833569</v>
      </c>
      <c r="D5" s="6">
        <v>18667445</v>
      </c>
      <c r="E5" s="6">
        <v>14765286</v>
      </c>
      <c r="G5">
        <f t="shared" si="0"/>
        <v>280202.42215100001</v>
      </c>
      <c r="H5">
        <f t="shared" si="1"/>
        <v>268335.69</v>
      </c>
      <c r="I5">
        <f t="shared" si="2"/>
        <v>548538.11215099995</v>
      </c>
    </row>
    <row r="6" spans="1:9" x14ac:dyDescent="0.3">
      <c r="A6" t="s">
        <v>89</v>
      </c>
      <c r="B6" s="6">
        <v>7234685</v>
      </c>
      <c r="C6" s="6">
        <v>20744465</v>
      </c>
      <c r="D6" s="6">
        <v>17954600</v>
      </c>
      <c r="E6" s="6">
        <v>12998555</v>
      </c>
      <c r="G6">
        <f t="shared" si="0"/>
        <v>211969.03581499998</v>
      </c>
      <c r="H6">
        <f t="shared" si="1"/>
        <v>207444.65</v>
      </c>
      <c r="I6">
        <f t="shared" si="2"/>
        <v>419413.68581499998</v>
      </c>
    </row>
    <row r="7" spans="1:9" x14ac:dyDescent="0.3">
      <c r="A7" t="s">
        <v>90</v>
      </c>
      <c r="B7" s="6">
        <v>10366306</v>
      </c>
      <c r="C7" s="6">
        <v>25581082</v>
      </c>
      <c r="D7" s="6">
        <v>20555840</v>
      </c>
      <c r="E7" s="6">
        <v>15519738</v>
      </c>
      <c r="G7">
        <f t="shared" si="0"/>
        <v>303722.39949400001</v>
      </c>
      <c r="H7">
        <f t="shared" si="1"/>
        <v>255810.82</v>
      </c>
      <c r="I7">
        <f t="shared" si="2"/>
        <v>559533.21949400008</v>
      </c>
    </row>
    <row r="8" spans="1:9" x14ac:dyDescent="0.3">
      <c r="A8" t="s">
        <v>91</v>
      </c>
      <c r="B8" s="6">
        <v>4254258</v>
      </c>
      <c r="C8" s="6">
        <v>11255386</v>
      </c>
      <c r="D8" s="6">
        <v>14041981</v>
      </c>
      <c r="E8" s="6">
        <v>10906613</v>
      </c>
      <c r="G8">
        <f t="shared" si="0"/>
        <v>124645.50514199999</v>
      </c>
      <c r="H8">
        <f t="shared" si="1"/>
        <v>112553.86</v>
      </c>
      <c r="I8">
        <f t="shared" si="2"/>
        <v>237199.365142</v>
      </c>
    </row>
    <row r="9" spans="1:9" x14ac:dyDescent="0.3">
      <c r="A9" t="s">
        <v>92</v>
      </c>
      <c r="B9" s="6">
        <v>5470171</v>
      </c>
      <c r="C9" s="6">
        <v>16715212</v>
      </c>
      <c r="D9" s="6">
        <v>16041147</v>
      </c>
      <c r="E9" s="6">
        <v>12357224</v>
      </c>
      <c r="G9">
        <f t="shared" si="0"/>
        <v>160270.540129</v>
      </c>
      <c r="H9">
        <f t="shared" si="1"/>
        <v>167152.12</v>
      </c>
      <c r="I9">
        <f t="shared" si="2"/>
        <v>327422.66012899997</v>
      </c>
    </row>
    <row r="10" spans="1:9" x14ac:dyDescent="0.3">
      <c r="A10" t="s">
        <v>93</v>
      </c>
      <c r="B10" s="6">
        <v>7010010</v>
      </c>
      <c r="C10" s="6">
        <v>17882694</v>
      </c>
      <c r="D10" s="6">
        <v>17949315</v>
      </c>
      <c r="E10" s="6">
        <v>13321474</v>
      </c>
      <c r="G10">
        <f t="shared" si="0"/>
        <v>205386.28298999998</v>
      </c>
      <c r="H10">
        <f t="shared" si="1"/>
        <v>178826.94</v>
      </c>
      <c r="I10">
        <f t="shared" si="2"/>
        <v>384213.22298999998</v>
      </c>
    </row>
    <row r="11" spans="1:9" x14ac:dyDescent="0.3">
      <c r="A11" t="s">
        <v>94</v>
      </c>
      <c r="B11" s="6">
        <v>4796384</v>
      </c>
      <c r="C11" s="6">
        <v>11622306</v>
      </c>
      <c r="D11" s="6">
        <v>13166931</v>
      </c>
      <c r="E11" s="6">
        <v>10080891</v>
      </c>
      <c r="G11">
        <f t="shared" si="0"/>
        <v>140529.254816</v>
      </c>
      <c r="H11">
        <f t="shared" si="1"/>
        <v>116223.06</v>
      </c>
      <c r="I11">
        <f t="shared" si="2"/>
        <v>256752.314816</v>
      </c>
    </row>
    <row r="12" spans="1:9" x14ac:dyDescent="0.3">
      <c r="A12" t="s">
        <v>95</v>
      </c>
      <c r="B12" s="6">
        <v>12048613</v>
      </c>
      <c r="C12" s="6">
        <v>27940152</v>
      </c>
      <c r="D12" s="6">
        <v>22030884</v>
      </c>
      <c r="E12" s="6">
        <v>17086733</v>
      </c>
      <c r="G12">
        <f t="shared" si="0"/>
        <v>353012.31228700001</v>
      </c>
      <c r="H12">
        <f t="shared" si="1"/>
        <v>279401.52</v>
      </c>
      <c r="I12">
        <f t="shared" si="2"/>
        <v>632413.83228700003</v>
      </c>
    </row>
    <row r="13" spans="1:9" x14ac:dyDescent="0.3">
      <c r="A13" t="s">
        <v>96</v>
      </c>
      <c r="B13" s="6">
        <v>6501575</v>
      </c>
      <c r="C13" s="6">
        <v>18457884</v>
      </c>
      <c r="D13" s="6">
        <v>16851606</v>
      </c>
      <c r="E13" s="6">
        <v>12982160</v>
      </c>
      <c r="G13">
        <f t="shared" si="0"/>
        <v>190489.64592499999</v>
      </c>
      <c r="H13">
        <f t="shared" si="1"/>
        <v>184578.84</v>
      </c>
      <c r="I13">
        <f t="shared" si="2"/>
        <v>375068.48592499999</v>
      </c>
    </row>
    <row r="14" spans="1:9" x14ac:dyDescent="0.3">
      <c r="A14" t="s">
        <v>97</v>
      </c>
      <c r="B14" s="6">
        <v>6429494</v>
      </c>
      <c r="C14" s="6">
        <v>20245696</v>
      </c>
      <c r="D14" s="6">
        <v>17789461</v>
      </c>
      <c r="E14" s="6">
        <v>14067645</v>
      </c>
      <c r="G14">
        <f t="shared" si="0"/>
        <v>188377.744706</v>
      </c>
      <c r="H14">
        <f t="shared" si="1"/>
        <v>202456.95999999999</v>
      </c>
      <c r="I14">
        <f t="shared" si="2"/>
        <v>390834.70470599999</v>
      </c>
    </row>
    <row r="15" spans="1:9" x14ac:dyDescent="0.3">
      <c r="A15" t="s">
        <v>98</v>
      </c>
      <c r="B15" s="6">
        <v>6281579</v>
      </c>
      <c r="C15" s="6">
        <v>17811734</v>
      </c>
      <c r="D15" s="6">
        <v>16445640</v>
      </c>
      <c r="E15" s="6">
        <v>13203087</v>
      </c>
      <c r="G15">
        <f t="shared" si="0"/>
        <v>184043.983121</v>
      </c>
      <c r="H15">
        <f t="shared" si="1"/>
        <v>178117.34</v>
      </c>
      <c r="I15">
        <f t="shared" si="2"/>
        <v>362161.32312099996</v>
      </c>
    </row>
    <row r="16" spans="1:9" x14ac:dyDescent="0.3">
      <c r="A16" t="s">
        <v>99</v>
      </c>
      <c r="B16" s="6">
        <v>6110678</v>
      </c>
      <c r="C16" s="6">
        <v>17600459</v>
      </c>
      <c r="D16" s="6">
        <v>15657769</v>
      </c>
      <c r="E16" s="6">
        <v>12895914</v>
      </c>
      <c r="G16">
        <f t="shared" si="0"/>
        <v>179036.75472199998</v>
      </c>
      <c r="H16">
        <f t="shared" si="1"/>
        <v>176004.59</v>
      </c>
      <c r="I16">
        <f t="shared" si="2"/>
        <v>355041.34472199995</v>
      </c>
    </row>
    <row r="17" spans="1:9" x14ac:dyDescent="0.3">
      <c r="A17" t="s">
        <v>100</v>
      </c>
      <c r="B17" s="6">
        <v>6076304</v>
      </c>
      <c r="C17" s="6">
        <v>17233966</v>
      </c>
      <c r="D17" s="6">
        <v>15082682</v>
      </c>
      <c r="E17" s="6">
        <v>12627818</v>
      </c>
      <c r="G17">
        <f t="shared" si="0"/>
        <v>178029.63089599999</v>
      </c>
      <c r="H17">
        <f t="shared" si="1"/>
        <v>172339.66</v>
      </c>
      <c r="I17">
        <f t="shared" si="2"/>
        <v>350369.29089599999</v>
      </c>
    </row>
    <row r="18" spans="1:9" x14ac:dyDescent="0.3">
      <c r="A18" t="s">
        <v>101</v>
      </c>
      <c r="B18" s="6">
        <v>6113785</v>
      </c>
      <c r="C18" s="6">
        <v>16495893</v>
      </c>
      <c r="D18" s="6">
        <v>15139400</v>
      </c>
      <c r="E18" s="6">
        <v>12639905</v>
      </c>
      <c r="G18">
        <f t="shared" si="0"/>
        <v>179127.78671499999</v>
      </c>
      <c r="H18">
        <f t="shared" si="1"/>
        <v>164958.93</v>
      </c>
      <c r="I18">
        <f t="shared" si="2"/>
        <v>344086.71671499999</v>
      </c>
    </row>
    <row r="19" spans="1:9" x14ac:dyDescent="0.3">
      <c r="A19" t="s">
        <v>102</v>
      </c>
      <c r="B19" s="6">
        <v>6106520</v>
      </c>
      <c r="C19" s="6">
        <v>16563836</v>
      </c>
      <c r="D19" s="6">
        <v>15025197</v>
      </c>
      <c r="E19" s="6">
        <v>12578474</v>
      </c>
      <c r="G19">
        <f t="shared" si="0"/>
        <v>178914.92947999999</v>
      </c>
      <c r="H19">
        <f t="shared" si="1"/>
        <v>165638.36000000002</v>
      </c>
      <c r="I19">
        <f t="shared" si="2"/>
        <v>344553.28948000004</v>
      </c>
    </row>
    <row r="20" spans="1:9" x14ac:dyDescent="0.3">
      <c r="A20" t="s">
        <v>103</v>
      </c>
      <c r="B20" s="6">
        <v>11591705</v>
      </c>
      <c r="C20" s="6">
        <v>27759589</v>
      </c>
      <c r="D20" s="6">
        <v>21376997</v>
      </c>
      <c r="E20" s="6">
        <v>16972372</v>
      </c>
      <c r="G20">
        <f t="shared" si="0"/>
        <v>339625.364795</v>
      </c>
      <c r="H20">
        <f t="shared" si="1"/>
        <v>277595.89</v>
      </c>
      <c r="I20">
        <f t="shared" si="2"/>
        <v>617221.25479499996</v>
      </c>
    </row>
    <row r="21" spans="1:9" x14ac:dyDescent="0.3">
      <c r="A21" t="s">
        <v>104</v>
      </c>
      <c r="B21" s="6">
        <v>11611378</v>
      </c>
      <c r="C21" s="6">
        <v>27581894</v>
      </c>
      <c r="D21" s="6">
        <v>21448397</v>
      </c>
      <c r="E21" s="6">
        <v>17029359</v>
      </c>
      <c r="G21">
        <f t="shared" si="0"/>
        <v>340201.76402199996</v>
      </c>
      <c r="H21">
        <f t="shared" si="1"/>
        <v>275818.94</v>
      </c>
      <c r="I21">
        <f t="shared" si="2"/>
        <v>616020.70402199996</v>
      </c>
    </row>
    <row r="22" spans="1:9" x14ac:dyDescent="0.3">
      <c r="A22" t="s">
        <v>105</v>
      </c>
      <c r="B22" s="6">
        <v>6785169</v>
      </c>
      <c r="C22" s="6">
        <v>19055853</v>
      </c>
      <c r="D22" s="6">
        <v>18016921</v>
      </c>
      <c r="E22" s="6">
        <v>13309110</v>
      </c>
      <c r="G22">
        <f t="shared" si="0"/>
        <v>198798.666531</v>
      </c>
      <c r="H22">
        <f t="shared" si="1"/>
        <v>190558.53</v>
      </c>
      <c r="I22">
        <f t="shared" si="2"/>
        <v>389357.19653099997</v>
      </c>
    </row>
    <row r="23" spans="1:9" x14ac:dyDescent="0.3">
      <c r="A23" t="s">
        <v>106</v>
      </c>
      <c r="B23" s="6">
        <v>6806701</v>
      </c>
      <c r="C23" s="6">
        <v>17396601</v>
      </c>
      <c r="D23" s="6">
        <v>16825932</v>
      </c>
      <c r="E23" s="6">
        <v>14370211</v>
      </c>
      <c r="G23">
        <f t="shared" si="0"/>
        <v>199429.532599</v>
      </c>
      <c r="H23">
        <f t="shared" si="1"/>
        <v>173966.01</v>
      </c>
      <c r="I23">
        <f t="shared" si="2"/>
        <v>373395.54259900004</v>
      </c>
    </row>
    <row r="24" spans="1:9" x14ac:dyDescent="0.3">
      <c r="A24" t="s">
        <v>107</v>
      </c>
      <c r="B24" s="6">
        <v>6720257</v>
      </c>
      <c r="C24" s="6">
        <v>19795307</v>
      </c>
      <c r="D24" s="6">
        <v>16089181</v>
      </c>
      <c r="E24" s="6">
        <v>14336788</v>
      </c>
      <c r="G24">
        <f t="shared" si="0"/>
        <v>196896.809843</v>
      </c>
      <c r="H24">
        <f t="shared" si="1"/>
        <v>197953.07</v>
      </c>
      <c r="I24">
        <f t="shared" si="2"/>
        <v>394849.87984299997</v>
      </c>
    </row>
    <row r="25" spans="1:9" x14ac:dyDescent="0.3">
      <c r="A25" t="s">
        <v>108</v>
      </c>
      <c r="B25" s="6">
        <v>6784090</v>
      </c>
      <c r="C25" s="6">
        <v>20027775</v>
      </c>
      <c r="D25" s="6">
        <v>16153844</v>
      </c>
      <c r="E25" s="6">
        <v>14419576</v>
      </c>
      <c r="G25">
        <f t="shared" si="0"/>
        <v>198767.05291</v>
      </c>
      <c r="H25">
        <f t="shared" si="1"/>
        <v>200277.75</v>
      </c>
      <c r="I25">
        <f t="shared" si="2"/>
        <v>399044.80290999997</v>
      </c>
    </row>
    <row r="26" spans="1:9" x14ac:dyDescent="0.3">
      <c r="A26" t="s">
        <v>109</v>
      </c>
      <c r="B26" s="6">
        <v>7066709</v>
      </c>
      <c r="C26" s="6">
        <v>20839137</v>
      </c>
      <c r="D26" s="6">
        <v>16503761</v>
      </c>
      <c r="E26" s="6">
        <v>14775215</v>
      </c>
      <c r="G26">
        <f t="shared" si="0"/>
        <v>207047.506991</v>
      </c>
      <c r="H26">
        <f t="shared" si="1"/>
        <v>208391.37</v>
      </c>
      <c r="I26">
        <f t="shared" si="2"/>
        <v>415438.87699100003</v>
      </c>
    </row>
    <row r="27" spans="1:9" x14ac:dyDescent="0.3">
      <c r="A27" t="s">
        <v>110</v>
      </c>
      <c r="B27" s="6">
        <v>7265492</v>
      </c>
      <c r="C27" s="6">
        <v>19971576</v>
      </c>
      <c r="D27" s="6">
        <v>17063614</v>
      </c>
      <c r="E27" s="6">
        <v>14978829</v>
      </c>
      <c r="G27">
        <f t="shared" si="0"/>
        <v>212871.650108</v>
      </c>
      <c r="H27">
        <f t="shared" si="1"/>
        <v>199715.76</v>
      </c>
      <c r="I27">
        <f t="shared" si="2"/>
        <v>412587.41010800004</v>
      </c>
    </row>
    <row r="28" spans="1:9" x14ac:dyDescent="0.3">
      <c r="A28" t="s">
        <v>111</v>
      </c>
      <c r="B28" s="6">
        <v>7209075</v>
      </c>
      <c r="C28" s="6">
        <v>21140266</v>
      </c>
      <c r="D28" s="6">
        <v>16704965</v>
      </c>
      <c r="E28" s="6">
        <v>15002171</v>
      </c>
      <c r="G28">
        <f t="shared" si="0"/>
        <v>211218.688425</v>
      </c>
      <c r="H28">
        <f t="shared" si="1"/>
        <v>211402.66</v>
      </c>
      <c r="I28">
        <f t="shared" si="2"/>
        <v>422621.34842499997</v>
      </c>
    </row>
    <row r="29" spans="1:9" x14ac:dyDescent="0.3">
      <c r="A29" t="s">
        <v>112</v>
      </c>
      <c r="B29" s="6">
        <v>9210495</v>
      </c>
      <c r="C29" s="6">
        <v>24644975</v>
      </c>
      <c r="D29" s="6">
        <v>18884334</v>
      </c>
      <c r="E29" s="6">
        <v>15173785</v>
      </c>
      <c r="G29">
        <f t="shared" si="0"/>
        <v>269858.29300499998</v>
      </c>
      <c r="H29">
        <f t="shared" si="1"/>
        <v>246449.75</v>
      </c>
      <c r="I29">
        <f t="shared" si="2"/>
        <v>516308.04300499998</v>
      </c>
    </row>
    <row r="30" spans="1:9" x14ac:dyDescent="0.3">
      <c r="A30" t="s">
        <v>113</v>
      </c>
      <c r="B30" s="6">
        <v>9257075</v>
      </c>
      <c r="C30" s="6">
        <v>25068223</v>
      </c>
      <c r="D30" s="6">
        <v>18766300</v>
      </c>
      <c r="E30" s="6">
        <v>15102315</v>
      </c>
      <c r="G30">
        <f t="shared" si="0"/>
        <v>271223.04042500001</v>
      </c>
      <c r="H30">
        <f t="shared" si="1"/>
        <v>250682.23</v>
      </c>
      <c r="I30">
        <f t="shared" si="2"/>
        <v>521905.270425</v>
      </c>
    </row>
    <row r="31" spans="1:9" x14ac:dyDescent="0.3">
      <c r="A31" t="s">
        <v>114</v>
      </c>
      <c r="B31" s="6">
        <v>9954701</v>
      </c>
      <c r="C31" s="6">
        <v>26506904</v>
      </c>
      <c r="D31" s="6">
        <v>19485669</v>
      </c>
      <c r="E31" s="6">
        <v>15661506</v>
      </c>
      <c r="G31">
        <f t="shared" si="0"/>
        <v>291662.78459900001</v>
      </c>
      <c r="H31">
        <f t="shared" si="1"/>
        <v>265069.03999999998</v>
      </c>
      <c r="I31">
        <f t="shared" si="2"/>
        <v>556731.82459899993</v>
      </c>
    </row>
    <row r="32" spans="1:9" x14ac:dyDescent="0.3">
      <c r="A32" t="s">
        <v>115</v>
      </c>
      <c r="B32" s="6">
        <v>9809825</v>
      </c>
      <c r="C32" s="6">
        <v>26750155</v>
      </c>
      <c r="D32" s="6">
        <v>19109928</v>
      </c>
      <c r="E32" s="6">
        <v>15407448</v>
      </c>
      <c r="G32">
        <f t="shared" si="0"/>
        <v>287418.06267499999</v>
      </c>
      <c r="H32">
        <f t="shared" si="1"/>
        <v>267501.55</v>
      </c>
      <c r="I32">
        <f t="shared" si="2"/>
        <v>554919.61267499998</v>
      </c>
    </row>
    <row r="33" spans="1:9" x14ac:dyDescent="0.3">
      <c r="A33" t="s">
        <v>116</v>
      </c>
      <c r="B33" s="6">
        <v>9899943</v>
      </c>
      <c r="C33" s="6">
        <v>26799689</v>
      </c>
      <c r="D33" s="6">
        <v>19182816</v>
      </c>
      <c r="E33" s="6">
        <v>15409349</v>
      </c>
      <c r="G33">
        <f t="shared" si="0"/>
        <v>290058.42995700001</v>
      </c>
      <c r="H33">
        <f t="shared" si="1"/>
        <v>267996.89</v>
      </c>
      <c r="I33">
        <f t="shared" si="2"/>
        <v>558055.31995699997</v>
      </c>
    </row>
    <row r="34" spans="1:9" x14ac:dyDescent="0.3">
      <c r="A34" t="s">
        <v>117</v>
      </c>
      <c r="B34" s="6">
        <v>9987136</v>
      </c>
      <c r="C34" s="6">
        <v>26059682</v>
      </c>
      <c r="D34" s="6">
        <v>19661202</v>
      </c>
      <c r="E34" s="6">
        <v>15823162</v>
      </c>
      <c r="G34">
        <f t="shared" si="0"/>
        <v>292613.097664</v>
      </c>
      <c r="H34">
        <f t="shared" si="1"/>
        <v>260596.82</v>
      </c>
      <c r="I34">
        <f t="shared" si="2"/>
        <v>553209.91766400007</v>
      </c>
    </row>
    <row r="35" spans="1:9" x14ac:dyDescent="0.3">
      <c r="A35" t="s">
        <v>118</v>
      </c>
      <c r="B35" s="6">
        <v>9906533</v>
      </c>
      <c r="C35" s="6">
        <v>26175202</v>
      </c>
      <c r="D35" s="6">
        <v>19517667</v>
      </c>
      <c r="E35" s="6">
        <v>15834796</v>
      </c>
      <c r="G35">
        <f t="shared" si="0"/>
        <v>290251.51036700001</v>
      </c>
      <c r="H35">
        <f t="shared" si="1"/>
        <v>261752.02000000002</v>
      </c>
      <c r="I35">
        <f t="shared" si="2"/>
        <v>552003.53036700003</v>
      </c>
    </row>
    <row r="36" spans="1:9" x14ac:dyDescent="0.3">
      <c r="A36" t="s">
        <v>119</v>
      </c>
      <c r="B36" s="6">
        <v>10170649</v>
      </c>
      <c r="C36" s="6">
        <v>26670582</v>
      </c>
      <c r="D36" s="6">
        <v>19771681</v>
      </c>
      <c r="E36" s="6">
        <v>15943108</v>
      </c>
      <c r="G36">
        <f t="shared" si="0"/>
        <v>297989.84505100001</v>
      </c>
      <c r="H36">
        <f t="shared" si="1"/>
        <v>266705.82</v>
      </c>
      <c r="I36">
        <f t="shared" si="2"/>
        <v>564695.66505099996</v>
      </c>
    </row>
    <row r="37" spans="1:9" x14ac:dyDescent="0.3">
      <c r="A37" t="s">
        <v>120</v>
      </c>
      <c r="B37" s="6">
        <v>10250180</v>
      </c>
      <c r="C37" s="6">
        <v>27032559</v>
      </c>
      <c r="D37" s="6">
        <v>19652399</v>
      </c>
      <c r="E37" s="6">
        <v>15838027</v>
      </c>
      <c r="G37">
        <f t="shared" si="0"/>
        <v>300320.02382</v>
      </c>
      <c r="H37">
        <f t="shared" si="1"/>
        <v>270325.59000000003</v>
      </c>
      <c r="I37">
        <f t="shared" si="2"/>
        <v>570645.61382000009</v>
      </c>
    </row>
    <row r="38" spans="1:9" x14ac:dyDescent="0.3">
      <c r="A38" t="s">
        <v>121</v>
      </c>
      <c r="B38" s="6">
        <v>10667703</v>
      </c>
      <c r="C38" s="6">
        <v>28193528</v>
      </c>
      <c r="D38" s="6">
        <v>19975333</v>
      </c>
      <c r="E38" s="6">
        <v>16060479</v>
      </c>
      <c r="G38">
        <f t="shared" si="0"/>
        <v>312553.03019700001</v>
      </c>
      <c r="H38">
        <f t="shared" si="1"/>
        <v>281935.28000000003</v>
      </c>
      <c r="I38">
        <f t="shared" si="2"/>
        <v>594488.31019700004</v>
      </c>
    </row>
    <row r="39" spans="1:9" x14ac:dyDescent="0.3">
      <c r="A39" t="s">
        <v>122</v>
      </c>
      <c r="B39" s="6">
        <v>9846842</v>
      </c>
      <c r="C39" s="6">
        <v>24092548</v>
      </c>
      <c r="D39" s="6">
        <v>20631630</v>
      </c>
      <c r="E39" s="6">
        <v>16673976</v>
      </c>
      <c r="G39">
        <f t="shared" si="0"/>
        <v>288502.62375799997</v>
      </c>
      <c r="H39">
        <f t="shared" si="1"/>
        <v>240925.48</v>
      </c>
      <c r="I39">
        <f t="shared" si="2"/>
        <v>529428.10375799995</v>
      </c>
    </row>
    <row r="40" spans="1:9" x14ac:dyDescent="0.3">
      <c r="A40" t="s">
        <v>123</v>
      </c>
      <c r="B40" s="6">
        <v>9908422</v>
      </c>
      <c r="C40" s="6">
        <v>24146106</v>
      </c>
      <c r="D40" s="6">
        <v>20697720</v>
      </c>
      <c r="E40" s="6">
        <v>16681733</v>
      </c>
      <c r="G40">
        <f t="shared" si="0"/>
        <v>290306.85617799999</v>
      </c>
      <c r="H40">
        <f t="shared" si="1"/>
        <v>241461.06</v>
      </c>
      <c r="I40">
        <f t="shared" si="2"/>
        <v>531767.91617799993</v>
      </c>
    </row>
    <row r="41" spans="1:9" x14ac:dyDescent="0.3">
      <c r="A41" t="s">
        <v>124</v>
      </c>
      <c r="B41" s="6">
        <v>9976053</v>
      </c>
      <c r="C41" s="6">
        <v>24430770</v>
      </c>
      <c r="D41" s="6">
        <v>20676042</v>
      </c>
      <c r="E41" s="6">
        <v>16696708</v>
      </c>
      <c r="G41">
        <f t="shared" si="0"/>
        <v>292288.37684699998</v>
      </c>
      <c r="H41">
        <f t="shared" si="1"/>
        <v>244307.7</v>
      </c>
      <c r="I41">
        <f t="shared" si="2"/>
        <v>536596.07684700005</v>
      </c>
    </row>
    <row r="42" spans="1:9" x14ac:dyDescent="0.3">
      <c r="A42" t="s">
        <v>125</v>
      </c>
      <c r="B42" s="6">
        <v>8777938</v>
      </c>
      <c r="C42" s="6">
        <v>22063209</v>
      </c>
      <c r="D42" s="6">
        <v>18498754</v>
      </c>
      <c r="E42" s="6">
        <v>16141670</v>
      </c>
      <c r="G42">
        <f t="shared" si="0"/>
        <v>257184.80546199999</v>
      </c>
      <c r="H42">
        <f t="shared" si="1"/>
        <v>220632.09</v>
      </c>
      <c r="I42">
        <f t="shared" si="2"/>
        <v>477816.89546199999</v>
      </c>
    </row>
    <row r="43" spans="1:9" x14ac:dyDescent="0.3">
      <c r="A43" t="s">
        <v>126</v>
      </c>
      <c r="B43" s="6">
        <v>9820355</v>
      </c>
      <c r="C43" s="6">
        <v>23994407</v>
      </c>
      <c r="D43" s="6">
        <v>20005594</v>
      </c>
      <c r="E43" s="6">
        <v>16712533</v>
      </c>
      <c r="G43">
        <f t="shared" si="0"/>
        <v>287726.581145</v>
      </c>
      <c r="H43">
        <f t="shared" si="1"/>
        <v>239944.07</v>
      </c>
      <c r="I43">
        <f t="shared" si="2"/>
        <v>527670.65114500001</v>
      </c>
    </row>
    <row r="44" spans="1:9" x14ac:dyDescent="0.3">
      <c r="A44" t="s">
        <v>127</v>
      </c>
      <c r="B44" s="6">
        <v>9908412</v>
      </c>
      <c r="C44" s="6">
        <v>24200124</v>
      </c>
      <c r="D44" s="6">
        <v>20081143</v>
      </c>
      <c r="E44" s="6">
        <v>16735041</v>
      </c>
      <c r="G44">
        <f t="shared" si="0"/>
        <v>290306.563188</v>
      </c>
      <c r="H44">
        <f t="shared" si="1"/>
        <v>242001.24</v>
      </c>
      <c r="I44">
        <f t="shared" si="2"/>
        <v>532307.80318799999</v>
      </c>
    </row>
    <row r="45" spans="1:9" x14ac:dyDescent="0.3">
      <c r="A45" t="s">
        <v>128</v>
      </c>
      <c r="B45" s="6">
        <v>10250922</v>
      </c>
      <c r="C45" s="6">
        <v>25577775</v>
      </c>
      <c r="D45" s="6">
        <v>19845835</v>
      </c>
      <c r="E45" s="6">
        <v>16674857</v>
      </c>
      <c r="G45">
        <f t="shared" si="0"/>
        <v>300341.76367799996</v>
      </c>
      <c r="H45">
        <f t="shared" si="1"/>
        <v>255777.75</v>
      </c>
      <c r="I45">
        <f t="shared" si="2"/>
        <v>556119.51367799996</v>
      </c>
    </row>
    <row r="46" spans="1:9" x14ac:dyDescent="0.3">
      <c r="A46" t="s">
        <v>129</v>
      </c>
      <c r="B46" s="6">
        <v>6695854</v>
      </c>
      <c r="C46" s="6">
        <v>20042315</v>
      </c>
      <c r="D46" s="6">
        <v>18135196</v>
      </c>
      <c r="E46" s="6">
        <v>13730551</v>
      </c>
      <c r="G46">
        <f t="shared" si="0"/>
        <v>196181.82634599999</v>
      </c>
      <c r="H46">
        <f t="shared" si="1"/>
        <v>200423.15</v>
      </c>
      <c r="I46">
        <f t="shared" si="2"/>
        <v>396604.97634599998</v>
      </c>
    </row>
    <row r="47" spans="1:9" x14ac:dyDescent="0.3">
      <c r="A47" t="s">
        <v>130</v>
      </c>
      <c r="B47" s="6">
        <v>4275857</v>
      </c>
      <c r="C47" s="6">
        <v>27049220</v>
      </c>
      <c r="D47" s="6">
        <v>11411397</v>
      </c>
      <c r="E47" s="6">
        <v>12233021</v>
      </c>
      <c r="G47">
        <f t="shared" si="0"/>
        <v>125278.33424299999</v>
      </c>
      <c r="H47">
        <f t="shared" si="1"/>
        <v>270492.2</v>
      </c>
      <c r="I47">
        <f t="shared" si="2"/>
        <v>395770.53424299997</v>
      </c>
    </row>
    <row r="48" spans="1:9" x14ac:dyDescent="0.3">
      <c r="A48" t="s">
        <v>131</v>
      </c>
      <c r="B48" s="6">
        <v>4479355</v>
      </c>
      <c r="C48" s="6">
        <v>17719042</v>
      </c>
      <c r="D48" s="6">
        <v>10848398</v>
      </c>
      <c r="E48" s="6">
        <v>9331417</v>
      </c>
      <c r="G48">
        <f t="shared" si="0"/>
        <v>131240.622145</v>
      </c>
      <c r="H48">
        <f t="shared" si="1"/>
        <v>177190.42</v>
      </c>
      <c r="I48">
        <f t="shared" si="2"/>
        <v>308431.04214500001</v>
      </c>
    </row>
    <row r="49" spans="1:9" x14ac:dyDescent="0.3">
      <c r="A49" t="s">
        <v>132</v>
      </c>
      <c r="B49" s="6">
        <v>6020998</v>
      </c>
      <c r="C49" s="6">
        <v>13616949</v>
      </c>
      <c r="D49" s="6">
        <v>16503652</v>
      </c>
      <c r="E49" s="6">
        <v>12498026</v>
      </c>
      <c r="G49">
        <f t="shared" si="0"/>
        <v>176409.22040200001</v>
      </c>
      <c r="H49">
        <f t="shared" si="1"/>
        <v>136169.49</v>
      </c>
      <c r="I49">
        <f t="shared" si="2"/>
        <v>312578.710402</v>
      </c>
    </row>
    <row r="50" spans="1:9" x14ac:dyDescent="0.3">
      <c r="A50" t="s">
        <v>133</v>
      </c>
      <c r="B50" s="6">
        <v>8526016</v>
      </c>
      <c r="C50" s="6">
        <v>20090653</v>
      </c>
      <c r="D50" s="6">
        <v>17658825</v>
      </c>
      <c r="E50" s="6">
        <v>13028427</v>
      </c>
      <c r="G50">
        <f t="shared" si="0"/>
        <v>249803.742784</v>
      </c>
      <c r="H50">
        <f t="shared" si="1"/>
        <v>200906.53</v>
      </c>
      <c r="I50">
        <f t="shared" si="2"/>
        <v>450710.27278400003</v>
      </c>
    </row>
    <row r="51" spans="1:9" x14ac:dyDescent="0.3">
      <c r="A51" t="s">
        <v>134</v>
      </c>
      <c r="B51" s="6">
        <v>7354860</v>
      </c>
      <c r="C51" s="6">
        <v>15029831</v>
      </c>
      <c r="D51" s="6">
        <v>19361061</v>
      </c>
      <c r="E51" s="6">
        <v>12606276</v>
      </c>
      <c r="G51">
        <f t="shared" si="0"/>
        <v>215490.04313999999</v>
      </c>
      <c r="H51">
        <f t="shared" si="1"/>
        <v>150298.31</v>
      </c>
      <c r="I51">
        <f t="shared" si="2"/>
        <v>365788.35314000002</v>
      </c>
    </row>
    <row r="52" spans="1:9" x14ac:dyDescent="0.3">
      <c r="A52" t="s">
        <v>135</v>
      </c>
      <c r="B52" s="6">
        <v>762121</v>
      </c>
      <c r="C52" s="6">
        <v>2425685</v>
      </c>
      <c r="D52" s="6">
        <v>8834340</v>
      </c>
      <c r="E52" s="6">
        <v>6983803</v>
      </c>
      <c r="G52">
        <f t="shared" si="0"/>
        <v>22329.383179</v>
      </c>
      <c r="H52">
        <f t="shared" si="1"/>
        <v>24256.850000000002</v>
      </c>
      <c r="I52">
        <f t="shared" si="2"/>
        <v>46586.233179000003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E2"/>
    </sheetView>
  </sheetViews>
  <sheetFormatPr defaultRowHeight="14.4" x14ac:dyDescent="0.3"/>
  <cols>
    <col min="1" max="1" width="11.6640625" bestFit="1" customWidth="1"/>
  </cols>
  <sheetData>
    <row r="1" spans="1:5" x14ac:dyDescent="0.3">
      <c r="A1" s="1"/>
      <c r="B1" s="1" t="s">
        <v>139</v>
      </c>
      <c r="C1" s="1" t="s">
        <v>140</v>
      </c>
      <c r="D1" s="1" t="s">
        <v>141</v>
      </c>
      <c r="E1" s="1" t="s">
        <v>142</v>
      </c>
    </row>
    <row r="2" spans="1:5" x14ac:dyDescent="0.3">
      <c r="A2" s="2" t="s">
        <v>173</v>
      </c>
      <c r="B2" s="8">
        <f>[1]L1_L2!D20</f>
        <v>7.9845100000000002E-3</v>
      </c>
      <c r="C2" s="8">
        <f>[1]L1_L2!E20</f>
        <v>0.206593</v>
      </c>
      <c r="D2" s="8">
        <f>[1]L1_L2!F20</f>
        <v>0.28170600000000001</v>
      </c>
      <c r="E2" s="8">
        <f>[1]L1_L2!$C$20</f>
        <v>15.273199999999999</v>
      </c>
    </row>
    <row r="3" spans="1:5" x14ac:dyDescent="0.3">
      <c r="A3" s="1" t="s">
        <v>143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3">
      <c r="A4" s="1" t="s">
        <v>144</v>
      </c>
      <c r="C4">
        <f>[1]MANA!$B$3</f>
        <v>5.9954300000000004E-3</v>
      </c>
      <c r="E4">
        <f>[1]MANA!$D$3</f>
        <v>0.359404</v>
      </c>
    </row>
    <row r="5" spans="1:5" x14ac:dyDescent="0.3">
      <c r="A5" s="1" t="s">
        <v>145</v>
      </c>
      <c r="C5">
        <f>[1]MANA!$B$5</f>
        <v>2.9642600000000002E-2</v>
      </c>
      <c r="E5">
        <f>[1]MANA!$D$5</f>
        <v>8.7531199999999991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5" workbookViewId="0">
      <selection activeCell="B59" sqref="B59"/>
    </sheetView>
  </sheetViews>
  <sheetFormatPr defaultRowHeight="14.4" x14ac:dyDescent="0.3"/>
  <sheetData>
    <row r="1" spans="1:5" x14ac:dyDescent="0.3">
      <c r="A1" s="10" t="s">
        <v>146</v>
      </c>
      <c r="B1" s="10"/>
      <c r="C1" s="10"/>
      <c r="D1" s="10"/>
      <c r="E1" s="1">
        <f>1000/50000000</f>
        <v>2.0000000000000002E-5</v>
      </c>
    </row>
    <row r="2" spans="1:5" x14ac:dyDescent="0.3">
      <c r="A2" s="1" t="s">
        <v>147</v>
      </c>
      <c r="B2" s="1" t="s">
        <v>148</v>
      </c>
      <c r="C2" s="1" t="s">
        <v>149</v>
      </c>
      <c r="D2" s="1" t="s">
        <v>150</v>
      </c>
      <c r="E2" s="1"/>
    </row>
    <row r="3" spans="1:5" x14ac:dyDescent="0.3">
      <c r="A3" s="1">
        <f>Sheet3!F3*$E$1</f>
        <v>177.05402000000001</v>
      </c>
      <c r="B3" s="1">
        <f>Sheet3!G3*$E$1</f>
        <v>1.3997000000000002</v>
      </c>
      <c r="C3" s="1">
        <f>Sheet3!L3*$E$1</f>
        <v>105.38492000000001</v>
      </c>
      <c r="D3" s="1">
        <f>Sheet3!M3*$E$1</f>
        <v>9.9075200000000017</v>
      </c>
    </row>
    <row r="4" spans="1:5" x14ac:dyDescent="0.3">
      <c r="A4" s="1">
        <f>Sheet3!F4*$E$1</f>
        <v>185.37788</v>
      </c>
      <c r="B4" s="1">
        <f>Sheet3!G4*$E$1</f>
        <v>5.4295400000000003</v>
      </c>
      <c r="C4" s="1">
        <f>Sheet3!L4*$E$1</f>
        <v>175.02324000000002</v>
      </c>
      <c r="D4" s="1">
        <f>Sheet3!M4*$E$1</f>
        <v>20.273720000000001</v>
      </c>
    </row>
    <row r="5" spans="1:5" x14ac:dyDescent="0.3">
      <c r="A5" s="1">
        <f>Sheet3!F5*$E$1</f>
        <v>184.63726000000003</v>
      </c>
      <c r="B5" s="1">
        <f>Sheet3!G5*$E$1</f>
        <v>4.2605000000000004</v>
      </c>
      <c r="C5" s="1">
        <f>Sheet3!L5*$E$1</f>
        <v>138.85944000000001</v>
      </c>
      <c r="D5" s="1">
        <f>Sheet3!M5*$E$1</f>
        <v>18.66198</v>
      </c>
    </row>
    <row r="6" spans="1:5" x14ac:dyDescent="0.3">
      <c r="A6" s="1">
        <f>Sheet3!F6*$E$1</f>
        <v>183.41876000000002</v>
      </c>
      <c r="B6" s="1">
        <f>Sheet3!G6*$E$1</f>
        <v>4.5568</v>
      </c>
      <c r="C6" s="1">
        <f>Sheet3!L6*$E$1</f>
        <v>129.80454</v>
      </c>
      <c r="D6" s="1">
        <f>Sheet3!M6*$E$1</f>
        <v>17.729560000000003</v>
      </c>
    </row>
    <row r="7" spans="1:5" x14ac:dyDescent="0.3">
      <c r="A7" s="1">
        <f>Sheet3!F7*$E$1</f>
        <v>180.13958000000002</v>
      </c>
      <c r="B7" s="1">
        <f>Sheet3!G7*$E$1</f>
        <v>6.2356400000000001</v>
      </c>
      <c r="C7" s="1">
        <f>Sheet3!L7*$E$1</f>
        <v>187.99970000000002</v>
      </c>
      <c r="D7" s="1">
        <f>Sheet3!M7*$E$1</f>
        <v>26.702600000000004</v>
      </c>
    </row>
    <row r="8" spans="1:5" x14ac:dyDescent="0.3">
      <c r="A8" s="1">
        <f>Sheet3!F8*$E$1</f>
        <v>167.45638000000002</v>
      </c>
      <c r="B8" s="1">
        <f>Sheet3!G8*$E$1</f>
        <v>1.8270200000000001</v>
      </c>
      <c r="C8" s="1">
        <f>Sheet3!L8*$E$1</f>
        <v>93.13336000000001</v>
      </c>
      <c r="D8" s="1">
        <f>Sheet3!M8*$E$1</f>
        <v>18.495700000000003</v>
      </c>
    </row>
    <row r="9" spans="1:5" x14ac:dyDescent="0.3">
      <c r="A9" s="1">
        <f>Sheet3!F9*$E$1</f>
        <v>178.52384000000001</v>
      </c>
      <c r="B9" s="1">
        <f>Sheet3!G9*$E$1</f>
        <v>3.1004800000000001</v>
      </c>
      <c r="C9" s="1">
        <f>Sheet3!L9*$E$1</f>
        <v>99.411500000000004</v>
      </c>
      <c r="D9" s="1">
        <f>Sheet3!M9*$E$1</f>
        <v>20.176220000000001</v>
      </c>
    </row>
    <row r="10" spans="1:5" x14ac:dyDescent="0.3">
      <c r="A10" s="1">
        <f>Sheet3!F10*$E$1</f>
        <v>189.92770000000002</v>
      </c>
      <c r="B10" s="1">
        <f>Sheet3!G10*$E$1</f>
        <v>4.3210800000000003</v>
      </c>
      <c r="C10" s="1">
        <f>Sheet3!L10*$E$1</f>
        <v>117.33798000000002</v>
      </c>
      <c r="D10" s="1">
        <f>Sheet3!M10*$E$1</f>
        <v>20.053160000000002</v>
      </c>
    </row>
    <row r="11" spans="1:5" x14ac:dyDescent="0.3">
      <c r="A11" s="1">
        <f>Sheet3!F11*$E$1</f>
        <v>161.11016000000001</v>
      </c>
      <c r="B11" s="1">
        <f>Sheet3!G11*$E$1</f>
        <v>3.2933800000000004</v>
      </c>
      <c r="C11" s="1">
        <f>Sheet3!L11*$E$1</f>
        <v>113.48116</v>
      </c>
      <c r="D11" s="1">
        <f>Sheet3!M11*$E$1</f>
        <v>19.00882</v>
      </c>
    </row>
    <row r="12" spans="1:5" x14ac:dyDescent="0.3">
      <c r="A12" s="1">
        <f>Sheet3!F12*$E$1</f>
        <v>185.18176000000003</v>
      </c>
      <c r="B12" s="1">
        <f>Sheet3!G12*$E$1</f>
        <v>8.9900200000000012</v>
      </c>
      <c r="C12" s="1">
        <f>Sheet3!L12*$E$1</f>
        <v>198.80878000000001</v>
      </c>
      <c r="D12" s="1">
        <f>Sheet3!M12*$E$1</f>
        <v>52.619800000000005</v>
      </c>
    </row>
    <row r="13" spans="1:5" x14ac:dyDescent="0.3">
      <c r="A13" s="1">
        <f>Sheet3!F13*$E$1</f>
        <v>179.33800000000002</v>
      </c>
      <c r="B13" s="1">
        <f>Sheet3!G13*$E$1</f>
        <v>6.6906200000000009</v>
      </c>
      <c r="C13" s="1">
        <f>Sheet3!L13*$E$1</f>
        <v>117.1915</v>
      </c>
      <c r="D13" s="1">
        <f>Sheet3!M13*$E$1</f>
        <v>28.910520000000002</v>
      </c>
    </row>
    <row r="14" spans="1:5" x14ac:dyDescent="0.3">
      <c r="A14" s="1">
        <f>Sheet3!F14*$E$1</f>
        <v>206.29892000000001</v>
      </c>
      <c r="B14" s="1">
        <f>Sheet3!G14*$E$1</f>
        <v>7.2026200000000005</v>
      </c>
      <c r="C14" s="1">
        <f>Sheet3!L14*$E$1</f>
        <v>104.7231</v>
      </c>
      <c r="D14" s="1">
        <f>Sheet3!M14*$E$1</f>
        <v>33.799400000000006</v>
      </c>
    </row>
    <row r="15" spans="1:5" x14ac:dyDescent="0.3">
      <c r="A15" s="1">
        <f>Sheet3!F15*$E$1</f>
        <v>207.98832000000002</v>
      </c>
      <c r="B15" s="1">
        <f>Sheet3!G15*$E$1</f>
        <v>6.4632200000000006</v>
      </c>
      <c r="C15" s="1">
        <f>Sheet3!L15*$E$1</f>
        <v>101.06284000000001</v>
      </c>
      <c r="D15" s="1">
        <f>Sheet3!M15*$E$1</f>
        <v>34.351460000000003</v>
      </c>
    </row>
    <row r="16" spans="1:5" x14ac:dyDescent="0.3">
      <c r="A16" s="1">
        <f>Sheet3!F16*$E$1</f>
        <v>191.15332000000001</v>
      </c>
      <c r="B16" s="1">
        <f>Sheet3!G16*$E$1</f>
        <v>7.0838200000000002</v>
      </c>
      <c r="C16" s="1">
        <f>Sheet3!L16*$E$1</f>
        <v>95.605360000000005</v>
      </c>
      <c r="D16" s="1">
        <f>Sheet3!M16*$E$1</f>
        <v>41.401120000000006</v>
      </c>
    </row>
    <row r="17" spans="1:4" x14ac:dyDescent="0.3">
      <c r="A17" s="1">
        <f>Sheet3!F17*$E$1</f>
        <v>168.90492</v>
      </c>
      <c r="B17" s="1">
        <f>Sheet3!G17*$E$1</f>
        <v>7.6614400000000007</v>
      </c>
      <c r="C17" s="1">
        <f>Sheet3!L17*$E$1</f>
        <v>103.29268</v>
      </c>
      <c r="D17" s="1">
        <f>Sheet3!M17*$E$1</f>
        <v>38.29374</v>
      </c>
    </row>
    <row r="18" spans="1:4" x14ac:dyDescent="0.3">
      <c r="A18" s="1">
        <f>Sheet3!F18*$E$1</f>
        <v>165.52558000000002</v>
      </c>
      <c r="B18" s="1">
        <f>Sheet3!G18*$E$1</f>
        <v>8.2371400000000001</v>
      </c>
      <c r="C18" s="1">
        <f>Sheet3!L18*$E$1</f>
        <v>98.436620000000005</v>
      </c>
      <c r="D18" s="1">
        <f>Sheet3!M18*$E$1</f>
        <v>43.581380000000003</v>
      </c>
    </row>
    <row r="19" spans="1:4" x14ac:dyDescent="0.3">
      <c r="A19" s="1">
        <f>Sheet3!F19*$E$1</f>
        <v>163.81262000000001</v>
      </c>
      <c r="B19" s="1">
        <f>Sheet3!G19*$E$1</f>
        <v>9.0091800000000006</v>
      </c>
      <c r="C19" s="1">
        <f>Sheet3!L19*$E$1</f>
        <v>98.731100000000012</v>
      </c>
      <c r="D19" s="1">
        <f>Sheet3!M19*$E$1</f>
        <v>44.936660000000003</v>
      </c>
    </row>
    <row r="20" spans="1:4" x14ac:dyDescent="0.3">
      <c r="A20" s="1">
        <f>Sheet3!F20*$E$1</f>
        <v>180.80778000000001</v>
      </c>
      <c r="B20" s="1">
        <f>Sheet3!G20*$E$1</f>
        <v>9.7940000000000005</v>
      </c>
      <c r="C20" s="1">
        <f>Sheet3!L20*$E$1</f>
        <v>187.17294000000001</v>
      </c>
      <c r="D20" s="1">
        <f>Sheet3!M20*$E$1</f>
        <v>53.609300000000005</v>
      </c>
    </row>
    <row r="21" spans="1:4" x14ac:dyDescent="0.3">
      <c r="A21" s="1">
        <f>Sheet3!F21*$E$1</f>
        <v>182.24796000000001</v>
      </c>
      <c r="B21" s="1">
        <f>Sheet3!G21*$E$1</f>
        <v>9.1684600000000014</v>
      </c>
      <c r="C21" s="1">
        <f>Sheet3!L21*$E$1</f>
        <v>192.79600000000002</v>
      </c>
      <c r="D21" s="1">
        <f>Sheet3!M21*$E$1</f>
        <v>54.177360000000007</v>
      </c>
    </row>
    <row r="22" spans="1:4" x14ac:dyDescent="0.3">
      <c r="A22" s="1">
        <f>Sheet3!F22*$E$1</f>
        <v>181.02354000000003</v>
      </c>
      <c r="B22" s="1">
        <f>Sheet3!G22*$E$1</f>
        <v>13.135600000000002</v>
      </c>
      <c r="C22" s="1">
        <f>Sheet3!L22*$E$1</f>
        <v>97.142640000000014</v>
      </c>
      <c r="D22" s="1">
        <f>Sheet3!M22*$E$1</f>
        <v>59.693160000000006</v>
      </c>
    </row>
    <row r="23" spans="1:4" x14ac:dyDescent="0.3">
      <c r="A23" s="1">
        <f>Sheet3!F23*$E$1</f>
        <v>191.13250000000002</v>
      </c>
      <c r="B23" s="1">
        <f>Sheet3!G23*$E$1</f>
        <v>5.2092600000000004</v>
      </c>
      <c r="C23" s="1">
        <f>Sheet3!L23*$E$1</f>
        <v>87.473140000000001</v>
      </c>
      <c r="D23" s="1">
        <f>Sheet3!M23*$E$1</f>
        <v>44.903500000000001</v>
      </c>
    </row>
    <row r="24" spans="1:4" x14ac:dyDescent="0.3">
      <c r="A24" s="1">
        <f>Sheet3!F24*$E$1</f>
        <v>195.29858000000002</v>
      </c>
      <c r="B24" s="1">
        <f>Sheet3!G24*$E$1</f>
        <v>5.7329600000000003</v>
      </c>
      <c r="C24" s="1">
        <f>Sheet3!L24*$E$1</f>
        <v>94.234080000000006</v>
      </c>
      <c r="D24" s="1">
        <f>Sheet3!M24*$E$1</f>
        <v>49.106040000000007</v>
      </c>
    </row>
    <row r="25" spans="1:4" x14ac:dyDescent="0.3">
      <c r="A25" s="1">
        <f>Sheet3!F25*$E$1</f>
        <v>191.61252000000002</v>
      </c>
      <c r="B25" s="1">
        <f>Sheet3!G25*$E$1</f>
        <v>4.80206</v>
      </c>
      <c r="C25" s="1">
        <f>Sheet3!L25*$E$1</f>
        <v>84.798760000000001</v>
      </c>
      <c r="D25" s="1">
        <f>Sheet3!M25*$E$1</f>
        <v>42.634660000000004</v>
      </c>
    </row>
    <row r="26" spans="1:4" x14ac:dyDescent="0.3">
      <c r="A26" s="1">
        <f>Sheet3!F26*$E$1</f>
        <v>195.53464000000002</v>
      </c>
      <c r="B26" s="1">
        <f>Sheet3!G26*$E$1</f>
        <v>5.4424600000000005</v>
      </c>
      <c r="C26" s="1">
        <f>Sheet3!L26*$E$1</f>
        <v>96.273300000000006</v>
      </c>
      <c r="D26" s="1">
        <f>Sheet3!M26*$E$1</f>
        <v>47.156360000000006</v>
      </c>
    </row>
    <row r="27" spans="1:4" x14ac:dyDescent="0.3">
      <c r="A27" s="1">
        <f>Sheet3!F27*$E$1</f>
        <v>195.34586000000002</v>
      </c>
      <c r="B27" s="1">
        <f>Sheet3!G27*$E$1</f>
        <v>5.7551200000000007</v>
      </c>
      <c r="C27" s="1">
        <f>Sheet3!L27*$E$1</f>
        <v>101.85434000000001</v>
      </c>
      <c r="D27" s="1">
        <f>Sheet3!M27*$E$1</f>
        <v>45.709740000000004</v>
      </c>
    </row>
    <row r="28" spans="1:4" x14ac:dyDescent="0.3">
      <c r="A28" s="1">
        <f>Sheet3!F28*$E$1</f>
        <v>194.57494000000003</v>
      </c>
      <c r="B28" s="1">
        <f>Sheet3!G28*$E$1</f>
        <v>6.3694600000000001</v>
      </c>
      <c r="C28" s="1">
        <f>Sheet3!L28*$E$1</f>
        <v>93.901860000000013</v>
      </c>
      <c r="D28" s="1">
        <f>Sheet3!M28*$E$1</f>
        <v>51.406940000000006</v>
      </c>
    </row>
    <row r="29" spans="1:4" x14ac:dyDescent="0.3">
      <c r="A29" s="1">
        <f>Sheet3!F29*$E$1</f>
        <v>170.44152000000003</v>
      </c>
      <c r="B29" s="1">
        <f>Sheet3!G29*$E$1</f>
        <v>14.878920000000001</v>
      </c>
      <c r="C29" s="1">
        <f>Sheet3!L29*$E$1</f>
        <v>118.55858000000001</v>
      </c>
      <c r="D29" s="1">
        <f>Sheet3!M29*$E$1</f>
        <v>69.449820000000003</v>
      </c>
    </row>
    <row r="30" spans="1:4" x14ac:dyDescent="0.3">
      <c r="A30" s="1">
        <f>Sheet3!F30*$E$1</f>
        <v>167.39160000000001</v>
      </c>
      <c r="B30" s="1">
        <f>Sheet3!G30*$E$1</f>
        <v>15.482660000000001</v>
      </c>
      <c r="C30" s="1">
        <f>Sheet3!L30*$E$1</f>
        <v>120.32386000000001</v>
      </c>
      <c r="D30" s="1">
        <f>Sheet3!M30*$E$1</f>
        <v>71.250380000000007</v>
      </c>
    </row>
    <row r="31" spans="1:4" x14ac:dyDescent="0.3">
      <c r="A31" s="1">
        <f>Sheet3!F31*$E$1</f>
        <v>170.44056</v>
      </c>
      <c r="B31" s="1">
        <f>Sheet3!G31*$E$1</f>
        <v>15.642360000000002</v>
      </c>
      <c r="C31" s="1">
        <f>Sheet3!L31*$E$1</f>
        <v>128.38384000000002</v>
      </c>
      <c r="D31" s="1">
        <f>Sheet3!M31*$E$1</f>
        <v>70.282940000000011</v>
      </c>
    </row>
    <row r="32" spans="1:4" x14ac:dyDescent="0.3">
      <c r="A32" s="1">
        <f>Sheet3!F32*$E$1</f>
        <v>167.45584000000002</v>
      </c>
      <c r="B32" s="1">
        <f>Sheet3!G32*$E$1</f>
        <v>17.7041</v>
      </c>
      <c r="C32" s="1">
        <f>Sheet3!L32*$E$1</f>
        <v>122.15200000000002</v>
      </c>
      <c r="D32" s="1">
        <f>Sheet3!M32*$E$1</f>
        <v>78.806720000000013</v>
      </c>
    </row>
    <row r="33" spans="1:4" x14ac:dyDescent="0.3">
      <c r="A33" s="1">
        <f>Sheet3!F33*$E$1</f>
        <v>167.23104000000001</v>
      </c>
      <c r="B33" s="1">
        <f>Sheet3!G33*$E$1</f>
        <v>17.926080000000002</v>
      </c>
      <c r="C33" s="1">
        <f>Sheet3!L33*$E$1</f>
        <v>121.79418000000001</v>
      </c>
      <c r="D33" s="1">
        <f>Sheet3!M33*$E$1</f>
        <v>81.013600000000011</v>
      </c>
    </row>
    <row r="34" spans="1:4" x14ac:dyDescent="0.3">
      <c r="A34" s="1">
        <f>Sheet3!F34*$E$1</f>
        <v>173.51324000000002</v>
      </c>
      <c r="B34" s="1">
        <f>Sheet3!G34*$E$1</f>
        <v>17.296060000000001</v>
      </c>
      <c r="C34" s="1">
        <f>Sheet3!L34*$E$1</f>
        <v>117.13818000000001</v>
      </c>
      <c r="D34" s="1">
        <f>Sheet3!M34*$E$1</f>
        <v>80.502020000000002</v>
      </c>
    </row>
    <row r="35" spans="1:4" x14ac:dyDescent="0.3">
      <c r="A35" s="1">
        <f>Sheet3!F35*$E$1</f>
        <v>174.43434000000002</v>
      </c>
      <c r="B35" s="1">
        <f>Sheet3!G35*$E$1</f>
        <v>16.832980000000003</v>
      </c>
      <c r="C35" s="1">
        <f>Sheet3!L35*$E$1</f>
        <v>116.70062000000001</v>
      </c>
      <c r="D35" s="1">
        <f>Sheet3!M35*$E$1</f>
        <v>79.78276000000001</v>
      </c>
    </row>
    <row r="36" spans="1:4" x14ac:dyDescent="0.3">
      <c r="A36" s="1">
        <f>Sheet3!F36*$E$1</f>
        <v>173.31360000000001</v>
      </c>
      <c r="B36" s="1">
        <f>Sheet3!G36*$E$1</f>
        <v>17.799320000000002</v>
      </c>
      <c r="C36" s="1">
        <f>Sheet3!L36*$E$1</f>
        <v>117.54774</v>
      </c>
      <c r="D36" s="1">
        <f>Sheet3!M36*$E$1</f>
        <v>84.449020000000004</v>
      </c>
    </row>
    <row r="37" spans="1:4" x14ac:dyDescent="0.3">
      <c r="A37" s="1">
        <f>Sheet3!F37*$E$1</f>
        <v>171.61124000000001</v>
      </c>
      <c r="B37" s="1">
        <f>Sheet3!G37*$E$1</f>
        <v>17.476140000000001</v>
      </c>
      <c r="C37" s="1">
        <f>Sheet3!L37*$E$1</f>
        <v>119.68974000000001</v>
      </c>
      <c r="D37" s="1">
        <f>Sheet3!M37*$E$1</f>
        <v>82.904720000000012</v>
      </c>
    </row>
    <row r="38" spans="1:4" x14ac:dyDescent="0.3">
      <c r="A38" s="1">
        <f>Sheet3!F38*$E$1</f>
        <v>169.64728000000002</v>
      </c>
      <c r="B38" s="1">
        <f>Sheet3!G38*$E$1</f>
        <v>19.272740000000002</v>
      </c>
      <c r="C38" s="1">
        <f>Sheet3!L38*$E$1</f>
        <v>120.84980000000002</v>
      </c>
      <c r="D38" s="1">
        <f>Sheet3!M38*$E$1</f>
        <v>85.936220000000006</v>
      </c>
    </row>
    <row r="39" spans="1:4" x14ac:dyDescent="0.3">
      <c r="A39" s="1">
        <f>Sheet3!F39*$E$1</f>
        <v>178.0917</v>
      </c>
      <c r="B39" s="1">
        <f>Sheet3!G39*$E$1</f>
        <v>13.21888</v>
      </c>
      <c r="C39" s="1">
        <f>Sheet3!L39*$E$1</f>
        <v>109.77782000000001</v>
      </c>
      <c r="D39" s="1">
        <f>Sheet3!M39*$E$1</f>
        <v>80.74136</v>
      </c>
    </row>
    <row r="40" spans="1:4" x14ac:dyDescent="0.3">
      <c r="A40" s="1">
        <f>Sheet3!F40*$E$1</f>
        <v>176.66514000000001</v>
      </c>
      <c r="B40" s="1">
        <f>Sheet3!G40*$E$1</f>
        <v>13.524460000000001</v>
      </c>
      <c r="C40" s="1">
        <f>Sheet3!L40*$E$1</f>
        <v>106.97976000000001</v>
      </c>
      <c r="D40" s="1">
        <f>Sheet3!M40*$E$1</f>
        <v>82.838840000000005</v>
      </c>
    </row>
    <row r="41" spans="1:4" x14ac:dyDescent="0.3">
      <c r="A41" s="1">
        <f>Sheet3!F41*$E$1</f>
        <v>178.94286000000002</v>
      </c>
      <c r="B41" s="1">
        <f>Sheet3!G41*$E$1</f>
        <v>13.143500000000001</v>
      </c>
      <c r="C41" s="1">
        <f>Sheet3!L41*$E$1</f>
        <v>113.18958000000001</v>
      </c>
      <c r="D41" s="1">
        <f>Sheet3!M41*$E$1</f>
        <v>81.725440000000006</v>
      </c>
    </row>
    <row r="42" spans="1:4" x14ac:dyDescent="0.3">
      <c r="A42" s="1">
        <f>Sheet3!F42*$E$1</f>
        <v>167.59556000000001</v>
      </c>
      <c r="B42" s="1">
        <f>Sheet3!G42*$E$1</f>
        <v>10.002520000000001</v>
      </c>
      <c r="C42" s="1">
        <f>Sheet3!L42*$E$1</f>
        <v>98.433140000000009</v>
      </c>
      <c r="D42" s="1">
        <f>Sheet3!M42*$E$1</f>
        <v>80.515660000000011</v>
      </c>
    </row>
    <row r="43" spans="1:4" x14ac:dyDescent="0.3">
      <c r="A43" s="1">
        <f>Sheet3!F43*$E$1</f>
        <v>174.48168000000001</v>
      </c>
      <c r="B43" s="1">
        <f>Sheet3!G43*$E$1</f>
        <v>11.262220000000001</v>
      </c>
      <c r="C43" s="1">
        <f>Sheet3!L43*$E$1</f>
        <v>105.24234000000001</v>
      </c>
      <c r="D43" s="1">
        <f>Sheet3!M43*$E$1</f>
        <v>89.796840000000003</v>
      </c>
    </row>
    <row r="44" spans="1:4" x14ac:dyDescent="0.3">
      <c r="A44" s="1">
        <f>Sheet3!F44*$E$1</f>
        <v>171.70928000000001</v>
      </c>
      <c r="B44" s="1">
        <f>Sheet3!G44*$E$1</f>
        <v>13.507280000000002</v>
      </c>
      <c r="C44" s="1">
        <f>Sheet3!L44*$E$1</f>
        <v>104.92744</v>
      </c>
      <c r="D44" s="1">
        <f>Sheet3!M44*$E$1</f>
        <v>91.397180000000006</v>
      </c>
    </row>
    <row r="45" spans="1:4" x14ac:dyDescent="0.3">
      <c r="A45" s="1">
        <f>Sheet3!F45*$E$1</f>
        <v>172.14484000000002</v>
      </c>
      <c r="B45" s="1">
        <f>Sheet3!G45*$E$1</f>
        <v>13.347220000000002</v>
      </c>
      <c r="C45" s="1">
        <f>Sheet3!L45*$E$1</f>
        <v>114.02816000000001</v>
      </c>
      <c r="D45" s="1">
        <f>Sheet3!M45*$E$1</f>
        <v>91.327400000000011</v>
      </c>
    </row>
    <row r="46" spans="1:4" x14ac:dyDescent="0.3">
      <c r="A46" s="1">
        <f>Sheet3!F46*$E$1</f>
        <v>182.45854000000003</v>
      </c>
      <c r="B46" s="1">
        <f>Sheet3!G46*$E$1</f>
        <v>3.7288400000000004</v>
      </c>
      <c r="C46" s="1">
        <f>Sheet3!L46*$E$1</f>
        <v>139.37632000000002</v>
      </c>
      <c r="D46" s="1">
        <f>Sheet3!M46*$E$1</f>
        <v>14.897140000000002</v>
      </c>
    </row>
    <row r="47" spans="1:4" x14ac:dyDescent="0.3">
      <c r="A47" s="1">
        <f>Sheet3!F47*$E$1</f>
        <v>237.13296000000003</v>
      </c>
      <c r="B47" s="1">
        <f>Sheet3!G47*$E$1</f>
        <v>4.6490600000000004</v>
      </c>
      <c r="C47" s="1">
        <f>Sheet3!L47*$E$1</f>
        <v>83.510220000000004</v>
      </c>
      <c r="D47" s="1">
        <f>Sheet3!M47*$E$1</f>
        <v>18.096780000000003</v>
      </c>
    </row>
    <row r="48" spans="1:4" x14ac:dyDescent="0.3">
      <c r="A48" s="1">
        <f>Sheet3!F48*$E$1</f>
        <v>219.57930000000002</v>
      </c>
      <c r="B48" s="1">
        <f>Sheet3!G48*$E$1</f>
        <v>5.9018600000000001</v>
      </c>
      <c r="C48" s="1">
        <f>Sheet3!L48*$E$1</f>
        <v>82.969760000000008</v>
      </c>
      <c r="D48" s="1">
        <f>Sheet3!M48*$E$1</f>
        <v>22.26792</v>
      </c>
    </row>
    <row r="49" spans="1:5" x14ac:dyDescent="0.3">
      <c r="A49" s="1">
        <f>Sheet3!F49*$E$1</f>
        <v>175.53084000000001</v>
      </c>
      <c r="B49" s="1">
        <f>Sheet3!G49*$E$1</f>
        <v>4.0396000000000001</v>
      </c>
      <c r="C49" s="1">
        <f>Sheet3!L49*$E$1</f>
        <v>165.84880000000001</v>
      </c>
      <c r="D49" s="1">
        <f>Sheet3!M49*$E$1</f>
        <v>21.748720000000002</v>
      </c>
    </row>
    <row r="50" spans="1:5" x14ac:dyDescent="0.3">
      <c r="A50" s="1">
        <f>Sheet3!F50*$E$1</f>
        <v>171.99144000000001</v>
      </c>
      <c r="B50" s="1">
        <f>Sheet3!G50*$E$1</f>
        <v>5.6015200000000007</v>
      </c>
      <c r="C50" s="1">
        <f>Sheet3!L50*$E$1</f>
        <v>236.29482000000002</v>
      </c>
      <c r="D50" s="1">
        <f>Sheet3!M50*$E$1</f>
        <v>29.812480000000001</v>
      </c>
    </row>
    <row r="51" spans="1:5" x14ac:dyDescent="0.3">
      <c r="A51" s="1">
        <f>Sheet3!F51*$E$1</f>
        <v>179.82706000000002</v>
      </c>
      <c r="B51" s="1">
        <f>Sheet3!G51*$E$1</f>
        <v>3.1195600000000003</v>
      </c>
      <c r="C51" s="1">
        <f>Sheet3!L51*$E$1</f>
        <v>162.13760000000002</v>
      </c>
      <c r="D51" s="1">
        <f>Sheet3!M51*$E$1</f>
        <v>13.722760000000001</v>
      </c>
    </row>
    <row r="52" spans="1:5" x14ac:dyDescent="0.3">
      <c r="A52" s="1">
        <f>Sheet3!F52*$E$1</f>
        <v>160.15028000000001</v>
      </c>
      <c r="B52" s="1">
        <f>Sheet3!G52*$E$1</f>
        <v>0.52418000000000009</v>
      </c>
      <c r="C52" s="1">
        <f>Sheet3!L52*$E$1</f>
        <v>18.48958</v>
      </c>
      <c r="D52" s="1">
        <f>Sheet3!M52*$E$1</f>
        <v>5.28566</v>
      </c>
    </row>
    <row r="53" spans="1:5" x14ac:dyDescent="0.3">
      <c r="A53" s="1">
        <f>AVERAGE(A3:A52)</f>
        <v>180.70418159999997</v>
      </c>
      <c r="B53" s="1">
        <f t="shared" ref="B53:C53" si="0">AVERAGE(B3:B52)</f>
        <v>8.9410728000000024</v>
      </c>
      <c r="C53" s="1">
        <f t="shared" si="0"/>
        <v>119.16557520000002</v>
      </c>
      <c r="D53" s="1">
        <f>AVERAGE(D3:D52)</f>
        <v>48.917056000000009</v>
      </c>
      <c r="E53" t="s">
        <v>151</v>
      </c>
    </row>
    <row r="54" spans="1:5" x14ac:dyDescent="0.3">
      <c r="A54" s="1" t="s">
        <v>165</v>
      </c>
      <c r="B54" s="1">
        <f>SUM(A53:D53)</f>
        <v>357.72788559999998</v>
      </c>
      <c r="C54" s="1"/>
      <c r="D54" s="1"/>
    </row>
    <row r="55" spans="1:5" x14ac:dyDescent="0.3">
      <c r="A55" s="1" t="s">
        <v>152</v>
      </c>
      <c r="B55" s="1">
        <f>linkedrecords!$D$2*(B53+D53)</f>
        <v>16.298982031732802</v>
      </c>
      <c r="C55" s="1"/>
      <c r="D55" s="1"/>
    </row>
    <row r="56" spans="1:5" x14ac:dyDescent="0.3">
      <c r="A56" s="1" t="s">
        <v>153</v>
      </c>
      <c r="B56" s="1">
        <f>linkedrecords!$C$2*A53</f>
        <v>37.332218989288791</v>
      </c>
      <c r="C56" s="1"/>
      <c r="D56" s="1"/>
    </row>
    <row r="57" spans="1:5" x14ac:dyDescent="0.3">
      <c r="A57" s="1" t="s">
        <v>154</v>
      </c>
      <c r="B57" s="1">
        <f>linkedrecords!$B$2*C53</f>
        <v>0.95147872684015222</v>
      </c>
    </row>
    <row r="58" spans="1:5" x14ac:dyDescent="0.3">
      <c r="A58" s="1" t="s">
        <v>161</v>
      </c>
      <c r="B58" s="1">
        <f>SUM(B55:B57)</f>
        <v>54.582679747861746</v>
      </c>
    </row>
    <row r="59" spans="1:5" x14ac:dyDescent="0.3">
      <c r="A59" s="1" t="s">
        <v>162</v>
      </c>
      <c r="B59" s="1">
        <f>Sheet1!B55*linkedrecords!E2*20</f>
        <v>3.4592523075331396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8" max="8" width="8.88671875" style="5"/>
  </cols>
  <sheetData>
    <row r="1" spans="1:12" x14ac:dyDescent="0.3">
      <c r="A1" s="10" t="s">
        <v>146</v>
      </c>
      <c r="B1" s="10"/>
      <c r="C1" s="10"/>
      <c r="D1" s="10"/>
      <c r="E1" s="10"/>
      <c r="F1" s="10"/>
      <c r="G1" s="10"/>
      <c r="H1" s="10"/>
      <c r="I1" s="10"/>
      <c r="J1" s="10"/>
      <c r="L1" s="1">
        <f>1000/50000000</f>
        <v>2.0000000000000002E-5</v>
      </c>
    </row>
    <row r="2" spans="1:12" x14ac:dyDescent="0.3">
      <c r="A2" s="1" t="s">
        <v>147</v>
      </c>
      <c r="B2" s="1" t="s">
        <v>148</v>
      </c>
      <c r="C2" s="1" t="s">
        <v>155</v>
      </c>
      <c r="D2" s="1" t="s">
        <v>156</v>
      </c>
      <c r="E2" s="1" t="s">
        <v>157</v>
      </c>
      <c r="F2" s="1" t="s">
        <v>158</v>
      </c>
      <c r="G2" s="1" t="s">
        <v>169</v>
      </c>
      <c r="H2" s="5" t="s">
        <v>172</v>
      </c>
      <c r="I2" s="1" t="s">
        <v>170</v>
      </c>
      <c r="J2" s="5" t="s">
        <v>171</v>
      </c>
      <c r="L2" s="1"/>
    </row>
    <row r="3" spans="1:12" x14ac:dyDescent="0.3">
      <c r="A3" s="1">
        <f>Sheet4!F3*$L$1</f>
        <v>6.3326600000000006</v>
      </c>
      <c r="B3" s="1">
        <f>Sheet4!G3*$L$1</f>
        <v>2.28722</v>
      </c>
      <c r="C3" s="1">
        <f>Sheet4!I3*$L$1</f>
        <v>0.43210000000000004</v>
      </c>
      <c r="D3" s="1">
        <f>Sheet4!J3*$L$1</f>
        <v>0.73274000000000006</v>
      </c>
      <c r="E3" s="1">
        <f>Sheet4!O3*$L$1</f>
        <v>3.7874200000000005</v>
      </c>
      <c r="F3" s="1">
        <f>Sheet4!P3*$L$1</f>
        <v>4.5200000000000006E-3</v>
      </c>
      <c r="G3" s="5">
        <f>Sheet4!K3*$L$1</f>
        <v>29.113340000000001</v>
      </c>
      <c r="H3" s="5">
        <f>Sheet4!M3*$L$1</f>
        <v>3.0700000000000003</v>
      </c>
      <c r="I3" s="5">
        <f>Sheet4!V3*$L$1</f>
        <v>10.864420000000001</v>
      </c>
      <c r="J3" s="5">
        <f>(Sheet4!L3-Sheet4!V3)*$L$1</f>
        <v>15.178920000000002</v>
      </c>
    </row>
    <row r="4" spans="1:12" x14ac:dyDescent="0.3">
      <c r="A4" s="1">
        <f>Sheet4!F4*$L$1</f>
        <v>5.0367800000000003</v>
      </c>
      <c r="B4" s="1">
        <f>Sheet4!G4*$L$1</f>
        <v>1.28386</v>
      </c>
      <c r="C4" s="1">
        <f>Sheet4!I4*$L$1</f>
        <v>0.45376000000000005</v>
      </c>
      <c r="D4" s="1">
        <f>Sheet4!J4*$L$1</f>
        <v>1.3201000000000001</v>
      </c>
      <c r="E4" s="1">
        <f>Sheet4!O4*$L$1</f>
        <v>2.4986000000000002</v>
      </c>
      <c r="F4" s="1">
        <f>Sheet4!P4*$L$1</f>
        <v>1.128E-2</v>
      </c>
      <c r="G4" s="5">
        <f>Sheet4!K4*$L$1</f>
        <v>35.923020000000001</v>
      </c>
      <c r="H4" s="5">
        <f>Sheet4!M4*$L$1</f>
        <v>2.23942</v>
      </c>
      <c r="I4" s="5">
        <f>Sheet4!V4*$L$1</f>
        <v>11.68458</v>
      </c>
      <c r="J4" s="5">
        <f>(Sheet4!L4-Sheet4!V4)*$L$1</f>
        <v>21.999020000000002</v>
      </c>
    </row>
    <row r="5" spans="1:12" x14ac:dyDescent="0.3">
      <c r="A5" s="1">
        <f>Sheet4!F5*$L$1</f>
        <v>4.2108400000000001</v>
      </c>
      <c r="B5" s="1">
        <f>Sheet4!G5*$L$1</f>
        <v>1.02596</v>
      </c>
      <c r="C5" s="1">
        <f>Sheet4!I5*$L$1</f>
        <v>0.52174000000000009</v>
      </c>
      <c r="D5" s="1">
        <f>Sheet4!J5*$L$1</f>
        <v>4.1226200000000004</v>
      </c>
      <c r="E5" s="1">
        <f>Sheet4!O5*$L$1</f>
        <v>5.3644800000000004</v>
      </c>
      <c r="F5" s="1">
        <f>Sheet4!P5*$L$1</f>
        <v>2.1340000000000001E-2</v>
      </c>
      <c r="G5" s="5">
        <f>Sheet4!K5*$L$1</f>
        <v>32.920880000000004</v>
      </c>
      <c r="H5" s="5">
        <f>Sheet4!M5*$L$1</f>
        <v>2.7067800000000002</v>
      </c>
      <c r="I5" s="5">
        <f>Sheet4!V5*$L$1</f>
        <v>9.8071999999999999</v>
      </c>
      <c r="J5" s="5">
        <f>(Sheet4!L5-Sheet4!V5)*$L$1</f>
        <v>20.4069</v>
      </c>
    </row>
    <row r="6" spans="1:12" x14ac:dyDescent="0.3">
      <c r="A6" s="1">
        <f>Sheet4!F6*$L$1</f>
        <v>9.5152400000000004</v>
      </c>
      <c r="B6" s="1">
        <f>Sheet4!G6*$L$1</f>
        <v>1.9764200000000001</v>
      </c>
      <c r="C6" s="1">
        <f>Sheet4!I6*$L$1</f>
        <v>0.9010800000000001</v>
      </c>
      <c r="D6" s="1">
        <f>Sheet4!J6*$L$1</f>
        <v>1.4463400000000002</v>
      </c>
      <c r="E6" s="1">
        <f>Sheet4!O6*$L$1</f>
        <v>4.4210600000000007</v>
      </c>
      <c r="F6" s="1">
        <f>Sheet4!P6*$L$1</f>
        <v>1.9080000000000003E-2</v>
      </c>
      <c r="G6" s="5">
        <f>Sheet4!K6*$L$1</f>
        <v>40.776100000000007</v>
      </c>
      <c r="H6" s="5">
        <f>Sheet4!M6*$L$1</f>
        <v>2.5113800000000004</v>
      </c>
      <c r="I6" s="5">
        <f>Sheet4!V6*$L$1</f>
        <v>14.756520000000002</v>
      </c>
      <c r="J6" s="5">
        <f>(Sheet4!L6-Sheet4!V6)*$L$1</f>
        <v>23.508200000000002</v>
      </c>
    </row>
    <row r="7" spans="1:12" x14ac:dyDescent="0.3">
      <c r="A7" s="1">
        <f>Sheet4!F7*$L$1</f>
        <v>6.1974800000000005</v>
      </c>
      <c r="B7" s="1">
        <f>Sheet4!G7*$L$1</f>
        <v>1.9558600000000002</v>
      </c>
      <c r="C7" s="1">
        <f>Sheet4!I7*$L$1</f>
        <v>0.64148000000000005</v>
      </c>
      <c r="D7" s="1">
        <f>Sheet4!J7*$L$1</f>
        <v>2.9733400000000003</v>
      </c>
      <c r="E7" s="1">
        <f>Sheet4!O7*$L$1</f>
        <v>5.0318200000000006</v>
      </c>
      <c r="F7" s="1">
        <f>Sheet4!P7*$L$1</f>
        <v>2.9080000000000002E-2</v>
      </c>
      <c r="G7" s="5">
        <f>Sheet4!K7*$L$1</f>
        <v>47.151800000000001</v>
      </c>
      <c r="H7" s="5">
        <f>Sheet4!M7*$L$1</f>
        <v>2.8522600000000002</v>
      </c>
      <c r="I7" s="5">
        <f>Sheet4!V7*$L$1</f>
        <v>15.437640000000002</v>
      </c>
      <c r="J7" s="5">
        <f>(Sheet4!L7-Sheet4!V7)*$L$1</f>
        <v>28.861900000000002</v>
      </c>
    </row>
    <row r="8" spans="1:12" x14ac:dyDescent="0.3">
      <c r="A8" s="1">
        <f>Sheet4!F8*$L$1</f>
        <v>3.2508800000000004</v>
      </c>
      <c r="B8" s="1">
        <f>Sheet4!G8*$L$1</f>
        <v>4.8050000000000006</v>
      </c>
      <c r="C8" s="1">
        <f>Sheet4!I8*$L$1</f>
        <v>0.24804000000000001</v>
      </c>
      <c r="D8" s="1">
        <f>Sheet4!J8*$L$1</f>
        <v>0.59904000000000002</v>
      </c>
      <c r="E8" s="1">
        <f>Sheet4!O8*$L$1</f>
        <v>3.5045200000000003</v>
      </c>
      <c r="F8" s="1">
        <f>Sheet4!P8*$L$1</f>
        <v>1.5240000000000002E-2</v>
      </c>
      <c r="G8" s="5">
        <f>Sheet4!K8*$L$1</f>
        <v>36.521980000000006</v>
      </c>
      <c r="H8" s="5">
        <f>Sheet4!M8*$L$1</f>
        <v>5.5023800000000005</v>
      </c>
      <c r="I8" s="5">
        <f>Sheet4!V8*$L$1</f>
        <v>10.564780000000001</v>
      </c>
      <c r="J8" s="5">
        <f>(Sheet4!L8-Sheet4!V8)*$L$1</f>
        <v>20.454820000000002</v>
      </c>
    </row>
    <row r="9" spans="1:12" x14ac:dyDescent="0.3">
      <c r="A9" s="1">
        <f>Sheet4!F9*$L$1</f>
        <v>11.243080000000001</v>
      </c>
      <c r="B9" s="1">
        <f>Sheet4!G9*$L$1</f>
        <v>1.4113000000000002</v>
      </c>
      <c r="C9" s="1">
        <f>Sheet4!I9*$L$1</f>
        <v>0.95908000000000004</v>
      </c>
      <c r="D9" s="1">
        <f>Sheet4!J9*$L$1</f>
        <v>0.83176000000000005</v>
      </c>
      <c r="E9" s="1">
        <f>Sheet4!O9*$L$1</f>
        <v>6.5503600000000004</v>
      </c>
      <c r="F9" s="1">
        <f>Sheet4!P9*$L$1</f>
        <v>3.8800000000000002E-3</v>
      </c>
      <c r="G9" s="5">
        <f>Sheet4!K9*$L$1</f>
        <v>46.4724</v>
      </c>
      <c r="H9" s="5">
        <f>Sheet4!M9*$L$1</f>
        <v>1.9188200000000002</v>
      </c>
      <c r="I9" s="5">
        <f>Sheet4!V9*$L$1</f>
        <v>14.528960000000001</v>
      </c>
      <c r="J9" s="5">
        <f>(Sheet4!L9-Sheet4!V9)*$L$1</f>
        <v>30.024620000000002</v>
      </c>
    </row>
    <row r="10" spans="1:12" x14ac:dyDescent="0.3">
      <c r="A10" s="1">
        <f>Sheet4!F10*$L$1</f>
        <v>15.245380000000001</v>
      </c>
      <c r="B10" s="1">
        <f>Sheet4!G10*$L$1</f>
        <v>3.41</v>
      </c>
      <c r="C10" s="1">
        <f>Sheet4!I10*$L$1</f>
        <v>0.36606000000000005</v>
      </c>
      <c r="D10" s="1">
        <f>Sheet4!J10*$L$1</f>
        <v>1.7189400000000001</v>
      </c>
      <c r="E10" s="1">
        <f>Sheet4!O10*$L$1</f>
        <v>3.6309800000000001</v>
      </c>
      <c r="F10" s="1">
        <f>Sheet4!P10*$L$1</f>
        <v>8.8200000000000014E-3</v>
      </c>
      <c r="G10" s="5">
        <f>Sheet4!K10*$L$1</f>
        <v>54.773320000000005</v>
      </c>
      <c r="H10" s="5">
        <f>Sheet4!M10*$L$1</f>
        <v>3.8771600000000004</v>
      </c>
      <c r="I10" s="5">
        <f>Sheet4!V10*$L$1</f>
        <v>18.821540000000002</v>
      </c>
      <c r="J10" s="5">
        <f>(Sheet4!L10-Sheet4!V10)*$L$1</f>
        <v>32.074620000000003</v>
      </c>
    </row>
    <row r="11" spans="1:12" x14ac:dyDescent="0.3">
      <c r="A11" s="1">
        <f>Sheet4!F11*$L$1</f>
        <v>3.5411400000000004</v>
      </c>
      <c r="B11" s="1">
        <f>Sheet4!G11*$L$1</f>
        <v>2.34578</v>
      </c>
      <c r="C11" s="1">
        <f>Sheet4!I11*$L$1</f>
        <v>0.20190000000000002</v>
      </c>
      <c r="D11" s="1">
        <f>Sheet4!J11*$L$1</f>
        <v>1.4164800000000002</v>
      </c>
      <c r="E11" s="1">
        <f>Sheet4!O11*$L$1</f>
        <v>4.1433800000000005</v>
      </c>
      <c r="F11" s="1">
        <f>Sheet4!P11*$L$1</f>
        <v>1.37E-2</v>
      </c>
      <c r="G11" s="5">
        <f>Sheet4!K11*$L$1</f>
        <v>36.313680000000005</v>
      </c>
      <c r="H11" s="5">
        <f>Sheet4!M11*$L$1</f>
        <v>6.0261200000000006</v>
      </c>
      <c r="I11" s="5">
        <f>Sheet4!V11*$L$1</f>
        <v>11.263380000000002</v>
      </c>
      <c r="J11" s="5">
        <f>(Sheet4!L11-Sheet4!V11)*$L$1</f>
        <v>19.024180000000001</v>
      </c>
    </row>
    <row r="12" spans="1:12" x14ac:dyDescent="0.3">
      <c r="A12" s="1">
        <f>Sheet4!F12*$L$1</f>
        <v>7.1108800000000008</v>
      </c>
      <c r="B12" s="1">
        <f>Sheet4!G12*$L$1</f>
        <v>1.4800000000000002E-3</v>
      </c>
      <c r="C12" s="1">
        <f>Sheet4!I12*$L$1</f>
        <v>2.2200000000000002E-3</v>
      </c>
      <c r="D12" s="1">
        <f>Sheet4!J12*$L$1</f>
        <v>4.0000000000000003E-5</v>
      </c>
      <c r="E12" s="1">
        <f>Sheet4!O12*$L$1</f>
        <v>6.6800000000000002E-3</v>
      </c>
      <c r="F12" s="1">
        <f>Sheet4!P12*$L$1</f>
        <v>4.0000000000000003E-5</v>
      </c>
      <c r="G12" s="5">
        <f>Sheet4!K12*$L$1</f>
        <v>74.786420000000007</v>
      </c>
      <c r="H12" s="5">
        <f>Sheet4!M12*$L$1</f>
        <v>4.3800000000000002E-3</v>
      </c>
      <c r="I12" s="5">
        <f>Sheet4!V12*$L$1</f>
        <v>20.277660000000001</v>
      </c>
      <c r="J12" s="5">
        <f>(Sheet4!L12-Sheet4!V12)*$L$1</f>
        <v>54.504380000000005</v>
      </c>
    </row>
    <row r="13" spans="1:12" x14ac:dyDescent="0.3">
      <c r="A13" s="1">
        <f>Sheet4!F13*$L$1</f>
        <v>8.7991800000000016</v>
      </c>
      <c r="B13" s="1">
        <f>Sheet4!G13*$L$1</f>
        <v>6.7972800000000007</v>
      </c>
      <c r="C13" s="1">
        <f>Sheet4!I13*$L$1</f>
        <v>0.8025000000000001</v>
      </c>
      <c r="D13" s="1">
        <f>Sheet4!J13*$L$1</f>
        <v>1.49004</v>
      </c>
      <c r="E13" s="1">
        <f>Sheet4!O13*$L$1</f>
        <v>5.6512200000000004</v>
      </c>
      <c r="F13" s="1">
        <f>Sheet4!P13*$L$1</f>
        <v>3.4180000000000002E-2</v>
      </c>
      <c r="G13" s="5">
        <f>Sheet4!K13*$L$1</f>
        <v>54.597520000000003</v>
      </c>
      <c r="H13" s="5">
        <f>Sheet4!M13*$L$1</f>
        <v>11.801540000000001</v>
      </c>
      <c r="I13" s="5">
        <f>Sheet4!V13*$L$1</f>
        <v>14.298440000000001</v>
      </c>
      <c r="J13" s="5">
        <f>(Sheet4!L13-Sheet4!V13)*$L$1</f>
        <v>28.497540000000001</v>
      </c>
    </row>
    <row r="14" spans="1:12" x14ac:dyDescent="0.3">
      <c r="A14" s="1">
        <f>Sheet4!F14*$L$1</f>
        <v>38.515460000000004</v>
      </c>
      <c r="B14" s="1">
        <f>Sheet4!G14*$L$1</f>
        <v>7.2496800000000006</v>
      </c>
      <c r="C14" s="1">
        <f>Sheet4!I14*$L$1</f>
        <v>1.11738</v>
      </c>
      <c r="D14" s="1">
        <f>Sheet4!J14*$L$1</f>
        <v>0.99498000000000009</v>
      </c>
      <c r="E14" s="1">
        <f>Sheet4!O14*$L$1</f>
        <v>4.8570600000000006</v>
      </c>
      <c r="F14" s="1">
        <f>Sheet4!P14*$L$1</f>
        <v>4.3480000000000005E-2</v>
      </c>
      <c r="G14" s="5">
        <f>Sheet4!K14*$L$1</f>
        <v>103.06808000000001</v>
      </c>
      <c r="H14" s="5">
        <f>Sheet4!M14*$L$1</f>
        <v>13.586900000000002</v>
      </c>
      <c r="I14" s="5">
        <f>Sheet4!V14*$L$1</f>
        <v>28.726600000000001</v>
      </c>
      <c r="J14" s="5">
        <f>(Sheet4!L14-Sheet4!V14)*$L$1</f>
        <v>60.754580000000004</v>
      </c>
    </row>
    <row r="15" spans="1:12" x14ac:dyDescent="0.3">
      <c r="A15" s="1">
        <f>Sheet4!F15*$L$1</f>
        <v>43.810680000000005</v>
      </c>
      <c r="B15" s="1">
        <f>Sheet4!G15*$L$1</f>
        <v>6.3522800000000004</v>
      </c>
      <c r="C15" s="1">
        <f>Sheet4!I15*$L$1</f>
        <v>1.2630400000000002</v>
      </c>
      <c r="D15" s="1">
        <f>Sheet4!J15*$L$1</f>
        <v>0.80940000000000012</v>
      </c>
      <c r="E15" s="1">
        <f>Sheet4!O15*$L$1</f>
        <v>5.10372</v>
      </c>
      <c r="F15" s="1">
        <f>Sheet4!P15*$L$1</f>
        <v>3.39E-2</v>
      </c>
      <c r="G15" s="5">
        <f>Sheet4!K15*$L$1</f>
        <v>110.27524000000001</v>
      </c>
      <c r="H15" s="5">
        <f>Sheet4!M15*$L$1</f>
        <v>13.885980000000002</v>
      </c>
      <c r="I15" s="5">
        <f>Sheet4!V15*$L$1</f>
        <v>30.325140000000001</v>
      </c>
      <c r="J15" s="5">
        <f>(Sheet4!L15-Sheet4!V15)*$L$1</f>
        <v>66.064120000000003</v>
      </c>
    </row>
    <row r="16" spans="1:12" x14ac:dyDescent="0.3">
      <c r="A16" s="1">
        <f>Sheet4!F16*$L$1</f>
        <v>29.940300000000004</v>
      </c>
      <c r="B16" s="1">
        <f>Sheet4!G16*$L$1</f>
        <v>6.9614200000000004</v>
      </c>
      <c r="C16" s="1">
        <f>Sheet4!I16*$L$1</f>
        <v>0.97166000000000008</v>
      </c>
      <c r="D16" s="1">
        <f>Sheet4!J16*$L$1</f>
        <v>0.89602000000000004</v>
      </c>
      <c r="E16" s="1">
        <f>Sheet4!O16*$L$1</f>
        <v>5.2753000000000005</v>
      </c>
      <c r="F16" s="1">
        <f>Sheet4!P16*$L$1</f>
        <v>3.2680000000000001E-2</v>
      </c>
      <c r="G16" s="5">
        <f>Sheet4!K16*$L$1</f>
        <v>101.65726000000001</v>
      </c>
      <c r="H16" s="5">
        <f>Sheet4!M16*$L$1</f>
        <v>15.334960000000001</v>
      </c>
      <c r="I16" s="5">
        <f>Sheet4!V16*$L$1</f>
        <v>27.774140000000003</v>
      </c>
      <c r="J16" s="5">
        <f>(Sheet4!L16-Sheet4!V16)*$L$1</f>
        <v>58.548160000000003</v>
      </c>
    </row>
    <row r="17" spans="1:10" x14ac:dyDescent="0.3">
      <c r="A17" s="1">
        <f>Sheet4!F17*$L$1</f>
        <v>8.1571200000000008</v>
      </c>
      <c r="B17" s="1">
        <f>Sheet4!G17*$L$1</f>
        <v>7.0324800000000005</v>
      </c>
      <c r="C17" s="1">
        <f>Sheet4!I17*$L$1</f>
        <v>0.67696000000000001</v>
      </c>
      <c r="D17" s="1">
        <f>Sheet4!J17*$L$1</f>
        <v>0.92954000000000003</v>
      </c>
      <c r="E17" s="1">
        <f>Sheet4!O17*$L$1</f>
        <v>5.3295400000000006</v>
      </c>
      <c r="F17" s="1">
        <f>Sheet4!P17*$L$1</f>
        <v>3.3060000000000006E-2</v>
      </c>
      <c r="G17" s="5">
        <f>Sheet4!K17*$L$1</f>
        <v>64.16234</v>
      </c>
      <c r="H17" s="5">
        <f>Sheet4!M17*$L$1</f>
        <v>14.842300000000002</v>
      </c>
      <c r="I17" s="5">
        <f>Sheet4!V17*$L$1</f>
        <v>14.664420000000002</v>
      </c>
      <c r="J17" s="5">
        <f>(Sheet4!L17-Sheet4!V17)*$L$1</f>
        <v>34.655620000000006</v>
      </c>
    </row>
    <row r="18" spans="1:10" x14ac:dyDescent="0.3">
      <c r="A18" s="1">
        <f>Sheet4!F18*$L$1</f>
        <v>7.8737000000000004</v>
      </c>
      <c r="B18" s="1">
        <f>Sheet4!G18*$L$1</f>
        <v>7.7609400000000006</v>
      </c>
      <c r="C18" s="1">
        <f>Sheet4!I18*$L$1</f>
        <v>0.60530000000000006</v>
      </c>
      <c r="D18" s="1">
        <f>Sheet4!J18*$L$1</f>
        <v>1.0092800000000002</v>
      </c>
      <c r="E18" s="1">
        <f>Sheet4!O18*$L$1</f>
        <v>5.4695200000000002</v>
      </c>
      <c r="F18" s="1">
        <f>Sheet4!P18*$L$1</f>
        <v>4.1480000000000003E-2</v>
      </c>
      <c r="G18" s="5">
        <f>Sheet4!K18*$L$1</f>
        <v>70.68950000000001</v>
      </c>
      <c r="H18" s="5">
        <f>Sheet4!M18*$L$1</f>
        <v>17.12058</v>
      </c>
      <c r="I18" s="5">
        <f>Sheet4!V18*$L$1</f>
        <v>15.551340000000001</v>
      </c>
      <c r="J18" s="5">
        <f>(Sheet4!L18-Sheet4!V18)*$L$1</f>
        <v>38.017580000000002</v>
      </c>
    </row>
    <row r="19" spans="1:10" x14ac:dyDescent="0.3">
      <c r="A19" s="1">
        <f>Sheet4!F19*$L$1</f>
        <v>7.8347400000000009</v>
      </c>
      <c r="B19" s="1">
        <f>Sheet4!G19*$L$1</f>
        <v>8.2613400000000006</v>
      </c>
      <c r="C19" s="1">
        <f>Sheet4!I19*$L$1</f>
        <v>0.60176000000000007</v>
      </c>
      <c r="D19" s="1">
        <f>Sheet4!J19*$L$1</f>
        <v>0.97818000000000005</v>
      </c>
      <c r="E19" s="1">
        <f>Sheet4!O19*$L$1</f>
        <v>5.4546200000000002</v>
      </c>
      <c r="F19" s="1">
        <f>Sheet4!P19*$L$1</f>
        <v>6.1380000000000004E-2</v>
      </c>
      <c r="G19" s="5">
        <f>Sheet4!K19*$L$1</f>
        <v>72.83184</v>
      </c>
      <c r="H19" s="5">
        <f>Sheet4!M19*$L$1</f>
        <v>18.510680000000001</v>
      </c>
      <c r="I19" s="5">
        <f>Sheet4!V19*$L$1</f>
        <v>15.573380000000002</v>
      </c>
      <c r="J19" s="5">
        <f>(Sheet4!L19-Sheet4!V19)*$L$1</f>
        <v>38.747780000000006</v>
      </c>
    </row>
    <row r="20" spans="1:10" x14ac:dyDescent="0.3">
      <c r="A20" s="1">
        <f>Sheet4!F20*$L$1</f>
        <v>7.4972600000000007</v>
      </c>
      <c r="B20" s="1">
        <f>Sheet4!G20*$L$1</f>
        <v>0.41444000000000003</v>
      </c>
      <c r="C20" s="1">
        <f>Sheet4!I20*$L$1</f>
        <v>2.1600000000000001E-2</v>
      </c>
      <c r="D20" s="1">
        <f>Sheet4!J20*$L$1</f>
        <v>0.61884000000000006</v>
      </c>
      <c r="E20" s="1">
        <f>Sheet4!O20*$L$1</f>
        <v>0.76702000000000004</v>
      </c>
      <c r="F20" s="1">
        <f>Sheet4!P20*$L$1</f>
        <v>3.6000000000000002E-4</v>
      </c>
      <c r="G20" s="5">
        <f>Sheet4!K20*$L$1</f>
        <v>80.494140000000002</v>
      </c>
      <c r="H20" s="5">
        <f>Sheet4!M20*$L$1</f>
        <v>0.42404000000000003</v>
      </c>
      <c r="I20" s="5">
        <f>Sheet4!V20*$L$1</f>
        <v>24.438580000000002</v>
      </c>
      <c r="J20" s="5">
        <f>(Sheet4!L20-Sheet4!V20)*$L$1</f>
        <v>55.631520000000002</v>
      </c>
    </row>
    <row r="21" spans="1:10" x14ac:dyDescent="0.3">
      <c r="A21" s="1">
        <f>Sheet4!F21*$L$1</f>
        <v>7.3017400000000006</v>
      </c>
      <c r="B21" s="1">
        <f>Sheet4!G21*$L$1</f>
        <v>1.1800000000000001E-3</v>
      </c>
      <c r="C21" s="1">
        <f>Sheet4!I21*$L$1</f>
        <v>1.8400000000000001E-3</v>
      </c>
      <c r="D21" s="1">
        <f>Sheet4!J21*$L$1</f>
        <v>4.0000000000000003E-5</v>
      </c>
      <c r="E21" s="1">
        <f>Sheet4!O21*$L$1</f>
        <v>7.0000000000000001E-3</v>
      </c>
      <c r="F21" s="1">
        <f>Sheet4!P21*$L$1</f>
        <v>2.0000000000000002E-5</v>
      </c>
      <c r="G21" s="5">
        <f>Sheet4!K21*$L$1</f>
        <v>78.576520000000002</v>
      </c>
      <c r="H21" s="5">
        <f>Sheet4!M21*$L$1</f>
        <v>3.98E-3</v>
      </c>
      <c r="I21" s="5">
        <f>Sheet4!V21*$L$1</f>
        <v>22.348680000000002</v>
      </c>
      <c r="J21" s="5">
        <f>(Sheet4!L21-Sheet4!V21)*$L$1</f>
        <v>56.223860000000002</v>
      </c>
    </row>
    <row r="22" spans="1:10" x14ac:dyDescent="0.3">
      <c r="A22" s="1">
        <f>Sheet4!F22*$L$1</f>
        <v>17.763200000000001</v>
      </c>
      <c r="B22" s="1">
        <f>Sheet4!G22*$L$1</f>
        <v>2.7449600000000003</v>
      </c>
      <c r="C22" s="1">
        <f>Sheet4!I22*$L$1</f>
        <v>3.1967600000000003</v>
      </c>
      <c r="D22" s="1">
        <f>Sheet4!J22*$L$1</f>
        <v>1.21394</v>
      </c>
      <c r="E22" s="1">
        <f>Sheet4!O22*$L$1</f>
        <v>8.5269200000000005</v>
      </c>
      <c r="F22" s="1">
        <f>Sheet4!P22*$L$1</f>
        <v>3.7160000000000006E-2</v>
      </c>
      <c r="G22" s="5">
        <f>Sheet4!K22*$L$1</f>
        <v>98.968820000000008</v>
      </c>
      <c r="H22" s="5">
        <f>Sheet4!M22*$L$1</f>
        <v>5.9387200000000009</v>
      </c>
      <c r="I22" s="5">
        <f>Sheet4!V22*$L$1</f>
        <v>26.424580000000002</v>
      </c>
      <c r="J22" s="5">
        <f>(Sheet4!L22-Sheet4!V22)*$L$1</f>
        <v>66.605519999999999</v>
      </c>
    </row>
    <row r="23" spans="1:10" x14ac:dyDescent="0.3">
      <c r="A23" s="1">
        <f>Sheet4!F23*$L$1</f>
        <v>7.502460000000001</v>
      </c>
      <c r="B23" s="1">
        <f>Sheet4!G23*$L$1</f>
        <v>6.7171200000000004</v>
      </c>
      <c r="C23" s="1">
        <f>Sheet4!I23*$L$1</f>
        <v>0.34650000000000003</v>
      </c>
      <c r="D23" s="1">
        <f>Sheet4!J23*$L$1</f>
        <v>16.825280000000003</v>
      </c>
      <c r="E23" s="1">
        <f>Sheet4!O23*$L$1</f>
        <v>22.409500000000001</v>
      </c>
      <c r="F23" s="1">
        <f>Sheet4!P23*$L$1</f>
        <v>4.6160000000000007E-2</v>
      </c>
      <c r="G23" s="5">
        <f>Sheet4!K23*$L$1</f>
        <v>84.443480000000008</v>
      </c>
      <c r="H23" s="5">
        <f>Sheet4!M23*$L$1</f>
        <v>13.273160000000001</v>
      </c>
      <c r="I23" s="5">
        <f>Sheet4!V23*$L$1</f>
        <v>22.526200000000003</v>
      </c>
      <c r="J23" s="5">
        <f>(Sheet4!L23-Sheet4!V23)*$L$1</f>
        <v>48.644120000000001</v>
      </c>
    </row>
    <row r="24" spans="1:10" x14ac:dyDescent="0.3">
      <c r="A24" s="1">
        <f>Sheet4!F24*$L$1</f>
        <v>8.5272000000000006</v>
      </c>
      <c r="B24" s="1">
        <f>Sheet4!G24*$L$1</f>
        <v>5.4262600000000001</v>
      </c>
      <c r="C24" s="1">
        <f>Sheet4!I24*$L$1</f>
        <v>0.40402000000000005</v>
      </c>
      <c r="D24" s="1">
        <f>Sheet4!J24*$L$1</f>
        <v>18.63082</v>
      </c>
      <c r="E24" s="1">
        <f>Sheet4!O24*$L$1</f>
        <v>23.351460000000003</v>
      </c>
      <c r="F24" s="1">
        <f>Sheet4!P24*$L$1</f>
        <v>4.9420000000000006E-2</v>
      </c>
      <c r="G24" s="5">
        <f>Sheet4!K24*$L$1</f>
        <v>89.413860000000014</v>
      </c>
      <c r="H24" s="5">
        <f>Sheet4!M24*$L$1</f>
        <v>13.035600000000001</v>
      </c>
      <c r="I24" s="5">
        <f>Sheet4!V24*$L$1</f>
        <v>23.530600000000003</v>
      </c>
      <c r="J24" s="5">
        <f>(Sheet4!L24-Sheet4!V24)*$L$1</f>
        <v>52.847660000000005</v>
      </c>
    </row>
    <row r="25" spans="1:10" x14ac:dyDescent="0.3">
      <c r="A25" s="1">
        <f>Sheet4!F25*$L$1</f>
        <v>7.6804000000000006</v>
      </c>
      <c r="B25" s="1">
        <f>Sheet4!G25*$L$1</f>
        <v>6.8103000000000007</v>
      </c>
      <c r="C25" s="1">
        <f>Sheet4!I25*$L$1</f>
        <v>0.36638000000000004</v>
      </c>
      <c r="D25" s="1">
        <f>Sheet4!J25*$L$1</f>
        <v>17.664100000000001</v>
      </c>
      <c r="E25" s="1">
        <f>Sheet4!O25*$L$1</f>
        <v>23.447700000000001</v>
      </c>
      <c r="F25" s="1">
        <f>Sheet4!P25*$L$1</f>
        <v>4.5640000000000007E-2</v>
      </c>
      <c r="G25" s="5">
        <f>Sheet4!K25*$L$1</f>
        <v>80.402160000000009</v>
      </c>
      <c r="H25" s="5">
        <f>Sheet4!M25*$L$1</f>
        <v>13.22132</v>
      </c>
      <c r="I25" s="5">
        <f>Sheet4!V25*$L$1</f>
        <v>21.153540000000003</v>
      </c>
      <c r="J25" s="5">
        <f>(Sheet4!L25-Sheet4!V25)*$L$1</f>
        <v>46.027300000000004</v>
      </c>
    </row>
    <row r="26" spans="1:10" x14ac:dyDescent="0.3">
      <c r="A26" s="1">
        <f>Sheet4!F26*$L$1</f>
        <v>8.0438200000000002</v>
      </c>
      <c r="B26" s="1">
        <f>Sheet4!G26*$L$1</f>
        <v>5.4766000000000004</v>
      </c>
      <c r="C26" s="1">
        <f>Sheet4!I26*$L$1</f>
        <v>0.40816000000000002</v>
      </c>
      <c r="D26" s="1">
        <f>Sheet4!J26*$L$1</f>
        <v>18.501300000000001</v>
      </c>
      <c r="E26" s="1">
        <f>Sheet4!O26*$L$1</f>
        <v>23.225060000000003</v>
      </c>
      <c r="F26" s="1">
        <f>Sheet4!P26*$L$1</f>
        <v>4.6280000000000002E-2</v>
      </c>
      <c r="G26" s="5">
        <f>Sheet4!K26*$L$1</f>
        <v>85.723380000000006</v>
      </c>
      <c r="H26" s="5">
        <f>Sheet4!M26*$L$1</f>
        <v>13.070680000000001</v>
      </c>
      <c r="I26" s="5">
        <f>Sheet4!V26*$L$1</f>
        <v>21.962400000000002</v>
      </c>
      <c r="J26" s="5">
        <f>(Sheet4!L26-Sheet4!V26)*$L$1</f>
        <v>50.690300000000008</v>
      </c>
    </row>
    <row r="27" spans="1:10" x14ac:dyDescent="0.3">
      <c r="A27" s="1">
        <f>Sheet4!F27*$L$1</f>
        <v>8.162980000000001</v>
      </c>
      <c r="B27" s="1">
        <f>Sheet4!G27*$L$1</f>
        <v>5.1292800000000005</v>
      </c>
      <c r="C27" s="1">
        <f>Sheet4!I27*$L$1</f>
        <v>0.43218000000000001</v>
      </c>
      <c r="D27" s="1">
        <f>Sheet4!J27*$L$1</f>
        <v>19.06784</v>
      </c>
      <c r="E27" s="1">
        <f>Sheet4!O27*$L$1</f>
        <v>23.550800000000002</v>
      </c>
      <c r="F27" s="1">
        <f>Sheet4!P27*$L$1</f>
        <v>4.6920000000000003E-2</v>
      </c>
      <c r="G27" s="5">
        <f>Sheet4!K27*$L$1</f>
        <v>84.598400000000012</v>
      </c>
      <c r="H27" s="5">
        <f>Sheet4!M27*$L$1</f>
        <v>12.942500000000001</v>
      </c>
      <c r="I27" s="5">
        <f>Sheet4!V27*$L$1</f>
        <v>22.327960000000001</v>
      </c>
      <c r="J27" s="5">
        <f>(Sheet4!L27-Sheet4!V27)*$L$1</f>
        <v>49.327940000000005</v>
      </c>
    </row>
    <row r="28" spans="1:10" x14ac:dyDescent="0.3">
      <c r="A28" s="1">
        <f>Sheet4!F28*$L$1</f>
        <v>8.6638200000000012</v>
      </c>
      <c r="B28" s="1">
        <f>Sheet4!G28*$L$1</f>
        <v>5.0350800000000007</v>
      </c>
      <c r="C28" s="1">
        <f>Sheet4!I28*$L$1</f>
        <v>0.41750000000000004</v>
      </c>
      <c r="D28" s="1">
        <f>Sheet4!J28*$L$1</f>
        <v>19.161860000000001</v>
      </c>
      <c r="E28" s="1">
        <f>Sheet4!O28*$L$1</f>
        <v>23.661880000000004</v>
      </c>
      <c r="F28" s="1">
        <f>Sheet4!P28*$L$1</f>
        <v>4.1300000000000003E-2</v>
      </c>
      <c r="G28" s="5">
        <f>Sheet4!K28*$L$1</f>
        <v>93.051960000000008</v>
      </c>
      <c r="H28" s="5">
        <f>Sheet4!M28*$L$1</f>
        <v>12.939300000000001</v>
      </c>
      <c r="I28" s="5">
        <f>Sheet4!V28*$L$1</f>
        <v>24.800220000000003</v>
      </c>
      <c r="J28" s="5">
        <f>(Sheet4!L28-Sheet4!V28)*$L$1</f>
        <v>55.312440000000002</v>
      </c>
    </row>
    <row r="29" spans="1:10" x14ac:dyDescent="0.3">
      <c r="A29" s="1">
        <f>Sheet4!F29*$L$1</f>
        <v>20.115020000000001</v>
      </c>
      <c r="B29" s="1">
        <f>Sheet4!G29*$L$1</f>
        <v>3.4654800000000003</v>
      </c>
      <c r="C29" s="1">
        <f>Sheet4!I29*$L$1</f>
        <v>3.4083400000000004</v>
      </c>
      <c r="D29" s="1">
        <f>Sheet4!J29*$L$1</f>
        <v>1.7787800000000002</v>
      </c>
      <c r="E29" s="1">
        <f>Sheet4!O29*$L$1</f>
        <v>9.9293800000000001</v>
      </c>
      <c r="F29" s="1">
        <f>Sheet4!P29*$L$1</f>
        <v>5.5460000000000002E-2</v>
      </c>
      <c r="G29" s="5">
        <f>Sheet4!K29*$L$1</f>
        <v>113.58302</v>
      </c>
      <c r="H29" s="5">
        <f>Sheet4!M29*$L$1</f>
        <v>7.1162600000000005</v>
      </c>
      <c r="I29" s="5">
        <f>Sheet4!V29*$L$1</f>
        <v>29.461780000000001</v>
      </c>
      <c r="J29" s="5">
        <f>(Sheet4!L29-Sheet4!V29)*$L$1</f>
        <v>77.004980000000003</v>
      </c>
    </row>
    <row r="30" spans="1:10" x14ac:dyDescent="0.3">
      <c r="A30" s="1">
        <f>Sheet4!F30*$L$1</f>
        <v>20.576640000000001</v>
      </c>
      <c r="B30" s="1">
        <f>Sheet4!G30*$L$1</f>
        <v>3.6445200000000004</v>
      </c>
      <c r="C30" s="1">
        <f>Sheet4!I30*$L$1</f>
        <v>3.7438400000000005</v>
      </c>
      <c r="D30" s="1">
        <f>Sheet4!J30*$L$1</f>
        <v>1.7009600000000002</v>
      </c>
      <c r="E30" s="1">
        <f>Sheet4!O30*$L$1</f>
        <v>10.335180000000001</v>
      </c>
      <c r="F30" s="1">
        <f>Sheet4!P30*$L$1</f>
        <v>6.8860000000000005E-2</v>
      </c>
      <c r="G30" s="5">
        <f>Sheet4!K30*$L$1</f>
        <v>117.47084000000001</v>
      </c>
      <c r="H30" s="5">
        <f>Sheet4!M30*$L$1</f>
        <v>7.5099400000000003</v>
      </c>
      <c r="I30" s="5">
        <f>Sheet4!V30*$L$1</f>
        <v>30.886120000000002</v>
      </c>
      <c r="J30" s="5">
        <f>(Sheet4!L30-Sheet4!V30)*$L$1</f>
        <v>79.074780000000004</v>
      </c>
    </row>
    <row r="31" spans="1:10" x14ac:dyDescent="0.3">
      <c r="A31" s="1">
        <f>Sheet4!F31*$L$1</f>
        <v>20.53754</v>
      </c>
      <c r="B31" s="1">
        <f>Sheet4!G31*$L$1</f>
        <v>3.2936600000000005</v>
      </c>
      <c r="C31" s="1">
        <f>Sheet4!I31*$L$1</f>
        <v>3.4467000000000003</v>
      </c>
      <c r="D31" s="1">
        <f>Sheet4!J31*$L$1</f>
        <v>1.4897</v>
      </c>
      <c r="E31" s="1">
        <f>Sheet4!O31*$L$1</f>
        <v>9.855080000000001</v>
      </c>
      <c r="F31" s="1">
        <f>Sheet4!P31*$L$1</f>
        <v>7.868E-2</v>
      </c>
      <c r="G31" s="5">
        <f>Sheet4!K31*$L$1</f>
        <v>115.16242000000001</v>
      </c>
      <c r="H31" s="5">
        <f>Sheet4!M31*$L$1</f>
        <v>7.3059400000000005</v>
      </c>
      <c r="I31" s="5">
        <f>Sheet4!V31*$L$1</f>
        <v>30.129740000000002</v>
      </c>
      <c r="J31" s="5">
        <f>(Sheet4!L31-Sheet4!V31)*$L$1</f>
        <v>77.726740000000007</v>
      </c>
    </row>
    <row r="32" spans="1:10" x14ac:dyDescent="0.3">
      <c r="A32" s="1">
        <f>Sheet4!F32*$L$1</f>
        <v>22.99446</v>
      </c>
      <c r="B32" s="1">
        <f>Sheet4!G32*$L$1</f>
        <v>4.2429000000000006</v>
      </c>
      <c r="C32" s="1">
        <f>Sheet4!I32*$L$1</f>
        <v>3.7580600000000004</v>
      </c>
      <c r="D32" s="1">
        <f>Sheet4!J32*$L$1</f>
        <v>1.9397400000000002</v>
      </c>
      <c r="E32" s="1">
        <f>Sheet4!O32*$L$1</f>
        <v>11.125640000000001</v>
      </c>
      <c r="F32" s="1">
        <f>Sheet4!P32*$L$1</f>
        <v>9.7500000000000003E-2</v>
      </c>
      <c r="G32" s="5">
        <f>Sheet4!K32*$L$1</f>
        <v>129.96288000000001</v>
      </c>
      <c r="H32" s="5">
        <f>Sheet4!M32*$L$1</f>
        <v>8.6366399999999999</v>
      </c>
      <c r="I32" s="5">
        <f>Sheet4!V32*$L$1</f>
        <v>34.31176</v>
      </c>
      <c r="J32" s="5">
        <f>(Sheet4!L32-Sheet4!V32)*$L$1</f>
        <v>87.014480000000006</v>
      </c>
    </row>
    <row r="33" spans="1:10" x14ac:dyDescent="0.3">
      <c r="A33" s="1">
        <f>Sheet4!F33*$L$1</f>
        <v>23.050420000000003</v>
      </c>
      <c r="B33" s="1">
        <f>Sheet4!G33*$L$1</f>
        <v>3.9884600000000003</v>
      </c>
      <c r="C33" s="1">
        <f>Sheet4!I33*$L$1</f>
        <v>3.9455400000000003</v>
      </c>
      <c r="D33" s="1">
        <f>Sheet4!J33*$L$1</f>
        <v>1.7271200000000002</v>
      </c>
      <c r="E33" s="1">
        <f>Sheet4!O33*$L$1</f>
        <v>11.080720000000001</v>
      </c>
      <c r="F33" s="1">
        <f>Sheet4!P33*$L$1</f>
        <v>0.10440000000000001</v>
      </c>
      <c r="G33" s="5">
        <f>Sheet4!K33*$L$1</f>
        <v>131.7885</v>
      </c>
      <c r="H33" s="5">
        <f>Sheet4!M33*$L$1</f>
        <v>8.8325000000000014</v>
      </c>
      <c r="I33" s="5">
        <f>Sheet4!V33*$L$1</f>
        <v>34.273400000000002</v>
      </c>
      <c r="J33" s="5">
        <f>(Sheet4!L33-Sheet4!V33)*$L$1</f>
        <v>88.682600000000008</v>
      </c>
    </row>
    <row r="34" spans="1:10" x14ac:dyDescent="0.3">
      <c r="A34" s="1">
        <f>Sheet4!F34*$L$1</f>
        <v>27.005740000000003</v>
      </c>
      <c r="B34" s="1">
        <f>Sheet4!G34*$L$1</f>
        <v>3.7886600000000001</v>
      </c>
      <c r="C34" s="1">
        <f>Sheet4!I34*$L$1</f>
        <v>4.5784200000000004</v>
      </c>
      <c r="D34" s="1">
        <f>Sheet4!J34*$L$1</f>
        <v>1.05708</v>
      </c>
      <c r="E34" s="1">
        <f>Sheet4!O34*$L$1</f>
        <v>12.057060000000002</v>
      </c>
      <c r="F34" s="1">
        <f>Sheet4!P34*$L$1</f>
        <v>4.4740000000000002E-2</v>
      </c>
      <c r="G34" s="5">
        <f>Sheet4!K34*$L$1</f>
        <v>144.1456</v>
      </c>
      <c r="H34" s="5">
        <f>Sheet4!M34*$L$1</f>
        <v>7.4617400000000007</v>
      </c>
      <c r="I34" s="5">
        <f>Sheet4!V34*$L$1</f>
        <v>42.78322</v>
      </c>
      <c r="J34" s="5">
        <f>(Sheet4!L34-Sheet4!V34)*$L$1</f>
        <v>93.90064000000001</v>
      </c>
    </row>
    <row r="35" spans="1:10" x14ac:dyDescent="0.3">
      <c r="A35" s="1">
        <f>Sheet4!F35*$L$1</f>
        <v>27.236040000000003</v>
      </c>
      <c r="B35" s="1">
        <f>Sheet4!G35*$L$1</f>
        <v>3.6886000000000001</v>
      </c>
      <c r="C35" s="1">
        <f>Sheet4!I35*$L$1</f>
        <v>4.6891400000000001</v>
      </c>
      <c r="D35" s="1">
        <f>Sheet4!J35*$L$1</f>
        <v>0.98470000000000013</v>
      </c>
      <c r="E35" s="1">
        <f>Sheet4!O35*$L$1</f>
        <v>12.173220000000001</v>
      </c>
      <c r="F35" s="1">
        <f>Sheet4!P35*$L$1</f>
        <v>3.9540000000000006E-2</v>
      </c>
      <c r="G35" s="5">
        <f>Sheet4!K35*$L$1</f>
        <v>141.12512000000001</v>
      </c>
      <c r="H35" s="5">
        <f>Sheet4!M35*$L$1</f>
        <v>7.0239400000000005</v>
      </c>
      <c r="I35" s="5">
        <f>Sheet4!V35*$L$1</f>
        <v>40.720460000000003</v>
      </c>
      <c r="J35" s="5">
        <f>(Sheet4!L35-Sheet4!V35)*$L$1</f>
        <v>93.380720000000011</v>
      </c>
    </row>
    <row r="36" spans="1:10" x14ac:dyDescent="0.3">
      <c r="A36" s="1">
        <f>Sheet4!F36*$L$1</f>
        <v>27.656460000000003</v>
      </c>
      <c r="B36" s="1">
        <f>Sheet4!G36*$L$1</f>
        <v>3.7099800000000003</v>
      </c>
      <c r="C36" s="1">
        <f>Sheet4!I36*$L$1</f>
        <v>4.6855000000000002</v>
      </c>
      <c r="D36" s="1">
        <f>Sheet4!J36*$L$1</f>
        <v>0.98416000000000003</v>
      </c>
      <c r="E36" s="1">
        <f>Sheet4!O36*$L$1</f>
        <v>12.22104</v>
      </c>
      <c r="F36" s="1">
        <f>Sheet4!P36*$L$1</f>
        <v>8.6120000000000002E-2</v>
      </c>
      <c r="G36" s="5">
        <f>Sheet4!K36*$L$1</f>
        <v>149.34558000000001</v>
      </c>
      <c r="H36" s="5">
        <f>Sheet4!M36*$L$1</f>
        <v>7.1070400000000005</v>
      </c>
      <c r="I36" s="5">
        <f>Sheet4!V36*$L$1</f>
        <v>44.132740000000005</v>
      </c>
      <c r="J36" s="5">
        <f>(Sheet4!L36-Sheet4!V36)*$L$1</f>
        <v>98.105800000000002</v>
      </c>
    </row>
    <row r="37" spans="1:10" x14ac:dyDescent="0.3">
      <c r="A37" s="1">
        <f>Sheet4!F37*$L$1</f>
        <v>26.606200000000001</v>
      </c>
      <c r="B37" s="1">
        <f>Sheet4!G37*$L$1</f>
        <v>3.2127600000000003</v>
      </c>
      <c r="C37" s="1">
        <f>Sheet4!I37*$L$1</f>
        <v>4.9756600000000004</v>
      </c>
      <c r="D37" s="1">
        <f>Sheet4!J37*$L$1</f>
        <v>0.81670000000000009</v>
      </c>
      <c r="E37" s="1">
        <f>Sheet4!O37*$L$1</f>
        <v>12.303180000000001</v>
      </c>
      <c r="F37" s="1">
        <f>Sheet4!P37*$L$1</f>
        <v>3.0820000000000004E-2</v>
      </c>
      <c r="G37" s="5">
        <f>Sheet4!K37*$L$1</f>
        <v>145.36364</v>
      </c>
      <c r="H37" s="5">
        <f>Sheet4!M37*$L$1</f>
        <v>6.6427000000000005</v>
      </c>
      <c r="I37" s="5">
        <f>Sheet4!V37*$L$1</f>
        <v>43.376800000000003</v>
      </c>
      <c r="J37" s="5">
        <f>(Sheet4!L37-Sheet4!V37)*$L$1</f>
        <v>95.34414000000001</v>
      </c>
    </row>
    <row r="38" spans="1:10" x14ac:dyDescent="0.3">
      <c r="A38" s="1">
        <f>Sheet4!F38*$L$1</f>
        <v>27.567520000000002</v>
      </c>
      <c r="B38" s="1">
        <f>Sheet4!G38*$L$1</f>
        <v>2.6613000000000002</v>
      </c>
      <c r="C38" s="1">
        <f>Sheet4!I38*$L$1</f>
        <v>4.9238400000000002</v>
      </c>
      <c r="D38" s="1">
        <f>Sheet4!J38*$L$1</f>
        <v>0.92656000000000005</v>
      </c>
      <c r="E38" s="1">
        <f>Sheet4!O38*$L$1</f>
        <v>12.436700000000002</v>
      </c>
      <c r="F38" s="1">
        <f>Sheet4!P38*$L$1</f>
        <v>0.28782000000000002</v>
      </c>
      <c r="G38" s="5">
        <f>Sheet4!K38*$L$1</f>
        <v>148.24032000000003</v>
      </c>
      <c r="H38" s="5">
        <f>Sheet4!M38*$L$1</f>
        <v>6.6792000000000007</v>
      </c>
      <c r="I38" s="5">
        <f>Sheet4!V38*$L$1</f>
        <v>43.154200000000003</v>
      </c>
      <c r="J38" s="5">
        <f>(Sheet4!L38-Sheet4!V38)*$L$1</f>
        <v>98.406920000000014</v>
      </c>
    </row>
    <row r="39" spans="1:10" x14ac:dyDescent="0.3">
      <c r="A39" s="1">
        <f>Sheet4!F39*$L$1</f>
        <v>21.19782</v>
      </c>
      <c r="B39" s="1">
        <f>Sheet4!G39*$L$1</f>
        <v>2.4167200000000002</v>
      </c>
      <c r="C39" s="1">
        <f>Sheet4!I39*$L$1</f>
        <v>2.58386</v>
      </c>
      <c r="D39" s="1">
        <f>Sheet4!J39*$L$1</f>
        <v>0.39338000000000001</v>
      </c>
      <c r="E39" s="1">
        <f>Sheet4!O39*$L$1</f>
        <v>7.303840000000001</v>
      </c>
      <c r="F39" s="1">
        <f>Sheet4!P39*$L$1</f>
        <v>2.6980000000000001E-2</v>
      </c>
      <c r="G39" s="5">
        <f>Sheet4!K39*$L$1</f>
        <v>133.87892000000002</v>
      </c>
      <c r="H39" s="5">
        <f>Sheet4!M39*$L$1</f>
        <v>2.75814</v>
      </c>
      <c r="I39" s="5">
        <f>Sheet4!V39*$L$1</f>
        <v>37.296200000000006</v>
      </c>
      <c r="J39" s="5">
        <f>(Sheet4!L39-Sheet4!V39)*$L$1</f>
        <v>93.824580000000012</v>
      </c>
    </row>
    <row r="40" spans="1:10" x14ac:dyDescent="0.3">
      <c r="A40" s="1">
        <f>Sheet4!F40*$L$1</f>
        <v>21.999840000000003</v>
      </c>
      <c r="B40" s="1">
        <f>Sheet4!G40*$L$1</f>
        <v>0.92844000000000004</v>
      </c>
      <c r="C40" s="1">
        <f>Sheet4!I40*$L$1</f>
        <v>2.6601000000000004</v>
      </c>
      <c r="D40" s="1">
        <f>Sheet4!J40*$L$1</f>
        <v>0.17086000000000001</v>
      </c>
      <c r="E40" s="1">
        <f>Sheet4!O40*$L$1</f>
        <v>7.0010600000000007</v>
      </c>
      <c r="F40" s="1">
        <f>Sheet4!P40*$L$1</f>
        <v>1.7920000000000002E-2</v>
      </c>
      <c r="G40" s="5">
        <f>Sheet4!K40*$L$1</f>
        <v>133.46682000000001</v>
      </c>
      <c r="H40" s="5">
        <f>Sheet4!M40*$L$1</f>
        <v>1.7055600000000002</v>
      </c>
      <c r="I40" s="5">
        <f>Sheet4!V40*$L$1</f>
        <v>34.819480000000006</v>
      </c>
      <c r="J40" s="5">
        <f>(Sheet4!L40-Sheet4!V40)*$L$1</f>
        <v>96.941780000000008</v>
      </c>
    </row>
    <row r="41" spans="1:10" x14ac:dyDescent="0.3">
      <c r="A41" s="1">
        <f>Sheet4!F41*$L$1</f>
        <v>21.301000000000002</v>
      </c>
      <c r="B41" s="1">
        <f>Sheet4!G41*$L$1</f>
        <v>2.4981400000000002</v>
      </c>
      <c r="C41" s="1">
        <f>Sheet4!I41*$L$1</f>
        <v>2.6089200000000003</v>
      </c>
      <c r="D41" s="1">
        <f>Sheet4!J41*$L$1</f>
        <v>0.40536000000000005</v>
      </c>
      <c r="E41" s="1">
        <f>Sheet4!O41*$L$1</f>
        <v>7.2828800000000005</v>
      </c>
      <c r="F41" s="1">
        <f>Sheet4!P41*$L$1</f>
        <v>1.61E-2</v>
      </c>
      <c r="G41" s="5">
        <f>Sheet4!K41*$L$1</f>
        <v>130.32832000000002</v>
      </c>
      <c r="H41" s="5">
        <f>Sheet4!M41*$L$1</f>
        <v>2.8844000000000003</v>
      </c>
      <c r="I41" s="5">
        <f>Sheet4!V41*$L$1</f>
        <v>32.685680000000005</v>
      </c>
      <c r="J41" s="5">
        <f>(Sheet4!L41-Sheet4!V41)*$L$1</f>
        <v>94.758240000000001</v>
      </c>
    </row>
    <row r="42" spans="1:10" x14ac:dyDescent="0.3">
      <c r="A42" s="1">
        <f>Sheet4!F42*$L$1</f>
        <v>7.8013400000000006</v>
      </c>
      <c r="B42" s="1">
        <f>Sheet4!G42*$L$1</f>
        <v>1.0560000000000002E-2</v>
      </c>
      <c r="C42" s="1">
        <f>Sheet4!I42*$L$1</f>
        <v>0.14376</v>
      </c>
      <c r="D42" s="1">
        <f>Sheet4!J42*$L$1</f>
        <v>1.1000000000000001E-3</v>
      </c>
      <c r="E42" s="1">
        <f>Sheet4!O42*$L$1</f>
        <v>0.31180000000000002</v>
      </c>
      <c r="F42" s="1">
        <f>Sheet4!P42*$L$1</f>
        <v>8.4000000000000003E-4</v>
      </c>
      <c r="G42" s="5">
        <f>Sheet4!K42*$L$1</f>
        <v>120.08944000000001</v>
      </c>
      <c r="H42" s="5">
        <f>Sheet4!M42*$L$1</f>
        <v>3.6160000000000005E-2</v>
      </c>
      <c r="I42" s="5">
        <f>Sheet4!V42*$L$1</f>
        <v>37.353660000000005</v>
      </c>
      <c r="J42" s="5">
        <f>(Sheet4!L42-Sheet4!V42)*$L$1</f>
        <v>82.69962000000001</v>
      </c>
    </row>
    <row r="43" spans="1:10" x14ac:dyDescent="0.3">
      <c r="A43" s="1">
        <f>Sheet4!F43*$L$1</f>
        <v>15.345600000000001</v>
      </c>
      <c r="B43" s="1">
        <f>Sheet4!G43*$L$1</f>
        <v>2.7159000000000004</v>
      </c>
      <c r="C43" s="1">
        <f>Sheet4!I43*$L$1</f>
        <v>0.74952000000000008</v>
      </c>
      <c r="D43" s="1">
        <f>Sheet4!J43*$L$1</f>
        <v>0.53464</v>
      </c>
      <c r="E43" s="1">
        <f>Sheet4!O43*$L$1</f>
        <v>5.7714000000000008</v>
      </c>
      <c r="F43" s="1">
        <f>Sheet4!P43*$L$1</f>
        <v>1.9000000000000003E-2</v>
      </c>
      <c r="G43" s="5">
        <f>Sheet4!K43*$L$1</f>
        <v>152.73214000000002</v>
      </c>
      <c r="H43" s="5">
        <f>Sheet4!M43*$L$1</f>
        <v>2.7718200000000004</v>
      </c>
      <c r="I43" s="5">
        <f>Sheet4!V43*$L$1</f>
        <v>52.037420000000004</v>
      </c>
      <c r="J43" s="5">
        <f>(Sheet4!L43-Sheet4!V43)*$L$1</f>
        <v>97.922900000000013</v>
      </c>
    </row>
    <row r="44" spans="1:10" x14ac:dyDescent="0.3">
      <c r="A44" s="1">
        <f>Sheet4!F44*$L$1</f>
        <v>16.267520000000001</v>
      </c>
      <c r="B44" s="1">
        <f>Sheet4!G44*$L$1</f>
        <v>2.85772</v>
      </c>
      <c r="C44" s="1">
        <f>Sheet4!I44*$L$1</f>
        <v>0.73130000000000006</v>
      </c>
      <c r="D44" s="1">
        <f>Sheet4!J44*$L$1</f>
        <v>0.5603800000000001</v>
      </c>
      <c r="E44" s="1">
        <f>Sheet4!O44*$L$1</f>
        <v>5.8201200000000002</v>
      </c>
      <c r="F44" s="1">
        <f>Sheet4!P44*$L$1</f>
        <v>1.4940000000000002E-2</v>
      </c>
      <c r="G44" s="5">
        <f>Sheet4!K44*$L$1</f>
        <v>158.91148000000001</v>
      </c>
      <c r="H44" s="5">
        <f>Sheet4!M44*$L$1</f>
        <v>2.9150600000000004</v>
      </c>
      <c r="I44" s="5">
        <f>Sheet4!V44*$L$1</f>
        <v>55.271160000000002</v>
      </c>
      <c r="J44" s="5">
        <f>(Sheet4!L44-Sheet4!V44)*$L$1</f>
        <v>100.72526000000001</v>
      </c>
    </row>
    <row r="45" spans="1:10" x14ac:dyDescent="0.3">
      <c r="A45" s="1">
        <f>Sheet4!F45*$L$1</f>
        <v>14.577720000000001</v>
      </c>
      <c r="B45" s="1">
        <f>Sheet4!G45*$L$1</f>
        <v>6.0000000000000008E-5</v>
      </c>
      <c r="C45" s="1">
        <f>Sheet4!I45*$L$1</f>
        <v>1.3356000000000001</v>
      </c>
      <c r="D45" s="1">
        <f>Sheet4!J45*$L$1</f>
        <v>0</v>
      </c>
      <c r="E45" s="1">
        <f>Sheet4!O45*$L$1</f>
        <v>3.6000200000000002</v>
      </c>
      <c r="F45" s="1">
        <f>Sheet4!P45*$L$1</f>
        <v>0</v>
      </c>
      <c r="G45" s="5">
        <f>Sheet4!K45*$L$1</f>
        <v>135.53794000000002</v>
      </c>
      <c r="H45" s="5">
        <f>Sheet4!M45*$L$1</f>
        <v>8.4000000000000003E-4</v>
      </c>
      <c r="I45" s="5">
        <f>Sheet4!V45*$L$1</f>
        <v>37.328220000000002</v>
      </c>
      <c r="J45" s="5">
        <f>(Sheet4!L45-Sheet4!V45)*$L$1</f>
        <v>98.208880000000008</v>
      </c>
    </row>
    <row r="46" spans="1:10" x14ac:dyDescent="0.3">
      <c r="A46" s="1">
        <f>Sheet4!F46*$L$1</f>
        <v>10.45762</v>
      </c>
      <c r="B46" s="1">
        <f>Sheet4!G46*$L$1</f>
        <v>1.7201200000000001</v>
      </c>
      <c r="C46" s="1">
        <f>Sheet4!I46*$L$1</f>
        <v>0.73466000000000009</v>
      </c>
      <c r="D46" s="1">
        <f>Sheet4!J46*$L$1</f>
        <v>0.7652000000000001</v>
      </c>
      <c r="E46" s="1">
        <f>Sheet4!O46*$L$1</f>
        <v>5.0649000000000006</v>
      </c>
      <c r="F46" s="1">
        <f>Sheet4!P46*$L$1</f>
        <v>1.0360000000000001E-2</v>
      </c>
      <c r="G46" s="5">
        <f>Sheet4!K46*$L$1</f>
        <v>47.627460000000006</v>
      </c>
      <c r="H46" s="5">
        <f>Sheet4!M46*$L$1</f>
        <v>2.6417000000000002</v>
      </c>
      <c r="I46" s="5">
        <f>Sheet4!V46*$L$1</f>
        <v>20.75318</v>
      </c>
      <c r="J46" s="5">
        <f>(Sheet4!L46-Sheet4!V46)*$L$1</f>
        <v>24.232580000000002</v>
      </c>
    </row>
    <row r="47" spans="1:10" x14ac:dyDescent="0.3">
      <c r="A47" s="1">
        <f>Sheet4!F47*$L$1</f>
        <v>4.4358000000000004</v>
      </c>
      <c r="B47" s="1">
        <f>Sheet4!G47*$L$1</f>
        <v>4.2262599999999999</v>
      </c>
      <c r="C47" s="1">
        <f>Sheet4!I47*$L$1</f>
        <v>0.24886000000000003</v>
      </c>
      <c r="D47" s="1">
        <f>Sheet4!J47*$L$1</f>
        <v>71.733920000000012</v>
      </c>
      <c r="E47" s="1">
        <f>Sheet4!O47*$L$1</f>
        <v>74.507360000000006</v>
      </c>
      <c r="F47" s="1">
        <f>Sheet4!P47*$L$1</f>
        <v>2.82E-3</v>
      </c>
      <c r="G47" s="5">
        <f>Sheet4!K47*$L$1</f>
        <v>56.323680000000003</v>
      </c>
      <c r="H47" s="5">
        <f>Sheet4!M47*$L$1</f>
        <v>29.970080000000003</v>
      </c>
      <c r="I47" s="5">
        <f>Sheet4!V47*$L$1</f>
        <v>7.6568600000000009</v>
      </c>
      <c r="J47" s="5">
        <f>(Sheet4!L47-Sheet4!V47)*$L$1</f>
        <v>18.696740000000002</v>
      </c>
    </row>
    <row r="48" spans="1:10" x14ac:dyDescent="0.3">
      <c r="A48" s="1">
        <f>Sheet4!F48*$L$1</f>
        <v>3.6451000000000002</v>
      </c>
      <c r="B48" s="1">
        <f>Sheet4!G48*$L$1</f>
        <v>5.0061800000000005</v>
      </c>
      <c r="C48" s="1">
        <f>Sheet4!I48*$L$1</f>
        <v>0.12986</v>
      </c>
      <c r="D48" s="1">
        <f>Sheet4!J48*$L$1</f>
        <v>100.86802</v>
      </c>
      <c r="E48" s="1">
        <f>Sheet4!O48*$L$1</f>
        <v>103.15344</v>
      </c>
      <c r="F48" s="1">
        <f>Sheet4!P48*$L$1</f>
        <v>4.7200000000000002E-3</v>
      </c>
      <c r="G48" s="5">
        <f>Sheet4!K48*$L$1</f>
        <v>41.451220000000006</v>
      </c>
      <c r="H48" s="5">
        <f>Sheet4!M48*$L$1</f>
        <v>15.052420000000001</v>
      </c>
      <c r="I48" s="5">
        <f>Sheet4!V48*$L$1</f>
        <v>7.6641000000000004</v>
      </c>
      <c r="J48" s="5">
        <f>(Sheet4!L48-Sheet4!V48)*$L$1</f>
        <v>18.7347</v>
      </c>
    </row>
    <row r="49" spans="1:10" x14ac:dyDescent="0.3">
      <c r="A49" s="1">
        <f>Sheet4!F49*$L$1</f>
        <v>4.9397000000000002</v>
      </c>
      <c r="B49" s="1">
        <f>Sheet4!G49*$L$1</f>
        <v>0.70776000000000006</v>
      </c>
      <c r="C49" s="1">
        <f>Sheet4!I49*$L$1</f>
        <v>1.4025800000000002</v>
      </c>
      <c r="D49" s="1">
        <f>Sheet4!J49*$L$1</f>
        <v>0.68112000000000006</v>
      </c>
      <c r="E49" s="1">
        <f>Sheet4!O49*$L$1</f>
        <v>2.7839400000000003</v>
      </c>
      <c r="F49" s="1">
        <f>Sheet4!P49*$L$1</f>
        <v>1.9600000000000004E-3</v>
      </c>
      <c r="G49" s="5">
        <f>Sheet4!K49*$L$1</f>
        <v>39.776240000000001</v>
      </c>
      <c r="H49" s="5">
        <f>Sheet4!M49*$L$1</f>
        <v>1.0925800000000001</v>
      </c>
      <c r="I49" s="5">
        <f>Sheet4!V49*$L$1</f>
        <v>14.333340000000002</v>
      </c>
      <c r="J49" s="5">
        <f>(Sheet4!L49-Sheet4!V49)*$L$1</f>
        <v>24.350320000000004</v>
      </c>
    </row>
    <row r="50" spans="1:10" x14ac:dyDescent="0.3">
      <c r="A50" s="1">
        <f>Sheet4!F50*$L$1</f>
        <v>5.1345800000000006</v>
      </c>
      <c r="B50" s="1">
        <f>Sheet4!G50*$L$1</f>
        <v>0.27796000000000004</v>
      </c>
      <c r="C50" s="1">
        <f>Sheet4!I50*$L$1</f>
        <v>0.79658000000000007</v>
      </c>
      <c r="D50" s="1">
        <f>Sheet4!J50*$L$1</f>
        <v>5.4920000000000004E-2</v>
      </c>
      <c r="E50" s="1">
        <f>Sheet4!O50*$L$1</f>
        <v>1.4812800000000002</v>
      </c>
      <c r="F50" s="1">
        <f>Sheet4!P50*$L$1</f>
        <v>2.6800000000000001E-3</v>
      </c>
      <c r="G50" s="5">
        <f>Sheet4!K50*$L$1</f>
        <v>48.281400000000005</v>
      </c>
      <c r="H50" s="5">
        <f>Sheet4!M50*$L$1</f>
        <v>0.41648000000000002</v>
      </c>
      <c r="I50" s="5">
        <f>Sheet4!V50*$L$1</f>
        <v>16.85088</v>
      </c>
      <c r="J50" s="5">
        <f>(Sheet4!L50-Sheet4!V50)*$L$1</f>
        <v>31.014040000000001</v>
      </c>
    </row>
    <row r="51" spans="1:10" x14ac:dyDescent="0.3">
      <c r="A51" s="1">
        <f>Sheet4!F51*$L$1</f>
        <v>4.9901600000000004</v>
      </c>
      <c r="B51" s="1">
        <f>Sheet4!G51*$L$1</f>
        <v>1.6155600000000001</v>
      </c>
      <c r="C51" s="1">
        <f>Sheet4!I51*$L$1</f>
        <v>0.25784000000000001</v>
      </c>
      <c r="D51" s="1">
        <f>Sheet4!J51*$L$1</f>
        <v>0.10736000000000001</v>
      </c>
      <c r="E51" s="1">
        <f>Sheet4!O51*$L$1</f>
        <v>1.5720200000000002</v>
      </c>
      <c r="F51" s="1">
        <f>Sheet4!P51*$L$1</f>
        <v>6.980000000000001E-3</v>
      </c>
      <c r="G51" s="5">
        <f>Sheet4!K51*$L$1</f>
        <v>27.103140000000003</v>
      </c>
      <c r="H51" s="5">
        <f>Sheet4!M51*$L$1</f>
        <v>1.5916400000000002</v>
      </c>
      <c r="I51" s="5">
        <f>Sheet4!V51*$L$1</f>
        <v>8.9986000000000015</v>
      </c>
      <c r="J51" s="5">
        <f>(Sheet4!L51-Sheet4!V51)*$L$1</f>
        <v>16.512900000000002</v>
      </c>
    </row>
    <row r="52" spans="1:10" x14ac:dyDescent="0.3">
      <c r="A52" s="1">
        <f>Sheet4!F52*$L$1</f>
        <v>1.3928400000000001</v>
      </c>
      <c r="B52" s="1">
        <f>Sheet4!G52*$L$1</f>
        <v>0.10668000000000001</v>
      </c>
      <c r="C52" s="1">
        <f>Sheet4!I52*$L$1</f>
        <v>0.44132000000000005</v>
      </c>
      <c r="D52" s="1">
        <f>Sheet4!J52*$L$1</f>
        <v>0.24128000000000002</v>
      </c>
      <c r="E52" s="1">
        <f>Sheet4!O52*$L$1</f>
        <v>0.86164000000000007</v>
      </c>
      <c r="F52" s="1">
        <f>Sheet4!P52*$L$1</f>
        <v>1.3600000000000001E-3</v>
      </c>
      <c r="G52" s="5">
        <f>Sheet4!K52*$L$1</f>
        <v>10.137980000000001</v>
      </c>
      <c r="H52" s="5">
        <f>Sheet4!M52*$L$1</f>
        <v>0.42228000000000004</v>
      </c>
      <c r="I52" s="5">
        <f>Sheet4!V52*$L$1</f>
        <v>3.3419200000000004</v>
      </c>
      <c r="J52" s="5">
        <f>(Sheet4!L52-Sheet4!V52)*$L$1</f>
        <v>6.3737800000000009</v>
      </c>
    </row>
    <row r="53" spans="1:10" x14ac:dyDescent="0.3">
      <c r="A53" s="1">
        <f>AVERAGE(A3:A52)</f>
        <v>13.891821999999998</v>
      </c>
      <c r="B53" s="1">
        <f t="shared" ref="B53:J53" si="0">AVERAGE(B3:B52)</f>
        <v>3.389158000000001</v>
      </c>
      <c r="C53" s="1">
        <f t="shared" si="0"/>
        <v>1.4668160000000003</v>
      </c>
      <c r="D53" s="1">
        <f t="shared" si="0"/>
        <v>6.4775180000000026</v>
      </c>
      <c r="E53" s="1">
        <f t="shared" si="0"/>
        <v>11.3012104</v>
      </c>
      <c r="F53" s="1">
        <f t="shared" si="0"/>
        <v>3.481999999999999E-2</v>
      </c>
      <c r="G53" s="5">
        <f t="shared" si="0"/>
        <v>87.190830800000057</v>
      </c>
      <c r="H53" s="5">
        <f t="shared" si="0"/>
        <v>7.1843199999999978</v>
      </c>
      <c r="I53" s="5">
        <f t="shared" si="0"/>
        <v>24.681076400000002</v>
      </c>
      <c r="J53" s="5">
        <f t="shared" si="0"/>
        <v>55.325434400000013</v>
      </c>
    </row>
    <row r="54" spans="1:10" x14ac:dyDescent="0.3">
      <c r="A54" s="1" t="s">
        <v>165</v>
      </c>
      <c r="B54" s="1">
        <f>SUM(A53:G53)</f>
        <v>123.75217520000007</v>
      </c>
      <c r="C54" s="1"/>
      <c r="D54" s="1"/>
      <c r="E54" s="1"/>
      <c r="F54" s="1"/>
      <c r="I54" s="1"/>
      <c r="J54" s="1"/>
    </row>
    <row r="55" spans="1:10" x14ac:dyDescent="0.3">
      <c r="A55" s="1" t="s">
        <v>152</v>
      </c>
      <c r="B55" s="1">
        <f>(B53+D53+F53+H53)*linkedrecords!$D$3</f>
        <v>24.219656754480003</v>
      </c>
      <c r="C55" s="1"/>
      <c r="D55" s="1"/>
      <c r="E55" s="1"/>
      <c r="F55" s="1"/>
      <c r="I55" s="1"/>
      <c r="J55" s="1"/>
    </row>
    <row r="56" spans="1:10" x14ac:dyDescent="0.3">
      <c r="A56" s="1" t="s">
        <v>153</v>
      </c>
      <c r="B56" s="1">
        <f>(A53+C53+E53+J53)*linkedrecords!$C$3</f>
        <v>97.101729242664007</v>
      </c>
      <c r="C56" s="1"/>
      <c r="D56" s="1"/>
      <c r="E56" s="1"/>
      <c r="F56" s="1"/>
      <c r="I56" s="1"/>
      <c r="J56" s="1"/>
    </row>
    <row r="57" spans="1:10" x14ac:dyDescent="0.3">
      <c r="A57" s="1" t="s">
        <v>139</v>
      </c>
      <c r="B57" s="1">
        <f>I53*linkedrecords!$B$3</f>
        <v>1.2004110447591601</v>
      </c>
    </row>
    <row r="58" spans="1:10" x14ac:dyDescent="0.3">
      <c r="A58" s="1" t="s">
        <v>161</v>
      </c>
      <c r="B58" s="1">
        <f>SUM(B55:B57)</f>
        <v>122.52179704190317</v>
      </c>
    </row>
    <row r="59" spans="1:10" x14ac:dyDescent="0.3">
      <c r="A59" s="1" t="s">
        <v>162</v>
      </c>
      <c r="B59" s="1">
        <f>Sheet1!B55*linkedrecords!E3*20</f>
        <v>51.026304400134933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2021-02-10T00:46:11Z</dcterms:created>
  <dcterms:modified xsi:type="dcterms:W3CDTF">2021-03-06T20:01:00Z</dcterms:modified>
</cp:coreProperties>
</file>