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FrontEnd_Sensitivity\Mana_Conservative_122k_L1-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J53" i="9" s="1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53" i="9" l="1"/>
  <c r="H53" i="9"/>
  <c r="I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E53" i="9" s="1"/>
  <c r="D3" i="9"/>
  <c r="C3" i="9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E4" i="7"/>
  <c r="C4" i="7"/>
  <c r="E5" i="7"/>
  <c r="C5" i="7"/>
  <c r="E6" i="7"/>
  <c r="C6" i="7"/>
  <c r="E3" i="7"/>
  <c r="D3" i="7"/>
  <c r="C3" i="7"/>
  <c r="B3" i="7"/>
  <c r="B57" i="9" s="1"/>
  <c r="D53" i="9" l="1"/>
  <c r="B53" i="8"/>
  <c r="D53" i="8"/>
  <c r="B53" i="9"/>
  <c r="C53" i="9"/>
  <c r="F53" i="9"/>
  <c r="A53" i="9"/>
  <c r="C53" i="8"/>
  <c r="B57" i="8" s="1"/>
  <c r="A53" i="8"/>
  <c r="B56" i="8" s="1"/>
  <c r="C55" i="10"/>
  <c r="B55" i="10"/>
  <c r="B59" i="9"/>
  <c r="B59" i="8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J12" i="6" l="1"/>
  <c r="J51" i="6"/>
  <c r="J39" i="6"/>
  <c r="J27" i="6"/>
  <c r="B54" i="9"/>
  <c r="B55" i="9"/>
  <c r="B55" i="8"/>
  <c r="B58" i="8" s="1"/>
  <c r="B54" i="8"/>
  <c r="J15" i="6"/>
  <c r="J50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46" i="6"/>
  <c r="J34" i="6"/>
  <c r="J22" i="6"/>
  <c r="J10" i="6"/>
  <c r="J33" i="6"/>
  <c r="J21" i="6"/>
  <c r="J32" i="6"/>
  <c r="J8" i="6"/>
  <c r="J43" i="6"/>
  <c r="J31" i="6"/>
  <c r="J19" i="6"/>
  <c r="J7" i="6"/>
  <c r="J42" i="6"/>
  <c r="J30" i="6"/>
  <c r="J18" i="6"/>
  <c r="J6" i="6"/>
  <c r="J45" i="6"/>
  <c r="J9" i="6"/>
  <c r="J44" i="6"/>
  <c r="J20" i="6"/>
  <c r="J3" i="6"/>
  <c r="J41" i="6"/>
  <c r="J29" i="6"/>
  <c r="J17" i="6"/>
  <c r="J5" i="6"/>
  <c r="B53" i="10"/>
  <c r="B54" i="10" s="1"/>
  <c r="J52" i="6"/>
  <c r="J40" i="6"/>
  <c r="J28" i="6"/>
  <c r="J16" i="6"/>
  <c r="J4" i="6"/>
  <c r="B56" i="9"/>
  <c r="E55" i="10"/>
  <c r="C53" i="10"/>
  <c r="C54" i="10" s="1"/>
  <c r="A53" i="10"/>
  <c r="A54" i="10" s="1"/>
  <c r="B58" i="9" l="1"/>
  <c r="E54" i="10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<sst xmlns="http://schemas.openxmlformats.org/spreadsheetml/2006/main" count="446" uniqueCount="178">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</sst>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</row>
      </sheetData>
      <sheetData sheetId="2" refreshError="1"/>
      <sheetData sheetId="3">
        <row r="3">
          <cell r="B3">
            <v>5.9954300000000004E-3</v>
          </cell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9">
        <v>1.2485599999999999</v>
      </c>
    </row>
    <row r="4" spans="1:2" x14ac:dyDescent="0.3">
      <c r="A4" t="s">
        <v>88</v>
      </c>
      <c r="B4" s="9">
        <v>1.59809</v>
      </c>
    </row>
    <row r="5" spans="1:2" x14ac:dyDescent="0.3">
      <c r="A5" t="s">
        <v>89</v>
      </c>
      <c r="B5" s="9">
        <v>1.2616700000000001</v>
      </c>
    </row>
    <row r="6" spans="1:2" x14ac:dyDescent="0.3">
      <c r="A6" t="s">
        <v>90</v>
      </c>
      <c r="B6" s="9">
        <v>1.2145999999999999</v>
      </c>
    </row>
    <row r="7" spans="1:2" x14ac:dyDescent="0.3">
      <c r="A7" t="s">
        <v>91</v>
      </c>
      <c r="B7" s="9">
        <v>1.2609900000000001</v>
      </c>
    </row>
    <row r="8" spans="1:2" x14ac:dyDescent="0.3">
      <c r="A8" t="s">
        <v>92</v>
      </c>
      <c r="B8" s="9">
        <v>1.16838</v>
      </c>
    </row>
    <row r="9" spans="1:2" x14ac:dyDescent="0.3">
      <c r="A9" t="s">
        <v>93</v>
      </c>
      <c r="B9" s="9">
        <v>1.3153699999999999</v>
      </c>
    </row>
    <row r="10" spans="1:2" x14ac:dyDescent="0.3">
      <c r="A10" t="s">
        <v>94</v>
      </c>
      <c r="B10" s="9">
        <v>1.23044</v>
      </c>
    </row>
    <row r="11" spans="1:2" x14ac:dyDescent="0.3">
      <c r="A11" t="s">
        <v>95</v>
      </c>
      <c r="B11" s="9">
        <v>1.4263699999999999</v>
      </c>
    </row>
    <row r="12" spans="1:2" x14ac:dyDescent="0.3">
      <c r="A12" t="s">
        <v>96</v>
      </c>
      <c r="B12" s="9">
        <v>1.54226</v>
      </c>
    </row>
    <row r="13" spans="1:2" x14ac:dyDescent="0.3">
      <c r="A13" t="s">
        <v>97</v>
      </c>
      <c r="B13" s="9">
        <v>1.01559</v>
      </c>
    </row>
    <row r="14" spans="1:2" x14ac:dyDescent="0.3">
      <c r="A14" t="s">
        <v>98</v>
      </c>
      <c r="B14" s="9">
        <v>0.80490200000000001</v>
      </c>
    </row>
    <row r="15" spans="1:2" x14ac:dyDescent="0.3">
      <c r="A15" t="s">
        <v>99</v>
      </c>
      <c r="B15" s="9">
        <v>0.84065999999999996</v>
      </c>
    </row>
    <row r="16" spans="1:2" x14ac:dyDescent="0.3">
      <c r="A16" t="s">
        <v>100</v>
      </c>
      <c r="B16" s="9">
        <v>0.98008799999999996</v>
      </c>
    </row>
    <row r="17" spans="1:2" x14ac:dyDescent="0.3">
      <c r="A17" t="s">
        <v>101</v>
      </c>
      <c r="B17" s="9">
        <v>1.2404299999999999</v>
      </c>
    </row>
    <row r="18" spans="1:2" x14ac:dyDescent="0.3">
      <c r="A18" t="s">
        <v>102</v>
      </c>
      <c r="B18" s="9">
        <v>1.3408100000000001</v>
      </c>
    </row>
    <row r="19" spans="1:2" x14ac:dyDescent="0.3">
      <c r="A19" t="s">
        <v>103</v>
      </c>
      <c r="B19" s="9">
        <v>1.30721</v>
      </c>
    </row>
    <row r="20" spans="1:2" x14ac:dyDescent="0.3">
      <c r="A20" t="s">
        <v>104</v>
      </c>
      <c r="B20" s="9">
        <v>1.48828</v>
      </c>
    </row>
    <row r="21" spans="1:2" x14ac:dyDescent="0.3">
      <c r="A21" t="s">
        <v>105</v>
      </c>
      <c r="B21" s="9">
        <v>1.5624899999999999</v>
      </c>
    </row>
    <row r="22" spans="1:2" x14ac:dyDescent="0.3">
      <c r="A22" t="s">
        <v>106</v>
      </c>
      <c r="B22" s="9">
        <v>1.3706499999999999</v>
      </c>
    </row>
    <row r="23" spans="1:2" x14ac:dyDescent="0.3">
      <c r="A23" t="s">
        <v>107</v>
      </c>
      <c r="B23" s="9">
        <v>0.51911200000000002</v>
      </c>
    </row>
    <row r="24" spans="1:2" x14ac:dyDescent="0.3">
      <c r="A24" t="s">
        <v>108</v>
      </c>
      <c r="B24" s="9">
        <v>0.56561899999999998</v>
      </c>
    </row>
    <row r="25" spans="1:2" x14ac:dyDescent="0.3">
      <c r="A25" t="s">
        <v>109</v>
      </c>
      <c r="B25" s="9">
        <v>0.50103399999999998</v>
      </c>
    </row>
    <row r="26" spans="1:2" x14ac:dyDescent="0.3">
      <c r="A26" t="s">
        <v>110</v>
      </c>
      <c r="B26" s="9">
        <v>0.569048</v>
      </c>
    </row>
    <row r="27" spans="1:2" x14ac:dyDescent="0.3">
      <c r="A27" t="s">
        <v>111</v>
      </c>
      <c r="B27" s="9">
        <v>0.59565999999999997</v>
      </c>
    </row>
    <row r="28" spans="1:2" x14ac:dyDescent="0.3">
      <c r="A28" t="s">
        <v>112</v>
      </c>
      <c r="B28" s="9">
        <v>0.59708099999999997</v>
      </c>
    </row>
    <row r="29" spans="1:2" x14ac:dyDescent="0.3">
      <c r="A29" t="s">
        <v>113</v>
      </c>
      <c r="B29" s="9">
        <v>1.37774</v>
      </c>
    </row>
    <row r="30" spans="1:2" x14ac:dyDescent="0.3">
      <c r="A30" t="s">
        <v>114</v>
      </c>
      <c r="B30" s="9">
        <v>1.3875200000000001</v>
      </c>
    </row>
    <row r="31" spans="1:2" x14ac:dyDescent="0.3">
      <c r="A31" t="s">
        <v>115</v>
      </c>
      <c r="B31" s="9">
        <v>1.41923</v>
      </c>
    </row>
    <row r="32" spans="1:2" x14ac:dyDescent="0.3">
      <c r="A32" t="s">
        <v>116</v>
      </c>
      <c r="B32" s="9">
        <v>1.3614599999999999</v>
      </c>
    </row>
    <row r="33" spans="1:2" x14ac:dyDescent="0.3">
      <c r="A33" t="s">
        <v>117</v>
      </c>
      <c r="B33" s="9">
        <v>1.3808499999999999</v>
      </c>
    </row>
    <row r="34" spans="1:2" x14ac:dyDescent="0.3">
      <c r="A34" t="s">
        <v>118</v>
      </c>
      <c r="B34" s="9">
        <v>1.29264</v>
      </c>
    </row>
    <row r="35" spans="1:2" x14ac:dyDescent="0.3">
      <c r="A35" t="s">
        <v>119</v>
      </c>
      <c r="B35" s="9">
        <v>1.26861</v>
      </c>
    </row>
    <row r="36" spans="1:2" x14ac:dyDescent="0.3">
      <c r="A36" t="s">
        <v>120</v>
      </c>
      <c r="B36" s="9">
        <v>1.36355</v>
      </c>
    </row>
    <row r="37" spans="1:2" x14ac:dyDescent="0.3">
      <c r="A37" t="s">
        <v>121</v>
      </c>
      <c r="B37" s="9">
        <v>1.2864800000000001</v>
      </c>
    </row>
    <row r="38" spans="1:2" x14ac:dyDescent="0.3">
      <c r="A38" t="s">
        <v>122</v>
      </c>
      <c r="B38" s="9">
        <v>1.4188499999999999</v>
      </c>
    </row>
    <row r="39" spans="1:2" x14ac:dyDescent="0.3">
      <c r="A39" t="s">
        <v>123</v>
      </c>
      <c r="B39" s="9">
        <v>1.44154</v>
      </c>
    </row>
    <row r="40" spans="1:2" x14ac:dyDescent="0.3">
      <c r="A40" t="s">
        <v>124</v>
      </c>
      <c r="B40" s="9">
        <v>1.5933200000000001</v>
      </c>
    </row>
    <row r="41" spans="1:2" x14ac:dyDescent="0.3">
      <c r="A41" t="s">
        <v>125</v>
      </c>
      <c r="B41" s="9">
        <v>1.2062600000000001</v>
      </c>
    </row>
    <row r="42" spans="1:2" x14ac:dyDescent="0.3">
      <c r="A42" t="s">
        <v>126</v>
      </c>
      <c r="B42" s="9">
        <v>1.69964</v>
      </c>
    </row>
    <row r="43" spans="1:2" x14ac:dyDescent="0.3">
      <c r="A43" t="s">
        <v>127</v>
      </c>
      <c r="B43" s="9">
        <v>1.55602</v>
      </c>
    </row>
    <row r="44" spans="1:2" x14ac:dyDescent="0.3">
      <c r="A44" t="s">
        <v>128</v>
      </c>
      <c r="B44" s="9">
        <v>1.55748</v>
      </c>
    </row>
    <row r="45" spans="1:2" x14ac:dyDescent="0.3">
      <c r="A45" t="s">
        <v>129</v>
      </c>
      <c r="B45" s="9">
        <v>1.65465</v>
      </c>
    </row>
    <row r="46" spans="1:2" x14ac:dyDescent="0.3">
      <c r="A46" t="s">
        <v>130</v>
      </c>
      <c r="B46" s="9">
        <v>1.2642800000000001</v>
      </c>
    </row>
    <row r="47" spans="1:2" x14ac:dyDescent="0.3">
      <c r="A47" t="s">
        <v>131</v>
      </c>
      <c r="B47" s="9">
        <v>0.26287100000000002</v>
      </c>
    </row>
    <row r="48" spans="1:2" x14ac:dyDescent="0.3">
      <c r="A48" t="s">
        <v>132</v>
      </c>
      <c r="B48" s="9">
        <v>0.24021400000000001</v>
      </c>
    </row>
    <row r="49" spans="1:2" x14ac:dyDescent="0.3">
      <c r="A49" t="s">
        <v>133</v>
      </c>
      <c r="B49" s="9">
        <v>1.1324799999999999</v>
      </c>
    </row>
    <row r="50" spans="1:2" x14ac:dyDescent="0.3">
      <c r="A50" t="s">
        <v>134</v>
      </c>
      <c r="B50" s="9">
        <v>1.29783</v>
      </c>
    </row>
    <row r="51" spans="1:2" x14ac:dyDescent="0.3">
      <c r="A51" t="s">
        <v>135</v>
      </c>
      <c r="B51" s="9">
        <v>1.3618699999999999</v>
      </c>
    </row>
    <row r="52" spans="1:2" x14ac:dyDescent="0.3">
      <c r="A52" t="s">
        <v>136</v>
      </c>
      <c r="B52" s="9">
        <v>1.66886</v>
      </c>
    </row>
    <row r="54" spans="1:2" x14ac:dyDescent="0.3">
      <c r="A54" s="2" t="s">
        <v>167</v>
      </c>
      <c r="B54" s="2">
        <f>GEOMEAN(B3:B52)</f>
        <v>1.1152475155136099</v>
      </c>
    </row>
    <row r="55" spans="1:2" x14ac:dyDescent="0.3">
      <c r="A55" s="2" t="s">
        <v>168</v>
      </c>
      <c r="B55" s="2">
        <f>0.0125/B54</f>
        <v>1.1208274240578173E-2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E55" sqref="E55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1" t="s">
        <v>149</v>
      </c>
      <c r="B1" s="11"/>
      <c r="C1" s="11"/>
    </row>
    <row r="2" spans="1:4" x14ac:dyDescent="0.3">
      <c r="A2" s="2" t="s">
        <v>162</v>
      </c>
      <c r="B2" s="2" t="s">
        <v>163</v>
      </c>
      <c r="C2" t="s">
        <v>164</v>
      </c>
      <c r="D2" s="2">
        <f>1000/50000000</f>
        <v>2.0000000000000002E-5</v>
      </c>
    </row>
    <row r="3" spans="1:4" x14ac:dyDescent="0.3">
      <c r="A3">
        <f>Sheet6!B3*$D$2</f>
        <v>51.648120000000006</v>
      </c>
      <c r="B3" s="2">
        <f>Sheet6!D3*$D$2</f>
        <v>782.06254000000001</v>
      </c>
      <c r="C3" s="2">
        <f>Sheet6!C3*$D$2</f>
        <v>164.4024</v>
      </c>
    </row>
    <row r="4" spans="1:4" x14ac:dyDescent="0.3">
      <c r="A4" s="2">
        <f>Sheet6!B4*$D$2</f>
        <v>108.33940000000001</v>
      </c>
      <c r="B4" s="2">
        <f>Sheet6!D4*$D$2</f>
        <v>986.11170000000004</v>
      </c>
      <c r="C4" s="2">
        <f>Sheet6!C4*$D$2</f>
        <v>189.64466000000002</v>
      </c>
    </row>
    <row r="5" spans="1:4" x14ac:dyDescent="0.3">
      <c r="A5" s="2">
        <f>Sheet6!B5*$D$2</f>
        <v>95.954120000000003</v>
      </c>
      <c r="B5" s="2">
        <f>Sheet6!D5*$D$2</f>
        <v>1065.02682</v>
      </c>
      <c r="C5" s="2">
        <f>Sheet6!C5*$D$2</f>
        <v>185.17666000000003</v>
      </c>
    </row>
    <row r="6" spans="1:4" x14ac:dyDescent="0.3">
      <c r="A6" s="2">
        <f>Sheet6!B6*$D$2</f>
        <v>85.01624000000001</v>
      </c>
      <c r="B6" s="2">
        <f>Sheet6!D6*$D$2</f>
        <v>1114.12122</v>
      </c>
      <c r="C6" s="2">
        <f>Sheet6!C6*$D$2</f>
        <v>214.41224000000003</v>
      </c>
    </row>
    <row r="7" spans="1:4" x14ac:dyDescent="0.3">
      <c r="A7" s="2">
        <f>Sheet6!B7*$D$2</f>
        <v>105.02304000000001</v>
      </c>
      <c r="B7" s="2">
        <f>Sheet6!D7*$D$2</f>
        <v>1062.61978</v>
      </c>
      <c r="C7" s="2">
        <f>Sheet6!C7*$D$2</f>
        <v>212.92742000000001</v>
      </c>
    </row>
    <row r="8" spans="1:4" x14ac:dyDescent="0.3">
      <c r="A8" s="2">
        <f>Sheet6!B8*$D$2</f>
        <v>51.574440000000003</v>
      </c>
      <c r="B8" s="2">
        <f>Sheet6!D8*$D$2</f>
        <v>760.67838000000006</v>
      </c>
      <c r="C8" s="2">
        <f>Sheet6!C8*$D$2</f>
        <v>166.49554000000001</v>
      </c>
    </row>
    <row r="9" spans="1:4" x14ac:dyDescent="0.3">
      <c r="A9" s="2">
        <f>Sheet6!B9*$D$2</f>
        <v>62.261180000000003</v>
      </c>
      <c r="B9" s="2">
        <f>Sheet6!D9*$D$2</f>
        <v>795.71060000000011</v>
      </c>
      <c r="C9" s="2">
        <f>Sheet6!C9*$D$2</f>
        <v>156.28292000000002</v>
      </c>
    </row>
    <row r="10" spans="1:4" x14ac:dyDescent="0.3">
      <c r="A10" s="2">
        <f>Sheet6!B10*$D$2</f>
        <v>87.073420000000013</v>
      </c>
      <c r="B10" s="2">
        <f>Sheet6!D10*$D$2</f>
        <v>1106.88904</v>
      </c>
      <c r="C10" s="2">
        <f>Sheet6!C10*$D$2</f>
        <v>215.10650000000001</v>
      </c>
    </row>
    <row r="11" spans="1:4" x14ac:dyDescent="0.3">
      <c r="A11" s="2">
        <f>Sheet6!B11*$D$2</f>
        <v>79.932900000000004</v>
      </c>
      <c r="B11" s="2">
        <f>Sheet6!D11*$D$2</f>
        <v>564.93038000000001</v>
      </c>
      <c r="C11" s="2">
        <f>Sheet6!C11*$D$2</f>
        <v>81.05492000000001</v>
      </c>
    </row>
    <row r="12" spans="1:4" x14ac:dyDescent="0.3">
      <c r="A12" s="2">
        <f>Sheet6!B12*$D$2</f>
        <v>132.39068</v>
      </c>
      <c r="B12" s="2">
        <f>Sheet6!D12*$D$2</f>
        <v>997.04100000000005</v>
      </c>
      <c r="C12" s="2">
        <f>Sheet6!C12*$D$2</f>
        <v>152.19674000000001</v>
      </c>
    </row>
    <row r="13" spans="1:4" x14ac:dyDescent="0.3">
      <c r="A13" s="2">
        <f>Sheet6!B13*$D$2</f>
        <v>80.768000000000001</v>
      </c>
      <c r="B13" s="2">
        <f>Sheet6!D13*$D$2</f>
        <v>992.34260000000006</v>
      </c>
      <c r="C13" s="2">
        <f>Sheet6!C13*$D$2</f>
        <v>209.65728000000001</v>
      </c>
    </row>
    <row r="14" spans="1:4" x14ac:dyDescent="0.3">
      <c r="A14" s="2">
        <f>Sheet6!B14*$D$2</f>
        <v>114.63472000000002</v>
      </c>
      <c r="B14" s="2">
        <f>Sheet6!D14*$D$2</f>
        <v>983.51886000000013</v>
      </c>
      <c r="C14" s="2">
        <f>Sheet6!C14*$D$2</f>
        <v>171.40378000000001</v>
      </c>
    </row>
    <row r="15" spans="1:4" x14ac:dyDescent="0.3">
      <c r="A15" s="2">
        <f>Sheet6!B15*$D$2</f>
        <v>86.194100000000006</v>
      </c>
      <c r="B15" s="2">
        <f>Sheet6!D15*$D$2</f>
        <v>736.56024000000002</v>
      </c>
      <c r="C15" s="2">
        <f>Sheet6!C15*$D$2</f>
        <v>132.20264</v>
      </c>
    </row>
    <row r="16" spans="1:4" x14ac:dyDescent="0.3">
      <c r="A16" s="2">
        <f>Sheet6!B16*$D$2</f>
        <v>87.499800000000008</v>
      </c>
      <c r="B16" s="2">
        <f>Sheet6!D16*$D$2</f>
        <v>726.92998000000011</v>
      </c>
      <c r="C16" s="2">
        <f>Sheet6!C16*$D$2</f>
        <v>126.22998000000001</v>
      </c>
    </row>
    <row r="17" spans="1:3" x14ac:dyDescent="0.3">
      <c r="A17" s="2">
        <f>Sheet6!B17*$D$2</f>
        <v>82.22784</v>
      </c>
      <c r="B17" s="2">
        <f>Sheet6!D17*$D$2</f>
        <v>774.82432000000006</v>
      </c>
      <c r="C17" s="2">
        <f>Sheet6!C17*$D$2</f>
        <v>135.51770000000002</v>
      </c>
    </row>
    <row r="18" spans="1:3" x14ac:dyDescent="0.3">
      <c r="A18" s="2">
        <f>Sheet6!B18*$D$2</f>
        <v>87.184540000000013</v>
      </c>
      <c r="B18" s="2">
        <f>Sheet6!D18*$D$2</f>
        <v>718.1268</v>
      </c>
      <c r="C18" s="2">
        <f>Sheet6!C18*$D$2</f>
        <v>125.80650000000001</v>
      </c>
    </row>
    <row r="19" spans="1:3" x14ac:dyDescent="0.3">
      <c r="A19" s="2">
        <f>Sheet6!B19*$D$2</f>
        <v>83.86354</v>
      </c>
      <c r="B19" s="2">
        <f>Sheet6!D19*$D$2</f>
        <v>726.98140000000001</v>
      </c>
      <c r="C19" s="2">
        <f>Sheet6!C19*$D$2</f>
        <v>125.34284000000001</v>
      </c>
    </row>
    <row r="20" spans="1:3" x14ac:dyDescent="0.3">
      <c r="A20" s="2">
        <f>Sheet6!B20*$D$2</f>
        <v>133.23390000000001</v>
      </c>
      <c r="B20" s="2">
        <f>Sheet6!D20*$D$2</f>
        <v>995.90654000000006</v>
      </c>
      <c r="C20" s="2">
        <f>Sheet6!C20*$D$2</f>
        <v>146.77520000000001</v>
      </c>
    </row>
    <row r="21" spans="1:3" x14ac:dyDescent="0.3">
      <c r="A21" s="2">
        <f>Sheet6!B21*$D$2</f>
        <v>129.21054000000001</v>
      </c>
      <c r="B21" s="2">
        <f>Sheet6!D21*$D$2</f>
        <v>1004.1827400000001</v>
      </c>
      <c r="C21" s="2">
        <f>Sheet6!C21*$D$2</f>
        <v>147.94714000000002</v>
      </c>
    </row>
    <row r="22" spans="1:3" x14ac:dyDescent="0.3">
      <c r="A22" s="2">
        <f>Sheet6!B22*$D$2</f>
        <v>101.68702</v>
      </c>
      <c r="B22" s="2">
        <f>Sheet6!D22*$D$2</f>
        <v>746.0997000000001</v>
      </c>
      <c r="C22" s="2">
        <f>Sheet6!C22*$D$2</f>
        <v>96.832060000000013</v>
      </c>
    </row>
    <row r="23" spans="1:3" x14ac:dyDescent="0.3">
      <c r="A23" s="2">
        <f>Sheet6!B23*$D$2</f>
        <v>110.57152000000001</v>
      </c>
      <c r="B23" s="2">
        <f>Sheet6!D23*$D$2</f>
        <v>680.25762000000009</v>
      </c>
      <c r="C23" s="2">
        <f>Sheet6!C23*$D$2</f>
        <v>68.053060000000002</v>
      </c>
    </row>
    <row r="24" spans="1:3" x14ac:dyDescent="0.3">
      <c r="A24" s="2">
        <f>Sheet6!B24*$D$2</f>
        <v>105.831</v>
      </c>
      <c r="B24" s="2">
        <f>Sheet6!D24*$D$2</f>
        <v>783.70946000000004</v>
      </c>
      <c r="C24" s="2">
        <f>Sheet6!C24*$D$2</f>
        <v>73.080660000000009</v>
      </c>
    </row>
    <row r="25" spans="1:3" x14ac:dyDescent="0.3">
      <c r="A25" s="2">
        <f>Sheet6!B25*$D$2</f>
        <v>106.85210000000001</v>
      </c>
      <c r="B25" s="2">
        <f>Sheet6!D25*$D$2</f>
        <v>786.91664000000003</v>
      </c>
      <c r="C25" s="2">
        <f>Sheet6!C25*$D$2</f>
        <v>71.182120000000012</v>
      </c>
    </row>
    <row r="26" spans="1:3" x14ac:dyDescent="0.3">
      <c r="A26" s="2">
        <f>Sheet6!B26*$D$2</f>
        <v>116.58708000000001</v>
      </c>
      <c r="B26" s="2">
        <f>Sheet6!D26*$D$2</f>
        <v>825.99230000000011</v>
      </c>
      <c r="C26" s="2">
        <f>Sheet6!C26*$D$2</f>
        <v>72.534540000000007</v>
      </c>
    </row>
    <row r="27" spans="1:3" x14ac:dyDescent="0.3">
      <c r="A27" s="2">
        <f>Sheet6!B27*$D$2</f>
        <v>119.572</v>
      </c>
      <c r="B27" s="2">
        <f>Sheet6!D27*$D$2</f>
        <v>776.22620000000006</v>
      </c>
      <c r="C27" s="2">
        <f>Sheet6!C27*$D$2</f>
        <v>68.180820000000011</v>
      </c>
    </row>
    <row r="28" spans="1:3" x14ac:dyDescent="0.3">
      <c r="A28" s="2">
        <f>Sheet6!B28*$D$2</f>
        <v>112.92912000000001</v>
      </c>
      <c r="B28" s="2">
        <f>Sheet6!D28*$D$2</f>
        <v>837.85746000000006</v>
      </c>
      <c r="C28" s="2">
        <f>Sheet6!C28*$D$2</f>
        <v>74.840880000000013</v>
      </c>
    </row>
    <row r="29" spans="1:3" x14ac:dyDescent="0.3">
      <c r="A29" s="2">
        <f>Sheet6!B29*$D$2</f>
        <v>126.95592000000001</v>
      </c>
      <c r="B29" s="2">
        <f>Sheet6!D29*$D$2</f>
        <v>967.98326000000009</v>
      </c>
      <c r="C29" s="2">
        <f>Sheet6!C29*$D$2</f>
        <v>132.70248000000001</v>
      </c>
    </row>
    <row r="30" spans="1:3" x14ac:dyDescent="0.3">
      <c r="A30" s="2">
        <f>Sheet6!B30*$D$2</f>
        <v>128.60958000000002</v>
      </c>
      <c r="B30" s="2">
        <f>Sheet6!D30*$D$2</f>
        <v>1080.9228000000001</v>
      </c>
      <c r="C30" s="2">
        <f>Sheet6!C30*$D$2</f>
        <v>124.76132000000001</v>
      </c>
    </row>
    <row r="31" spans="1:3" x14ac:dyDescent="0.3">
      <c r="A31" s="2">
        <f>Sheet6!B31*$D$2</f>
        <v>139.87962000000002</v>
      </c>
      <c r="B31" s="2">
        <f>Sheet6!D31*$D$2</f>
        <v>1100.22</v>
      </c>
      <c r="C31" s="2">
        <f>Sheet6!C31*$D$2</f>
        <v>130.81954000000002</v>
      </c>
    </row>
    <row r="32" spans="1:3" x14ac:dyDescent="0.3">
      <c r="A32" s="2">
        <f>Sheet6!B32*$D$2</f>
        <v>136.5291</v>
      </c>
      <c r="B32" s="2">
        <f>Sheet6!D32*$D$2</f>
        <v>1094.6566200000002</v>
      </c>
      <c r="C32" s="2">
        <f>Sheet6!C32*$D$2</f>
        <v>127.09948000000001</v>
      </c>
    </row>
    <row r="33" spans="1:3" x14ac:dyDescent="0.3">
      <c r="A33" s="2">
        <f>Sheet6!B33*$D$2</f>
        <v>134.26822000000001</v>
      </c>
      <c r="B33" s="2">
        <f>Sheet6!D33*$D$2</f>
        <v>1104.144</v>
      </c>
      <c r="C33" s="2">
        <f>Sheet6!C33*$D$2</f>
        <v>130.62064000000001</v>
      </c>
    </row>
    <row r="34" spans="1:3" x14ac:dyDescent="0.3">
      <c r="A34" s="2">
        <f>Sheet6!B34*$D$2</f>
        <v>139.5908</v>
      </c>
      <c r="B34" s="2">
        <f>Sheet6!D34*$D$2</f>
        <v>984.91140000000007</v>
      </c>
      <c r="C34" s="2">
        <f>Sheet6!C34*$D$2</f>
        <v>119.31406000000001</v>
      </c>
    </row>
    <row r="35" spans="1:3" x14ac:dyDescent="0.3">
      <c r="A35" s="2">
        <f>Sheet6!B35*$D$2</f>
        <v>136.06384</v>
      </c>
      <c r="B35" s="2">
        <f>Sheet6!D35*$D$2</f>
        <v>987.73588000000007</v>
      </c>
      <c r="C35" s="2">
        <f>Sheet6!C35*$D$2</f>
        <v>123.01412000000001</v>
      </c>
    </row>
    <row r="36" spans="1:3" x14ac:dyDescent="0.3">
      <c r="A36" s="2">
        <f>Sheet6!B36*$D$2</f>
        <v>138.6371</v>
      </c>
      <c r="B36" s="2">
        <f>Sheet6!D36*$D$2</f>
        <v>994.96448000000009</v>
      </c>
      <c r="C36" s="2">
        <f>Sheet6!C36*$D$2</f>
        <v>122.94198000000002</v>
      </c>
    </row>
    <row r="37" spans="1:3" x14ac:dyDescent="0.3">
      <c r="A37" s="2">
        <f>Sheet6!B37*$D$2</f>
        <v>138.69114000000002</v>
      </c>
      <c r="B37" s="2">
        <f>Sheet6!D37*$D$2</f>
        <v>1012.9676200000001</v>
      </c>
      <c r="C37" s="2">
        <f>Sheet6!C37*$D$2</f>
        <v>127.75464000000001</v>
      </c>
    </row>
    <row r="38" spans="1:3" x14ac:dyDescent="0.3">
      <c r="A38" s="2">
        <f>Sheet6!B38*$D$2</f>
        <v>154.95194000000001</v>
      </c>
      <c r="B38" s="2">
        <f>Sheet6!D38*$D$2</f>
        <v>1052.03098</v>
      </c>
      <c r="C38" s="2">
        <f>Sheet6!C38*$D$2</f>
        <v>121.38000000000001</v>
      </c>
    </row>
    <row r="39" spans="1:3" x14ac:dyDescent="0.3">
      <c r="A39" s="2">
        <f>Sheet6!B39*$D$2</f>
        <v>155.88130000000001</v>
      </c>
      <c r="B39" s="2">
        <f>Sheet6!D39*$D$2</f>
        <v>1061.8010200000001</v>
      </c>
      <c r="C39" s="2">
        <f>Sheet6!C39*$D$2</f>
        <v>128.66080000000002</v>
      </c>
    </row>
    <row r="40" spans="1:3" x14ac:dyDescent="0.3">
      <c r="A40" s="2">
        <f>Sheet6!B40*$D$2</f>
        <v>161.41528000000002</v>
      </c>
      <c r="B40" s="2">
        <f>Sheet6!D40*$D$2</f>
        <v>1054.8698000000002</v>
      </c>
      <c r="C40" s="2">
        <f>Sheet6!C40*$D$2</f>
        <v>123.99486000000002</v>
      </c>
    </row>
    <row r="41" spans="1:3" x14ac:dyDescent="0.3">
      <c r="A41" s="2">
        <f>Sheet6!B41*$D$2</f>
        <v>166.24412000000001</v>
      </c>
      <c r="B41" s="2">
        <f>Sheet6!D41*$D$2</f>
        <v>1060.81998</v>
      </c>
      <c r="C41" s="2">
        <f>Sheet6!C41*$D$2</f>
        <v>125.39324000000001</v>
      </c>
    </row>
    <row r="42" spans="1:3" x14ac:dyDescent="0.3">
      <c r="A42" s="2">
        <f>Sheet6!B42*$D$2</f>
        <v>138.00206</v>
      </c>
      <c r="B42" s="2">
        <f>Sheet6!D42*$D$2</f>
        <v>819.37318000000005</v>
      </c>
      <c r="C42" s="2">
        <f>Sheet6!C42*$D$2</f>
        <v>90.773440000000008</v>
      </c>
    </row>
    <row r="43" spans="1:3" x14ac:dyDescent="0.3">
      <c r="A43" s="2">
        <f>Sheet6!B43*$D$2</f>
        <v>144.48500000000001</v>
      </c>
      <c r="B43" s="2">
        <f>Sheet6!D43*$D$2</f>
        <v>906.30734000000007</v>
      </c>
      <c r="C43" s="2">
        <f>Sheet6!C43*$D$2</f>
        <v>102.73156</v>
      </c>
    </row>
    <row r="44" spans="1:3" x14ac:dyDescent="0.3">
      <c r="A44" s="2">
        <f>Sheet6!B44*$D$2</f>
        <v>156.97286000000003</v>
      </c>
      <c r="B44" s="2">
        <f>Sheet6!D44*$D$2</f>
        <v>900.23548000000005</v>
      </c>
      <c r="C44" s="2">
        <f>Sheet6!C44*$D$2</f>
        <v>95.296480000000003</v>
      </c>
    </row>
    <row r="45" spans="1:3" x14ac:dyDescent="0.3">
      <c r="A45" s="2">
        <f>Sheet6!B45*$D$2</f>
        <v>144.42346000000001</v>
      </c>
      <c r="B45" s="2">
        <f>Sheet6!D45*$D$2</f>
        <v>957.56546000000003</v>
      </c>
      <c r="C45" s="2">
        <f>Sheet6!C45*$D$2</f>
        <v>115.51020000000001</v>
      </c>
    </row>
    <row r="46" spans="1:3" x14ac:dyDescent="0.3">
      <c r="A46" s="2">
        <f>Sheet6!B46*$D$2</f>
        <v>86.273960000000002</v>
      </c>
      <c r="B46" s="2">
        <f>Sheet6!D46*$D$2</f>
        <v>1115.1623000000002</v>
      </c>
      <c r="C46" s="2">
        <f>Sheet6!C46*$D$2</f>
        <v>224.81086000000002</v>
      </c>
    </row>
    <row r="47" spans="1:3" x14ac:dyDescent="0.3">
      <c r="A47" s="2">
        <f>Sheet6!B47*$D$2</f>
        <v>47.367420000000003</v>
      </c>
      <c r="B47" s="2">
        <f>Sheet6!D47*$D$2</f>
        <v>1302.0289</v>
      </c>
      <c r="C47" s="2">
        <f>Sheet6!C47*$D$2</f>
        <v>136.35300000000001</v>
      </c>
    </row>
    <row r="48" spans="1:3" x14ac:dyDescent="0.3">
      <c r="A48" s="2">
        <f>Sheet6!B48*$D$2</f>
        <v>48.678620000000002</v>
      </c>
      <c r="B48" s="2">
        <f>Sheet6!D48*$D$2</f>
        <v>875.55026000000009</v>
      </c>
      <c r="C48" s="2">
        <f>Sheet6!C48*$D$2</f>
        <v>122.65300000000001</v>
      </c>
    </row>
    <row r="49" spans="1:5" x14ac:dyDescent="0.3">
      <c r="A49" s="2">
        <f>Sheet6!B49*$D$2</f>
        <v>43.911820000000006</v>
      </c>
      <c r="B49" s="2">
        <f>Sheet6!D49*$D$2</f>
        <v>792.69814000000008</v>
      </c>
      <c r="C49" s="2">
        <f>Sheet6!C49*$D$2</f>
        <v>160.35904000000002</v>
      </c>
    </row>
    <row r="50" spans="1:5" x14ac:dyDescent="0.3">
      <c r="A50" s="2">
        <f>Sheet6!B50*$D$2</f>
        <v>55.023060000000001</v>
      </c>
      <c r="B50" s="2">
        <f>Sheet6!D50*$D$2</f>
        <v>901.43752000000006</v>
      </c>
      <c r="C50" s="2">
        <f>Sheet6!C50*$D$2</f>
        <v>216.02686000000003</v>
      </c>
    </row>
    <row r="51" spans="1:5" x14ac:dyDescent="0.3">
      <c r="A51" s="2">
        <f>Sheet6!B51*$D$2</f>
        <v>81.443540000000013</v>
      </c>
      <c r="B51" s="2">
        <f>Sheet6!D51*$D$2</f>
        <v>898.3284000000001</v>
      </c>
      <c r="C51" s="2">
        <f>Sheet6!C51*$D$2</f>
        <v>230.61408000000003</v>
      </c>
    </row>
    <row r="52" spans="1:5" x14ac:dyDescent="0.3">
      <c r="A52" s="2">
        <f>Sheet6!B52*$D$2</f>
        <v>16.496380000000002</v>
      </c>
      <c r="B52" s="2">
        <f>Sheet6!D52*$D$2</f>
        <v>304.37928000000005</v>
      </c>
      <c r="C52" s="2">
        <f>Sheet6!C52*$D$2</f>
        <v>34.480320000000006</v>
      </c>
    </row>
    <row r="53" spans="1:5" x14ac:dyDescent="0.3">
      <c r="A53" s="2">
        <f>AVERAGE(A3:A52)</f>
        <v>106.77713</v>
      </c>
      <c r="B53" s="2">
        <f t="shared" ref="B53:C53" si="0">AVERAGE(B3:B52)</f>
        <v>913.2543684000002</v>
      </c>
      <c r="C53" s="2">
        <f t="shared" si="0"/>
        <v>135.027064</v>
      </c>
      <c r="D53" t="s">
        <v>154</v>
      </c>
      <c r="E53" t="s">
        <v>170</v>
      </c>
    </row>
    <row r="54" spans="1:5" x14ac:dyDescent="0.3">
      <c r="A54" s="2">
        <f>A53*linkedrecords!C5</f>
        <v>10.090310652444</v>
      </c>
      <c r="B54" s="2">
        <f>B53*linkedrecords!C4</f>
        <v>14.061468835691644</v>
      </c>
      <c r="C54" s="2">
        <f>C53*linkedrecords!C6</f>
        <v>8.9413031401903993</v>
      </c>
      <c r="D54" s="2" t="s">
        <v>165</v>
      </c>
      <c r="E54">
        <f>SUM(A54:C54)</f>
        <v>33.093082628326044</v>
      </c>
    </row>
    <row r="55" spans="1:5" x14ac:dyDescent="0.3">
      <c r="A55" s="2">
        <f>Sheet1!B55*linkedrecords!E5*20</f>
        <v>7.8604972242083608</v>
      </c>
      <c r="B55" s="2">
        <f>Sheet1!B55*linkedrecords!E4*20</f>
        <v>0.48688070804617145</v>
      </c>
      <c r="C55" s="2">
        <f>Sheet1!B55*linkedrecords!E6*20</f>
        <v>4.1080790912051928</v>
      </c>
      <c r="D55" s="2" t="s">
        <v>166</v>
      </c>
      <c r="E55" s="4">
        <f>SUM(A55:C55)</f>
        <v>12.455457023459726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2" workbookViewId="0">
      <selection activeCell="L18" sqref="L18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9">
        <v>21258811</v>
      </c>
      <c r="C3" s="9">
        <v>20422367</v>
      </c>
      <c r="D3" s="9">
        <v>836444</v>
      </c>
      <c r="E3" s="9">
        <v>8830389</v>
      </c>
      <c r="F3" s="9">
        <v>8435750</v>
      </c>
      <c r="G3" s="9">
        <v>394639</v>
      </c>
      <c r="H3" s="9">
        <v>4041617</v>
      </c>
      <c r="I3" s="9">
        <v>3982602</v>
      </c>
      <c r="J3" s="9">
        <v>59015</v>
      </c>
      <c r="K3" s="9">
        <v>8386805</v>
      </c>
      <c r="L3" s="9">
        <v>8004015</v>
      </c>
      <c r="M3" s="9">
        <v>382790</v>
      </c>
      <c r="N3" s="9">
        <v>0</v>
      </c>
      <c r="O3" s="9">
        <v>0</v>
      </c>
      <c r="P3" s="9">
        <v>0</v>
      </c>
      <c r="Q3" s="9">
        <v>8876039</v>
      </c>
      <c r="R3" s="9">
        <v>8566623</v>
      </c>
      <c r="S3" s="9">
        <v>129739</v>
      </c>
      <c r="T3" s="9">
        <v>253024</v>
      </c>
      <c r="U3" s="9">
        <v>47.6342</v>
      </c>
      <c r="V3" s="9">
        <v>0</v>
      </c>
    </row>
    <row r="4" spans="1:22" x14ac:dyDescent="0.3">
      <c r="A4" t="s">
        <v>88</v>
      </c>
      <c r="B4" s="9">
        <v>19360682</v>
      </c>
      <c r="C4" s="9">
        <v>19021258</v>
      </c>
      <c r="D4" s="9">
        <v>339424</v>
      </c>
      <c r="E4" s="9">
        <v>6599855</v>
      </c>
      <c r="F4" s="9">
        <v>6483157</v>
      </c>
      <c r="G4" s="9">
        <v>116698</v>
      </c>
      <c r="H4" s="9">
        <v>6425513</v>
      </c>
      <c r="I4" s="9">
        <v>6335795</v>
      </c>
      <c r="J4" s="9">
        <v>89718</v>
      </c>
      <c r="K4" s="9">
        <v>6335314</v>
      </c>
      <c r="L4" s="9">
        <v>6202306</v>
      </c>
      <c r="M4" s="9">
        <v>133008</v>
      </c>
      <c r="N4" s="9">
        <v>0</v>
      </c>
      <c r="O4" s="9">
        <v>0</v>
      </c>
      <c r="P4" s="9">
        <v>0</v>
      </c>
      <c r="Q4" s="9">
        <v>6610679</v>
      </c>
      <c r="R4" s="9">
        <v>6406617</v>
      </c>
      <c r="S4" s="9">
        <v>54071</v>
      </c>
      <c r="T4" s="9">
        <v>79079</v>
      </c>
      <c r="U4" s="9">
        <v>48.953499999999998</v>
      </c>
      <c r="V4" s="9">
        <v>0</v>
      </c>
    </row>
    <row r="5" spans="1:22" x14ac:dyDescent="0.3">
      <c r="A5" t="s">
        <v>89</v>
      </c>
      <c r="B5" s="9">
        <v>17786299</v>
      </c>
      <c r="C5" s="9">
        <v>17290228</v>
      </c>
      <c r="D5" s="9">
        <v>496071</v>
      </c>
      <c r="E5" s="9">
        <v>6108454</v>
      </c>
      <c r="F5" s="9">
        <v>5982535</v>
      </c>
      <c r="G5" s="9">
        <v>125919</v>
      </c>
      <c r="H5" s="9">
        <v>5958693</v>
      </c>
      <c r="I5" s="9">
        <v>5724412</v>
      </c>
      <c r="J5" s="9">
        <v>234281</v>
      </c>
      <c r="K5" s="9">
        <v>5719152</v>
      </c>
      <c r="L5" s="9">
        <v>5583281</v>
      </c>
      <c r="M5" s="9">
        <v>135871</v>
      </c>
      <c r="N5" s="9">
        <v>0</v>
      </c>
      <c r="O5" s="9">
        <v>0</v>
      </c>
      <c r="P5" s="9">
        <v>0</v>
      </c>
      <c r="Q5" s="9">
        <v>6149789</v>
      </c>
      <c r="R5" s="9">
        <v>6007385</v>
      </c>
      <c r="S5" s="9">
        <v>67846</v>
      </c>
      <c r="T5" s="9">
        <v>68072</v>
      </c>
      <c r="U5" s="9">
        <v>124.545</v>
      </c>
      <c r="V5" s="9">
        <v>0</v>
      </c>
    </row>
    <row r="6" spans="1:22" x14ac:dyDescent="0.3">
      <c r="A6" t="s">
        <v>90</v>
      </c>
      <c r="B6" s="9">
        <v>22017955</v>
      </c>
      <c r="C6" s="9">
        <v>21128998</v>
      </c>
      <c r="D6" s="9">
        <v>888957</v>
      </c>
      <c r="E6" s="9">
        <v>8750175</v>
      </c>
      <c r="F6" s="9">
        <v>8354415</v>
      </c>
      <c r="G6" s="9">
        <v>395760</v>
      </c>
      <c r="H6" s="9">
        <v>4810954</v>
      </c>
      <c r="I6" s="9">
        <v>4689483</v>
      </c>
      <c r="J6" s="9">
        <v>121471</v>
      </c>
      <c r="K6" s="9">
        <v>8456826</v>
      </c>
      <c r="L6" s="9">
        <v>8085100</v>
      </c>
      <c r="M6" s="9">
        <v>371726</v>
      </c>
      <c r="N6" s="9">
        <v>0</v>
      </c>
      <c r="O6" s="9">
        <v>0</v>
      </c>
      <c r="P6" s="9">
        <v>0</v>
      </c>
      <c r="Q6" s="9">
        <v>8789922</v>
      </c>
      <c r="R6" s="9">
        <v>8630561</v>
      </c>
      <c r="S6" s="9">
        <v>133249</v>
      </c>
      <c r="T6" s="9">
        <v>238485</v>
      </c>
      <c r="U6" s="9">
        <v>30.1767</v>
      </c>
      <c r="V6" s="9">
        <v>0</v>
      </c>
    </row>
    <row r="7" spans="1:22" x14ac:dyDescent="0.3">
      <c r="A7" t="s">
        <v>91</v>
      </c>
      <c r="B7" s="9">
        <v>19831016</v>
      </c>
      <c r="C7" s="9">
        <v>19295065</v>
      </c>
      <c r="D7" s="9">
        <v>535951</v>
      </c>
      <c r="E7" s="9">
        <v>6743945</v>
      </c>
      <c r="F7" s="9">
        <v>6572328</v>
      </c>
      <c r="G7" s="9">
        <v>171617</v>
      </c>
      <c r="H7" s="9">
        <v>6801833</v>
      </c>
      <c r="I7" s="9">
        <v>6617548</v>
      </c>
      <c r="J7" s="9">
        <v>184285</v>
      </c>
      <c r="K7" s="9">
        <v>6285238</v>
      </c>
      <c r="L7" s="9">
        <v>6105189</v>
      </c>
      <c r="M7" s="9">
        <v>180049</v>
      </c>
      <c r="N7" s="9">
        <v>0</v>
      </c>
      <c r="O7" s="9">
        <v>0</v>
      </c>
      <c r="P7" s="9">
        <v>0</v>
      </c>
      <c r="Q7" s="9">
        <v>6768063</v>
      </c>
      <c r="R7" s="9">
        <v>6392396</v>
      </c>
      <c r="S7" s="9">
        <v>59644</v>
      </c>
      <c r="T7" s="9">
        <v>120294</v>
      </c>
      <c r="U7" s="9">
        <v>93.761700000000005</v>
      </c>
      <c r="V7" s="9">
        <v>0</v>
      </c>
    </row>
    <row r="8" spans="1:22" x14ac:dyDescent="0.3">
      <c r="A8" t="s">
        <v>92</v>
      </c>
      <c r="B8" s="9">
        <v>16689897</v>
      </c>
      <c r="C8" s="9">
        <v>15962896</v>
      </c>
      <c r="D8" s="9">
        <v>727001</v>
      </c>
      <c r="E8" s="9">
        <v>6411299</v>
      </c>
      <c r="F8" s="9">
        <v>6004251</v>
      </c>
      <c r="G8" s="9">
        <v>407048</v>
      </c>
      <c r="H8" s="9">
        <v>4340874</v>
      </c>
      <c r="I8" s="9">
        <v>4298260</v>
      </c>
      <c r="J8" s="9">
        <v>42614</v>
      </c>
      <c r="K8" s="9">
        <v>5937724</v>
      </c>
      <c r="L8" s="9">
        <v>5660385</v>
      </c>
      <c r="M8" s="9">
        <v>277339</v>
      </c>
      <c r="N8" s="9">
        <v>0</v>
      </c>
      <c r="O8" s="9">
        <v>0</v>
      </c>
      <c r="P8" s="9">
        <v>0</v>
      </c>
      <c r="Q8" s="9">
        <v>6454256</v>
      </c>
      <c r="R8" s="9">
        <v>6272438</v>
      </c>
      <c r="S8" s="9">
        <v>116287</v>
      </c>
      <c r="T8" s="9">
        <v>160926</v>
      </c>
      <c r="U8" s="9">
        <v>82.266199999999998</v>
      </c>
      <c r="V8" s="9">
        <v>0</v>
      </c>
    </row>
    <row r="9" spans="1:22" x14ac:dyDescent="0.3">
      <c r="A9" t="s">
        <v>93</v>
      </c>
      <c r="B9" s="9">
        <v>21294497</v>
      </c>
      <c r="C9" s="9">
        <v>20124918</v>
      </c>
      <c r="D9" s="9">
        <v>1169579</v>
      </c>
      <c r="E9" s="9">
        <v>8416378</v>
      </c>
      <c r="F9" s="9">
        <v>7877591</v>
      </c>
      <c r="G9" s="9">
        <v>538787</v>
      </c>
      <c r="H9" s="9">
        <v>4870653</v>
      </c>
      <c r="I9" s="9">
        <v>4779699</v>
      </c>
      <c r="J9" s="9">
        <v>90954</v>
      </c>
      <c r="K9" s="9">
        <v>8007466</v>
      </c>
      <c r="L9" s="9">
        <v>7467628</v>
      </c>
      <c r="M9" s="9">
        <v>539838</v>
      </c>
      <c r="N9" s="9">
        <v>0</v>
      </c>
      <c r="O9" s="9">
        <v>0</v>
      </c>
      <c r="P9" s="9">
        <v>0</v>
      </c>
      <c r="Q9" s="9">
        <v>8468285</v>
      </c>
      <c r="R9" s="9">
        <v>8226331</v>
      </c>
      <c r="S9" s="9">
        <v>158988</v>
      </c>
      <c r="T9" s="9">
        <v>380865</v>
      </c>
      <c r="U9" s="9">
        <v>34.426299999999998</v>
      </c>
      <c r="V9" s="9">
        <v>0</v>
      </c>
    </row>
    <row r="10" spans="1:22" x14ac:dyDescent="0.3">
      <c r="A10" t="s">
        <v>94</v>
      </c>
      <c r="B10" s="9">
        <v>20512204</v>
      </c>
      <c r="C10" s="9">
        <v>18883516</v>
      </c>
      <c r="D10" s="9">
        <v>1628688</v>
      </c>
      <c r="E10" s="9">
        <v>8076383</v>
      </c>
      <c r="F10" s="9">
        <v>7277171</v>
      </c>
      <c r="G10" s="9">
        <v>799212</v>
      </c>
      <c r="H10" s="9">
        <v>4816078</v>
      </c>
      <c r="I10" s="9">
        <v>4706620</v>
      </c>
      <c r="J10" s="9">
        <v>109458</v>
      </c>
      <c r="K10" s="9">
        <v>7619743</v>
      </c>
      <c r="L10" s="9">
        <v>6899725</v>
      </c>
      <c r="M10" s="9">
        <v>720018</v>
      </c>
      <c r="N10" s="9">
        <v>0</v>
      </c>
      <c r="O10" s="9">
        <v>0</v>
      </c>
      <c r="P10" s="9">
        <v>0</v>
      </c>
      <c r="Q10" s="9">
        <v>8145552</v>
      </c>
      <c r="R10" s="9">
        <v>7977563</v>
      </c>
      <c r="S10" s="9">
        <v>200062</v>
      </c>
      <c r="T10" s="9">
        <v>519960</v>
      </c>
      <c r="U10" s="9">
        <v>32.7333</v>
      </c>
      <c r="V10" s="9">
        <v>0</v>
      </c>
    </row>
    <row r="11" spans="1:22" x14ac:dyDescent="0.3">
      <c r="A11" t="s">
        <v>95</v>
      </c>
      <c r="B11" s="9">
        <v>17666174</v>
      </c>
      <c r="C11" s="9">
        <v>17155005</v>
      </c>
      <c r="D11" s="9">
        <v>511169</v>
      </c>
      <c r="E11" s="9">
        <v>6467635</v>
      </c>
      <c r="F11" s="9">
        <v>6262472</v>
      </c>
      <c r="G11" s="9">
        <v>205163</v>
      </c>
      <c r="H11" s="9">
        <v>5055828</v>
      </c>
      <c r="I11" s="9">
        <v>4973212</v>
      </c>
      <c r="J11" s="9">
        <v>82616</v>
      </c>
      <c r="K11" s="9">
        <v>6142711</v>
      </c>
      <c r="L11" s="9">
        <v>5919321</v>
      </c>
      <c r="M11" s="9">
        <v>223390</v>
      </c>
      <c r="N11" s="9">
        <v>0</v>
      </c>
      <c r="O11" s="9">
        <v>0</v>
      </c>
      <c r="P11" s="9">
        <v>0</v>
      </c>
      <c r="Q11" s="9">
        <v>6496952</v>
      </c>
      <c r="R11" s="9">
        <v>6319305</v>
      </c>
      <c r="S11" s="9">
        <v>131603</v>
      </c>
      <c r="T11" s="9">
        <v>91915</v>
      </c>
      <c r="U11" s="9">
        <v>94.840100000000007</v>
      </c>
      <c r="V11" s="9">
        <v>0</v>
      </c>
    </row>
    <row r="12" spans="1:22" x14ac:dyDescent="0.3">
      <c r="A12" t="s">
        <v>96</v>
      </c>
      <c r="B12" s="9">
        <v>21634784</v>
      </c>
      <c r="C12" s="9">
        <v>21633975</v>
      </c>
      <c r="D12" s="9">
        <v>809</v>
      </c>
      <c r="E12" s="9">
        <v>6655279</v>
      </c>
      <c r="F12" s="9">
        <v>6654903</v>
      </c>
      <c r="G12" s="9">
        <v>376</v>
      </c>
      <c r="H12" s="9">
        <v>8432610</v>
      </c>
      <c r="I12" s="9">
        <v>8432497</v>
      </c>
      <c r="J12" s="9">
        <v>113</v>
      </c>
      <c r="K12" s="9">
        <v>6546895</v>
      </c>
      <c r="L12" s="9">
        <v>6546575</v>
      </c>
      <c r="M12" s="9">
        <v>320</v>
      </c>
      <c r="N12" s="9">
        <v>0</v>
      </c>
      <c r="O12" s="9">
        <v>0</v>
      </c>
      <c r="P12" s="9">
        <v>0</v>
      </c>
      <c r="Q12" s="9">
        <v>6655334</v>
      </c>
      <c r="R12" s="9">
        <v>6554776</v>
      </c>
      <c r="S12" s="9">
        <v>90</v>
      </c>
      <c r="T12" s="9">
        <v>231</v>
      </c>
      <c r="U12" s="9">
        <v>33.318899999999999</v>
      </c>
      <c r="V12" s="9">
        <v>0</v>
      </c>
    </row>
    <row r="13" spans="1:22" x14ac:dyDescent="0.3">
      <c r="A13" t="s">
        <v>97</v>
      </c>
      <c r="B13" s="9">
        <v>20079502</v>
      </c>
      <c r="C13" s="9">
        <v>18938208</v>
      </c>
      <c r="D13" s="9">
        <v>1141294</v>
      </c>
      <c r="E13" s="9">
        <v>7891195</v>
      </c>
      <c r="F13" s="9">
        <v>7361585</v>
      </c>
      <c r="G13" s="9">
        <v>529610</v>
      </c>
      <c r="H13" s="9">
        <v>4556926</v>
      </c>
      <c r="I13" s="9">
        <v>4439559</v>
      </c>
      <c r="J13" s="9">
        <v>117367</v>
      </c>
      <c r="K13" s="9">
        <v>7631381</v>
      </c>
      <c r="L13" s="9">
        <v>7137064</v>
      </c>
      <c r="M13" s="9">
        <v>494317</v>
      </c>
      <c r="N13" s="9">
        <v>0</v>
      </c>
      <c r="O13" s="9">
        <v>0</v>
      </c>
      <c r="P13" s="9">
        <v>0</v>
      </c>
      <c r="Q13" s="9">
        <v>7951441</v>
      </c>
      <c r="R13" s="9">
        <v>7859968</v>
      </c>
      <c r="S13" s="9">
        <v>156010</v>
      </c>
      <c r="T13" s="9">
        <v>338266</v>
      </c>
      <c r="U13" s="9">
        <v>54.253999999999998</v>
      </c>
      <c r="V13" s="9">
        <v>0</v>
      </c>
    </row>
    <row r="14" spans="1:22" x14ac:dyDescent="0.3">
      <c r="A14" t="s">
        <v>98</v>
      </c>
      <c r="B14" s="9">
        <v>21738063</v>
      </c>
      <c r="C14" s="9">
        <v>17666783</v>
      </c>
      <c r="D14" s="9">
        <v>4071280</v>
      </c>
      <c r="E14" s="9">
        <v>8649139</v>
      </c>
      <c r="F14" s="9">
        <v>6631115</v>
      </c>
      <c r="G14" s="9">
        <v>2018024</v>
      </c>
      <c r="H14" s="9">
        <v>4647367</v>
      </c>
      <c r="I14" s="9">
        <v>4540427</v>
      </c>
      <c r="J14" s="9">
        <v>106940</v>
      </c>
      <c r="K14" s="9">
        <v>8441557</v>
      </c>
      <c r="L14" s="9">
        <v>6495241</v>
      </c>
      <c r="M14" s="9">
        <v>1946316</v>
      </c>
      <c r="N14" s="9">
        <v>0</v>
      </c>
      <c r="O14" s="9">
        <v>0</v>
      </c>
      <c r="P14" s="9">
        <v>0</v>
      </c>
      <c r="Q14" s="9">
        <v>8685392</v>
      </c>
      <c r="R14" s="9">
        <v>8596705</v>
      </c>
      <c r="S14" s="9">
        <v>106616</v>
      </c>
      <c r="T14" s="9">
        <v>1839695</v>
      </c>
      <c r="U14" s="9">
        <v>22.9282</v>
      </c>
      <c r="V14" s="9">
        <v>0</v>
      </c>
    </row>
    <row r="15" spans="1:22" x14ac:dyDescent="0.3">
      <c r="A15" t="s">
        <v>99</v>
      </c>
      <c r="B15" s="9">
        <v>21739136</v>
      </c>
      <c r="C15" s="9">
        <v>17159153</v>
      </c>
      <c r="D15" s="9">
        <v>4579983</v>
      </c>
      <c r="E15" s="9">
        <v>8684258</v>
      </c>
      <c r="F15" s="9">
        <v>6404480</v>
      </c>
      <c r="G15" s="9">
        <v>2279778</v>
      </c>
      <c r="H15" s="9">
        <v>4582977</v>
      </c>
      <c r="I15" s="9">
        <v>4478357</v>
      </c>
      <c r="J15" s="9">
        <v>104620</v>
      </c>
      <c r="K15" s="9">
        <v>8471901</v>
      </c>
      <c r="L15" s="9">
        <v>6276316</v>
      </c>
      <c r="M15" s="9">
        <v>2195585</v>
      </c>
      <c r="N15" s="9">
        <v>0</v>
      </c>
      <c r="O15" s="9">
        <v>0</v>
      </c>
      <c r="P15" s="9">
        <v>0</v>
      </c>
      <c r="Q15" s="9">
        <v>8718320</v>
      </c>
      <c r="R15" s="9">
        <v>8621033</v>
      </c>
      <c r="S15" s="9">
        <v>106895</v>
      </c>
      <c r="T15" s="9">
        <v>2088688</v>
      </c>
      <c r="U15" s="9">
        <v>20.503599999999999</v>
      </c>
      <c r="V15" s="9">
        <v>0</v>
      </c>
    </row>
    <row r="16" spans="1:22" x14ac:dyDescent="0.3">
      <c r="A16" t="s">
        <v>100</v>
      </c>
      <c r="B16" s="9">
        <v>20159142</v>
      </c>
      <c r="C16" s="9">
        <v>16933360</v>
      </c>
      <c r="D16" s="9">
        <v>3225782</v>
      </c>
      <c r="E16" s="9">
        <v>7830048</v>
      </c>
      <c r="F16" s="9">
        <v>6237888</v>
      </c>
      <c r="G16" s="9">
        <v>1592160</v>
      </c>
      <c r="H16" s="9">
        <v>4721750</v>
      </c>
      <c r="I16" s="9">
        <v>4627174</v>
      </c>
      <c r="J16" s="9">
        <v>94576</v>
      </c>
      <c r="K16" s="9">
        <v>7607344</v>
      </c>
      <c r="L16" s="9">
        <v>6068298</v>
      </c>
      <c r="M16" s="9">
        <v>1539046</v>
      </c>
      <c r="N16" s="9">
        <v>0</v>
      </c>
      <c r="O16" s="9">
        <v>0</v>
      </c>
      <c r="P16" s="9">
        <v>0</v>
      </c>
      <c r="Q16" s="9">
        <v>7863869</v>
      </c>
      <c r="R16" s="9">
        <v>7767158</v>
      </c>
      <c r="S16" s="9">
        <v>118233</v>
      </c>
      <c r="T16" s="9">
        <v>1420784</v>
      </c>
      <c r="U16" s="9">
        <v>22.8583</v>
      </c>
      <c r="V16" s="9">
        <v>0</v>
      </c>
    </row>
    <row r="17" spans="1:22" x14ac:dyDescent="0.3">
      <c r="A17" t="s">
        <v>101</v>
      </c>
      <c r="B17" s="9">
        <v>18357983</v>
      </c>
      <c r="C17" s="9">
        <v>17326462</v>
      </c>
      <c r="D17" s="9">
        <v>1031521</v>
      </c>
      <c r="E17" s="9">
        <v>6875982</v>
      </c>
      <c r="F17" s="9">
        <v>6395705</v>
      </c>
      <c r="G17" s="9">
        <v>480277</v>
      </c>
      <c r="H17" s="9">
        <v>4843416</v>
      </c>
      <c r="I17" s="9">
        <v>4761256</v>
      </c>
      <c r="J17" s="9">
        <v>82160</v>
      </c>
      <c r="K17" s="9">
        <v>6638585</v>
      </c>
      <c r="L17" s="9">
        <v>6169501</v>
      </c>
      <c r="M17" s="9">
        <v>469084</v>
      </c>
      <c r="N17" s="9">
        <v>0</v>
      </c>
      <c r="O17" s="9">
        <v>0</v>
      </c>
      <c r="P17" s="9">
        <v>0</v>
      </c>
      <c r="Q17" s="9">
        <v>6914283</v>
      </c>
      <c r="R17" s="9">
        <v>6821575</v>
      </c>
      <c r="S17" s="9">
        <v>138625</v>
      </c>
      <c r="T17" s="9">
        <v>330455</v>
      </c>
      <c r="U17" s="9">
        <v>40.493000000000002</v>
      </c>
      <c r="V17" s="9">
        <v>0</v>
      </c>
    </row>
    <row r="18" spans="1:22" x14ac:dyDescent="0.3">
      <c r="A18" t="s">
        <v>102</v>
      </c>
      <c r="B18" s="9">
        <v>17538944</v>
      </c>
      <c r="C18" s="9">
        <v>16495552</v>
      </c>
      <c r="D18" s="9">
        <v>1043392</v>
      </c>
      <c r="E18" s="9">
        <v>6403882</v>
      </c>
      <c r="F18" s="9">
        <v>5916987</v>
      </c>
      <c r="G18" s="9">
        <v>486895</v>
      </c>
      <c r="H18" s="9">
        <v>4972144</v>
      </c>
      <c r="I18" s="9">
        <v>4890109</v>
      </c>
      <c r="J18" s="9">
        <v>82035</v>
      </c>
      <c r="K18" s="9">
        <v>6162918</v>
      </c>
      <c r="L18" s="9">
        <v>5688456</v>
      </c>
      <c r="M18" s="9">
        <v>474462</v>
      </c>
      <c r="N18" s="9">
        <v>0</v>
      </c>
      <c r="O18" s="9">
        <v>0</v>
      </c>
      <c r="P18" s="9">
        <v>0</v>
      </c>
      <c r="Q18" s="9">
        <v>6439617</v>
      </c>
      <c r="R18" s="9">
        <v>6340984</v>
      </c>
      <c r="S18" s="9">
        <v>133636</v>
      </c>
      <c r="T18" s="9">
        <v>340846</v>
      </c>
      <c r="U18" s="9">
        <v>40.098399999999998</v>
      </c>
      <c r="V18" s="9">
        <v>0</v>
      </c>
    </row>
    <row r="19" spans="1:22" x14ac:dyDescent="0.3">
      <c r="A19" t="s">
        <v>103</v>
      </c>
      <c r="B19" s="9">
        <v>17463618</v>
      </c>
      <c r="C19" s="9">
        <v>16396715</v>
      </c>
      <c r="D19" s="9">
        <v>1066903</v>
      </c>
      <c r="E19" s="9">
        <v>6382079</v>
      </c>
      <c r="F19" s="9">
        <v>5882106</v>
      </c>
      <c r="G19" s="9">
        <v>499973</v>
      </c>
      <c r="H19" s="9">
        <v>4936476</v>
      </c>
      <c r="I19" s="9">
        <v>4856168</v>
      </c>
      <c r="J19" s="9">
        <v>80308</v>
      </c>
      <c r="K19" s="9">
        <v>6145063</v>
      </c>
      <c r="L19" s="9">
        <v>5658441</v>
      </c>
      <c r="M19" s="9">
        <v>486622</v>
      </c>
      <c r="N19" s="9">
        <v>0</v>
      </c>
      <c r="O19" s="9">
        <v>0</v>
      </c>
      <c r="P19" s="9">
        <v>0</v>
      </c>
      <c r="Q19" s="9">
        <v>6418446</v>
      </c>
      <c r="R19" s="9">
        <v>6323811</v>
      </c>
      <c r="S19" s="9">
        <v>134764</v>
      </c>
      <c r="T19" s="9">
        <v>351865</v>
      </c>
      <c r="U19" s="9">
        <v>41.573099999999997</v>
      </c>
      <c r="V19" s="9">
        <v>0</v>
      </c>
    </row>
    <row r="20" spans="1:22" x14ac:dyDescent="0.3">
      <c r="A20" t="s">
        <v>104</v>
      </c>
      <c r="B20" s="9">
        <v>21748554</v>
      </c>
      <c r="C20" s="9">
        <v>21677689</v>
      </c>
      <c r="D20" s="9">
        <v>70865</v>
      </c>
      <c r="E20" s="9">
        <v>6731096</v>
      </c>
      <c r="F20" s="9">
        <v>6704153</v>
      </c>
      <c r="G20" s="9">
        <v>26943</v>
      </c>
      <c r="H20" s="9">
        <v>8414617</v>
      </c>
      <c r="I20" s="9">
        <v>8382542</v>
      </c>
      <c r="J20" s="9">
        <v>32075</v>
      </c>
      <c r="K20" s="9">
        <v>6602841</v>
      </c>
      <c r="L20" s="9">
        <v>6590994</v>
      </c>
      <c r="M20" s="9">
        <v>11847</v>
      </c>
      <c r="N20" s="9">
        <v>0</v>
      </c>
      <c r="O20" s="9">
        <v>0</v>
      </c>
      <c r="P20" s="9">
        <v>0</v>
      </c>
      <c r="Q20" s="9">
        <v>6735532</v>
      </c>
      <c r="R20" s="9">
        <v>6630597</v>
      </c>
      <c r="S20" s="9">
        <v>3289</v>
      </c>
      <c r="T20" s="9">
        <v>8558</v>
      </c>
      <c r="U20" s="9">
        <v>231.05099999999999</v>
      </c>
      <c r="V20" s="9">
        <v>0</v>
      </c>
    </row>
    <row r="21" spans="1:22" x14ac:dyDescent="0.3">
      <c r="A21" t="s">
        <v>105</v>
      </c>
      <c r="B21" s="9">
        <v>21901323</v>
      </c>
      <c r="C21" s="9">
        <v>21884532</v>
      </c>
      <c r="D21" s="9">
        <v>16791</v>
      </c>
      <c r="E21" s="9">
        <v>6724390</v>
      </c>
      <c r="F21" s="9">
        <v>6723856</v>
      </c>
      <c r="G21" s="9">
        <v>534</v>
      </c>
      <c r="H21" s="9">
        <v>8563434</v>
      </c>
      <c r="I21" s="9">
        <v>8563338</v>
      </c>
      <c r="J21" s="9">
        <v>96</v>
      </c>
      <c r="K21" s="9">
        <v>6613499</v>
      </c>
      <c r="L21" s="9">
        <v>6597338</v>
      </c>
      <c r="M21" s="9">
        <v>16161</v>
      </c>
      <c r="N21" s="9">
        <v>0</v>
      </c>
      <c r="O21" s="9">
        <v>0</v>
      </c>
      <c r="P21" s="9">
        <v>0</v>
      </c>
      <c r="Q21" s="9">
        <v>6724448</v>
      </c>
      <c r="R21" s="9">
        <v>6617741</v>
      </c>
      <c r="S21" s="9">
        <v>86</v>
      </c>
      <c r="T21" s="9">
        <v>16073</v>
      </c>
      <c r="U21" s="9">
        <v>16.419799999999999</v>
      </c>
      <c r="V21" s="9">
        <v>0</v>
      </c>
    </row>
    <row r="22" spans="1:22" x14ac:dyDescent="0.3">
      <c r="A22" t="s">
        <v>106</v>
      </c>
      <c r="B22" s="9">
        <v>18288316</v>
      </c>
      <c r="C22" s="9">
        <v>17020729</v>
      </c>
      <c r="D22" s="9">
        <v>1267587</v>
      </c>
      <c r="E22" s="9">
        <v>6680628</v>
      </c>
      <c r="F22" s="9">
        <v>6107721</v>
      </c>
      <c r="G22" s="9">
        <v>572907</v>
      </c>
      <c r="H22" s="9">
        <v>5203591</v>
      </c>
      <c r="I22" s="9">
        <v>4981562</v>
      </c>
      <c r="J22" s="9">
        <v>222029</v>
      </c>
      <c r="K22" s="9">
        <v>6404097</v>
      </c>
      <c r="L22" s="9">
        <v>5931446</v>
      </c>
      <c r="M22" s="9">
        <v>472651</v>
      </c>
      <c r="N22" s="9">
        <v>0</v>
      </c>
      <c r="O22" s="9">
        <v>0</v>
      </c>
      <c r="P22" s="9">
        <v>0</v>
      </c>
      <c r="Q22" s="9">
        <v>6722114</v>
      </c>
      <c r="R22" s="9">
        <v>6622144</v>
      </c>
      <c r="S22" s="9">
        <v>113567</v>
      </c>
      <c r="T22" s="9">
        <v>359102</v>
      </c>
      <c r="U22" s="9">
        <v>23.373200000000001</v>
      </c>
      <c r="V22" s="9">
        <v>0</v>
      </c>
    </row>
    <row r="23" spans="1:22" x14ac:dyDescent="0.3">
      <c r="A23" t="s">
        <v>107</v>
      </c>
      <c r="B23" s="9">
        <v>18422912</v>
      </c>
      <c r="C23" s="9">
        <v>16257296</v>
      </c>
      <c r="D23" s="9">
        <v>2165616</v>
      </c>
      <c r="E23" s="9">
        <v>7039904</v>
      </c>
      <c r="F23" s="9">
        <v>6292996</v>
      </c>
      <c r="G23" s="9">
        <v>746908</v>
      </c>
      <c r="H23" s="9">
        <v>5528929</v>
      </c>
      <c r="I23" s="9">
        <v>4669782</v>
      </c>
      <c r="J23" s="9">
        <v>859147</v>
      </c>
      <c r="K23" s="9">
        <v>5854079</v>
      </c>
      <c r="L23" s="9">
        <v>5294518</v>
      </c>
      <c r="M23" s="9">
        <v>559561</v>
      </c>
      <c r="N23" s="9">
        <v>0</v>
      </c>
      <c r="O23" s="9">
        <v>0</v>
      </c>
      <c r="P23" s="9">
        <v>0</v>
      </c>
      <c r="Q23" s="9">
        <v>7077786</v>
      </c>
      <c r="R23" s="9">
        <v>6887044</v>
      </c>
      <c r="S23" s="9">
        <v>197142</v>
      </c>
      <c r="T23" s="9">
        <v>362480</v>
      </c>
      <c r="U23" s="9">
        <v>174.09200000000001</v>
      </c>
      <c r="V23" s="9">
        <v>0</v>
      </c>
    </row>
    <row r="24" spans="1:22" x14ac:dyDescent="0.3">
      <c r="A24" t="s">
        <v>108</v>
      </c>
      <c r="B24" s="9">
        <v>18663175</v>
      </c>
      <c r="C24" s="9">
        <v>16445421</v>
      </c>
      <c r="D24" s="9">
        <v>2217754</v>
      </c>
      <c r="E24" s="9">
        <v>7063271</v>
      </c>
      <c r="F24" s="9">
        <v>6335847</v>
      </c>
      <c r="G24" s="9">
        <v>727424</v>
      </c>
      <c r="H24" s="9">
        <v>5813900</v>
      </c>
      <c r="I24" s="9">
        <v>4861812</v>
      </c>
      <c r="J24" s="9">
        <v>952088</v>
      </c>
      <c r="K24" s="9">
        <v>5786004</v>
      </c>
      <c r="L24" s="9">
        <v>5247762</v>
      </c>
      <c r="M24" s="9">
        <v>538242</v>
      </c>
      <c r="N24" s="9">
        <v>0</v>
      </c>
      <c r="O24" s="9">
        <v>0</v>
      </c>
      <c r="P24" s="9">
        <v>0</v>
      </c>
      <c r="Q24" s="9">
        <v>7104407</v>
      </c>
      <c r="R24" s="9">
        <v>6901056</v>
      </c>
      <c r="S24" s="9">
        <v>198490</v>
      </c>
      <c r="T24" s="9">
        <v>339841</v>
      </c>
      <c r="U24" s="9">
        <v>174.55199999999999</v>
      </c>
      <c r="V24" s="9">
        <v>0</v>
      </c>
    </row>
    <row r="25" spans="1:22" x14ac:dyDescent="0.3">
      <c r="A25" t="s">
        <v>109</v>
      </c>
      <c r="B25" s="9">
        <v>18340862</v>
      </c>
      <c r="C25" s="9">
        <v>16117144</v>
      </c>
      <c r="D25" s="9">
        <v>2223718</v>
      </c>
      <c r="E25" s="9">
        <v>6992873</v>
      </c>
      <c r="F25" s="9">
        <v>6236636</v>
      </c>
      <c r="G25" s="9">
        <v>756237</v>
      </c>
      <c r="H25" s="9">
        <v>5519063</v>
      </c>
      <c r="I25" s="9">
        <v>4617161</v>
      </c>
      <c r="J25" s="9">
        <v>901902</v>
      </c>
      <c r="K25" s="9">
        <v>5828926</v>
      </c>
      <c r="L25" s="9">
        <v>5263347</v>
      </c>
      <c r="M25" s="9">
        <v>565579</v>
      </c>
      <c r="N25" s="9">
        <v>0</v>
      </c>
      <c r="O25" s="9">
        <v>0</v>
      </c>
      <c r="P25" s="9">
        <v>0</v>
      </c>
      <c r="Q25" s="9">
        <v>7029930</v>
      </c>
      <c r="R25" s="9">
        <v>6845137</v>
      </c>
      <c r="S25" s="9">
        <v>196284</v>
      </c>
      <c r="T25" s="9">
        <v>369204</v>
      </c>
      <c r="U25" s="9">
        <v>186.45</v>
      </c>
      <c r="V25" s="9">
        <v>0</v>
      </c>
    </row>
    <row r="26" spans="1:22" x14ac:dyDescent="0.3">
      <c r="A26" t="s">
        <v>110</v>
      </c>
      <c r="B26" s="9">
        <v>18678617</v>
      </c>
      <c r="C26" s="9">
        <v>16474354</v>
      </c>
      <c r="D26" s="9">
        <v>2204263</v>
      </c>
      <c r="E26" s="9">
        <v>7065503</v>
      </c>
      <c r="F26" s="9">
        <v>6343028</v>
      </c>
      <c r="G26" s="9">
        <v>722475</v>
      </c>
      <c r="H26" s="9">
        <v>5816051</v>
      </c>
      <c r="I26" s="9">
        <v>4869938</v>
      </c>
      <c r="J26" s="9">
        <v>946113</v>
      </c>
      <c r="K26" s="9">
        <v>5797063</v>
      </c>
      <c r="L26" s="9">
        <v>5261388</v>
      </c>
      <c r="M26" s="9">
        <v>535675</v>
      </c>
      <c r="N26" s="9">
        <v>0</v>
      </c>
      <c r="O26" s="9">
        <v>0</v>
      </c>
      <c r="P26" s="9">
        <v>0</v>
      </c>
      <c r="Q26" s="9">
        <v>7107321</v>
      </c>
      <c r="R26" s="9">
        <v>6906522</v>
      </c>
      <c r="S26" s="9">
        <v>196332</v>
      </c>
      <c r="T26" s="9">
        <v>339262</v>
      </c>
      <c r="U26" s="9">
        <v>175.34100000000001</v>
      </c>
      <c r="V26" s="9">
        <v>0</v>
      </c>
    </row>
    <row r="27" spans="1:22" x14ac:dyDescent="0.3">
      <c r="A27" t="s">
        <v>111</v>
      </c>
      <c r="B27" s="9">
        <v>18753742</v>
      </c>
      <c r="C27" s="9">
        <v>16550162</v>
      </c>
      <c r="D27" s="9">
        <v>2203580</v>
      </c>
      <c r="E27" s="9">
        <v>7080882</v>
      </c>
      <c r="F27" s="9">
        <v>6376253</v>
      </c>
      <c r="G27" s="9">
        <v>704629</v>
      </c>
      <c r="H27" s="9">
        <v>5885086</v>
      </c>
      <c r="I27" s="9">
        <v>4909398</v>
      </c>
      <c r="J27" s="9">
        <v>975688</v>
      </c>
      <c r="K27" s="9">
        <v>5787774</v>
      </c>
      <c r="L27" s="9">
        <v>5264511</v>
      </c>
      <c r="M27" s="9">
        <v>523263</v>
      </c>
      <c r="N27" s="9">
        <v>0</v>
      </c>
      <c r="O27" s="9">
        <v>0</v>
      </c>
      <c r="P27" s="9">
        <v>0</v>
      </c>
      <c r="Q27" s="9">
        <v>7123691</v>
      </c>
      <c r="R27" s="9">
        <v>6918080</v>
      </c>
      <c r="S27" s="9">
        <v>201904</v>
      </c>
      <c r="T27" s="9">
        <v>321351</v>
      </c>
      <c r="U27" s="9">
        <v>177.84399999999999</v>
      </c>
      <c r="V27" s="9">
        <v>0</v>
      </c>
    </row>
    <row r="28" spans="1:22" x14ac:dyDescent="0.3">
      <c r="A28" t="s">
        <v>112</v>
      </c>
      <c r="B28" s="9">
        <v>18723490</v>
      </c>
      <c r="C28" s="9">
        <v>16512660</v>
      </c>
      <c r="D28" s="9">
        <v>2210830</v>
      </c>
      <c r="E28" s="9">
        <v>7064537</v>
      </c>
      <c r="F28" s="9">
        <v>6360887</v>
      </c>
      <c r="G28" s="9">
        <v>703650</v>
      </c>
      <c r="H28" s="9">
        <v>5885404</v>
      </c>
      <c r="I28" s="9">
        <v>4905772</v>
      </c>
      <c r="J28" s="9">
        <v>979632</v>
      </c>
      <c r="K28" s="9">
        <v>5773549</v>
      </c>
      <c r="L28" s="9">
        <v>5246001</v>
      </c>
      <c r="M28" s="9">
        <v>527548</v>
      </c>
      <c r="N28" s="9">
        <v>0</v>
      </c>
      <c r="O28" s="9">
        <v>0</v>
      </c>
      <c r="P28" s="9">
        <v>0</v>
      </c>
      <c r="Q28" s="9">
        <v>7108204</v>
      </c>
      <c r="R28" s="9">
        <v>6899728</v>
      </c>
      <c r="S28" s="9">
        <v>206268</v>
      </c>
      <c r="T28" s="9">
        <v>321285</v>
      </c>
      <c r="U28" s="9">
        <v>179.124</v>
      </c>
      <c r="V28" s="9">
        <v>0</v>
      </c>
    </row>
    <row r="29" spans="1:22" x14ac:dyDescent="0.3">
      <c r="A29" t="s">
        <v>113</v>
      </c>
      <c r="B29" s="9">
        <v>19808547</v>
      </c>
      <c r="C29" s="9">
        <v>18341147</v>
      </c>
      <c r="D29" s="9">
        <v>1467400</v>
      </c>
      <c r="E29" s="9">
        <v>7064735</v>
      </c>
      <c r="F29" s="9">
        <v>6405273</v>
      </c>
      <c r="G29" s="9">
        <v>659462</v>
      </c>
      <c r="H29" s="9">
        <v>5995185</v>
      </c>
      <c r="I29" s="9">
        <v>5733907</v>
      </c>
      <c r="J29" s="9">
        <v>261278</v>
      </c>
      <c r="K29" s="9">
        <v>6748627</v>
      </c>
      <c r="L29" s="9">
        <v>6201967</v>
      </c>
      <c r="M29" s="9">
        <v>546660</v>
      </c>
      <c r="N29" s="9">
        <v>0</v>
      </c>
      <c r="O29" s="9">
        <v>0</v>
      </c>
      <c r="P29" s="9">
        <v>0</v>
      </c>
      <c r="Q29" s="9">
        <v>7116238</v>
      </c>
      <c r="R29" s="9">
        <v>6998936</v>
      </c>
      <c r="S29" s="9">
        <v>131956</v>
      </c>
      <c r="T29" s="9">
        <v>414713</v>
      </c>
      <c r="U29" s="9">
        <v>24.691400000000002</v>
      </c>
      <c r="V29" s="9">
        <v>0</v>
      </c>
    </row>
    <row r="30" spans="1:22" x14ac:dyDescent="0.3">
      <c r="A30" t="s">
        <v>114</v>
      </c>
      <c r="B30" s="9">
        <v>20166783</v>
      </c>
      <c r="C30" s="9">
        <v>18648550</v>
      </c>
      <c r="D30" s="9">
        <v>1518233</v>
      </c>
      <c r="E30" s="9">
        <v>7163348</v>
      </c>
      <c r="F30" s="9">
        <v>6484383</v>
      </c>
      <c r="G30" s="9">
        <v>678965</v>
      </c>
      <c r="H30" s="9">
        <v>6162122</v>
      </c>
      <c r="I30" s="9">
        <v>5888216</v>
      </c>
      <c r="J30" s="9">
        <v>273906</v>
      </c>
      <c r="K30" s="9">
        <v>6841313</v>
      </c>
      <c r="L30" s="9">
        <v>6275951</v>
      </c>
      <c r="M30" s="9">
        <v>565362</v>
      </c>
      <c r="N30" s="9">
        <v>0</v>
      </c>
      <c r="O30" s="9">
        <v>0</v>
      </c>
      <c r="P30" s="9">
        <v>0</v>
      </c>
      <c r="Q30" s="9">
        <v>7217026</v>
      </c>
      <c r="R30" s="9">
        <v>7101209</v>
      </c>
      <c r="S30" s="9">
        <v>137713</v>
      </c>
      <c r="T30" s="9">
        <v>427653</v>
      </c>
      <c r="U30" s="9">
        <v>25.204899999999999</v>
      </c>
      <c r="V30" s="9">
        <v>0</v>
      </c>
    </row>
    <row r="31" spans="1:22" x14ac:dyDescent="0.3">
      <c r="A31" t="s">
        <v>115</v>
      </c>
      <c r="B31" s="9">
        <v>20396071</v>
      </c>
      <c r="C31" s="9">
        <v>18970227</v>
      </c>
      <c r="D31" s="9">
        <v>1425844</v>
      </c>
      <c r="E31" s="9">
        <v>7158265</v>
      </c>
      <c r="F31" s="9">
        <v>6540461</v>
      </c>
      <c r="G31" s="9">
        <v>617804</v>
      </c>
      <c r="H31" s="9">
        <v>6388961</v>
      </c>
      <c r="I31" s="9">
        <v>6140732</v>
      </c>
      <c r="J31" s="9">
        <v>248229</v>
      </c>
      <c r="K31" s="9">
        <v>6848845</v>
      </c>
      <c r="L31" s="9">
        <v>6289034</v>
      </c>
      <c r="M31" s="9">
        <v>559811</v>
      </c>
      <c r="N31" s="9">
        <v>0</v>
      </c>
      <c r="O31" s="9">
        <v>0</v>
      </c>
      <c r="P31" s="9">
        <v>0</v>
      </c>
      <c r="Q31" s="9">
        <v>7200221</v>
      </c>
      <c r="R31" s="9">
        <v>7030816</v>
      </c>
      <c r="S31" s="9">
        <v>132421</v>
      </c>
      <c r="T31" s="9">
        <v>427383</v>
      </c>
      <c r="U31" s="9">
        <v>23.768899999999999</v>
      </c>
      <c r="V31" s="9">
        <v>0</v>
      </c>
    </row>
    <row r="32" spans="1:22" x14ac:dyDescent="0.3">
      <c r="A32" t="s">
        <v>116</v>
      </c>
      <c r="B32" s="9">
        <v>20293644</v>
      </c>
      <c r="C32" s="9">
        <v>18647906</v>
      </c>
      <c r="D32" s="9">
        <v>1645738</v>
      </c>
      <c r="E32" s="9">
        <v>7184826</v>
      </c>
      <c r="F32" s="9">
        <v>6457224</v>
      </c>
      <c r="G32" s="9">
        <v>727602</v>
      </c>
      <c r="H32" s="9">
        <v>6253459</v>
      </c>
      <c r="I32" s="9">
        <v>5966940</v>
      </c>
      <c r="J32" s="9">
        <v>286519</v>
      </c>
      <c r="K32" s="9">
        <v>6855359</v>
      </c>
      <c r="L32" s="9">
        <v>6223742</v>
      </c>
      <c r="M32" s="9">
        <v>631617</v>
      </c>
      <c r="N32" s="9">
        <v>0</v>
      </c>
      <c r="O32" s="9">
        <v>0</v>
      </c>
      <c r="P32" s="9">
        <v>0</v>
      </c>
      <c r="Q32" s="9">
        <v>7232404</v>
      </c>
      <c r="R32" s="9">
        <v>7097411</v>
      </c>
      <c r="S32" s="9">
        <v>153663</v>
      </c>
      <c r="T32" s="9">
        <v>477963</v>
      </c>
      <c r="U32" s="9">
        <v>23.928699999999999</v>
      </c>
      <c r="V32" s="9">
        <v>0</v>
      </c>
    </row>
    <row r="33" spans="1:22" x14ac:dyDescent="0.3">
      <c r="A33" t="s">
        <v>117</v>
      </c>
      <c r="B33" s="9">
        <v>20410574</v>
      </c>
      <c r="C33" s="9">
        <v>18808376</v>
      </c>
      <c r="D33" s="9">
        <v>1602198</v>
      </c>
      <c r="E33" s="9">
        <v>7192725</v>
      </c>
      <c r="F33" s="9">
        <v>6503310</v>
      </c>
      <c r="G33" s="9">
        <v>689415</v>
      </c>
      <c r="H33" s="9">
        <v>6304317</v>
      </c>
      <c r="I33" s="9">
        <v>6019287</v>
      </c>
      <c r="J33" s="9">
        <v>285030</v>
      </c>
      <c r="K33" s="9">
        <v>6913532</v>
      </c>
      <c r="L33" s="9">
        <v>6285779</v>
      </c>
      <c r="M33" s="9">
        <v>627753</v>
      </c>
      <c r="N33" s="9">
        <v>0</v>
      </c>
      <c r="O33" s="9">
        <v>0</v>
      </c>
      <c r="P33" s="9">
        <v>0</v>
      </c>
      <c r="Q33" s="9">
        <v>7239504</v>
      </c>
      <c r="R33" s="9">
        <v>7118501</v>
      </c>
      <c r="S33" s="9">
        <v>152702</v>
      </c>
      <c r="T33" s="9">
        <v>475065</v>
      </c>
      <c r="U33" s="9">
        <v>23.692399999999999</v>
      </c>
      <c r="V33" s="9">
        <v>0</v>
      </c>
    </row>
    <row r="34" spans="1:22" x14ac:dyDescent="0.3">
      <c r="A34" t="s">
        <v>118</v>
      </c>
      <c r="B34" s="9">
        <v>19405513</v>
      </c>
      <c r="C34" s="9">
        <v>17331847</v>
      </c>
      <c r="D34" s="9">
        <v>2073666</v>
      </c>
      <c r="E34" s="9">
        <v>6890653</v>
      </c>
      <c r="F34" s="9">
        <v>5845613</v>
      </c>
      <c r="G34" s="9">
        <v>1045040</v>
      </c>
      <c r="H34" s="9">
        <v>6116598</v>
      </c>
      <c r="I34" s="9">
        <v>5832801</v>
      </c>
      <c r="J34" s="9">
        <v>283797</v>
      </c>
      <c r="K34" s="9">
        <v>6398262</v>
      </c>
      <c r="L34" s="9">
        <v>5653433</v>
      </c>
      <c r="M34" s="9">
        <v>744829</v>
      </c>
      <c r="N34" s="9">
        <v>0</v>
      </c>
      <c r="O34" s="9">
        <v>0</v>
      </c>
      <c r="P34" s="9">
        <v>0</v>
      </c>
      <c r="Q34" s="9">
        <v>6949535</v>
      </c>
      <c r="R34" s="9">
        <v>6852525</v>
      </c>
      <c r="S34" s="9">
        <v>178507</v>
      </c>
      <c r="T34" s="9">
        <v>566325</v>
      </c>
      <c r="U34" s="9">
        <v>20.918900000000001</v>
      </c>
      <c r="V34" s="9">
        <v>0</v>
      </c>
    </row>
    <row r="35" spans="1:22" x14ac:dyDescent="0.3">
      <c r="A35" t="s">
        <v>119</v>
      </c>
      <c r="B35" s="9">
        <v>19446270</v>
      </c>
      <c r="C35" s="9">
        <v>17349696</v>
      </c>
      <c r="D35" s="9">
        <v>2096574</v>
      </c>
      <c r="E35" s="9">
        <v>6917991</v>
      </c>
      <c r="F35" s="9">
        <v>5854015</v>
      </c>
      <c r="G35" s="9">
        <v>1063976</v>
      </c>
      <c r="H35" s="9">
        <v>6116653</v>
      </c>
      <c r="I35" s="9">
        <v>5831070</v>
      </c>
      <c r="J35" s="9">
        <v>285583</v>
      </c>
      <c r="K35" s="9">
        <v>6411626</v>
      </c>
      <c r="L35" s="9">
        <v>5664611</v>
      </c>
      <c r="M35" s="9">
        <v>747015</v>
      </c>
      <c r="N35" s="9">
        <v>0</v>
      </c>
      <c r="O35" s="9">
        <v>0</v>
      </c>
      <c r="P35" s="9">
        <v>0</v>
      </c>
      <c r="Q35" s="9">
        <v>6983403</v>
      </c>
      <c r="R35" s="9">
        <v>6887322</v>
      </c>
      <c r="S35" s="9">
        <v>177204</v>
      </c>
      <c r="T35" s="9">
        <v>569802</v>
      </c>
      <c r="U35" s="9">
        <v>22.1754</v>
      </c>
      <c r="V35" s="9">
        <v>0</v>
      </c>
    </row>
    <row r="36" spans="1:22" x14ac:dyDescent="0.3">
      <c r="A36" t="s">
        <v>120</v>
      </c>
      <c r="B36" s="9">
        <v>19517472</v>
      </c>
      <c r="C36" s="9">
        <v>17441175</v>
      </c>
      <c r="D36" s="9">
        <v>2076297</v>
      </c>
      <c r="E36" s="9">
        <v>6936066</v>
      </c>
      <c r="F36" s="9">
        <v>5883851</v>
      </c>
      <c r="G36" s="9">
        <v>1052215</v>
      </c>
      <c r="H36" s="9">
        <v>6181727</v>
      </c>
      <c r="I36" s="9">
        <v>5895695</v>
      </c>
      <c r="J36" s="9">
        <v>286032</v>
      </c>
      <c r="K36" s="9">
        <v>6399679</v>
      </c>
      <c r="L36" s="9">
        <v>5661629</v>
      </c>
      <c r="M36" s="9">
        <v>738050</v>
      </c>
      <c r="N36" s="9">
        <v>0</v>
      </c>
      <c r="O36" s="9">
        <v>0</v>
      </c>
      <c r="P36" s="9">
        <v>0</v>
      </c>
      <c r="Q36" s="9">
        <v>6986988</v>
      </c>
      <c r="R36" s="9">
        <v>6861915</v>
      </c>
      <c r="S36" s="9">
        <v>182790</v>
      </c>
      <c r="T36" s="9">
        <v>555353</v>
      </c>
      <c r="U36" s="9">
        <v>18.777100000000001</v>
      </c>
      <c r="V36" s="9">
        <v>0</v>
      </c>
    </row>
    <row r="37" spans="1:22" x14ac:dyDescent="0.3">
      <c r="A37" t="s">
        <v>121</v>
      </c>
      <c r="B37" s="9">
        <v>19844991</v>
      </c>
      <c r="C37" s="9">
        <v>17940718</v>
      </c>
      <c r="D37" s="9">
        <v>1904273</v>
      </c>
      <c r="E37" s="9">
        <v>6925010</v>
      </c>
      <c r="F37" s="9">
        <v>6052122</v>
      </c>
      <c r="G37" s="9">
        <v>872888</v>
      </c>
      <c r="H37" s="9">
        <v>6330525</v>
      </c>
      <c r="I37" s="9">
        <v>6039443</v>
      </c>
      <c r="J37" s="9">
        <v>291082</v>
      </c>
      <c r="K37" s="9">
        <v>6589456</v>
      </c>
      <c r="L37" s="9">
        <v>5849153</v>
      </c>
      <c r="M37" s="9">
        <v>740303</v>
      </c>
      <c r="N37" s="9">
        <v>0</v>
      </c>
      <c r="O37" s="9">
        <v>0</v>
      </c>
      <c r="P37" s="9">
        <v>0</v>
      </c>
      <c r="Q37" s="9">
        <v>6988589</v>
      </c>
      <c r="R37" s="9">
        <v>6887222</v>
      </c>
      <c r="S37" s="9">
        <v>174786</v>
      </c>
      <c r="T37" s="9">
        <v>565522</v>
      </c>
      <c r="U37" s="9">
        <v>22.4986</v>
      </c>
      <c r="V37" s="9">
        <v>0</v>
      </c>
    </row>
    <row r="38" spans="1:22" x14ac:dyDescent="0.3">
      <c r="A38" t="s">
        <v>122</v>
      </c>
      <c r="B38" s="9">
        <v>20185115</v>
      </c>
      <c r="C38" s="9">
        <v>18356592</v>
      </c>
      <c r="D38" s="9">
        <v>1828523</v>
      </c>
      <c r="E38" s="9">
        <v>6940540</v>
      </c>
      <c r="F38" s="9">
        <v>6149256</v>
      </c>
      <c r="G38" s="9">
        <v>791284</v>
      </c>
      <c r="H38" s="9">
        <v>6576234</v>
      </c>
      <c r="I38" s="9">
        <v>6281701</v>
      </c>
      <c r="J38" s="9">
        <v>294533</v>
      </c>
      <c r="K38" s="9">
        <v>6668341</v>
      </c>
      <c r="L38" s="9">
        <v>5925635</v>
      </c>
      <c r="M38" s="9">
        <v>742706</v>
      </c>
      <c r="N38" s="9">
        <v>0</v>
      </c>
      <c r="O38" s="9">
        <v>0</v>
      </c>
      <c r="P38" s="9">
        <v>0</v>
      </c>
      <c r="Q38" s="9">
        <v>6990480</v>
      </c>
      <c r="R38" s="9">
        <v>6860597</v>
      </c>
      <c r="S38" s="9">
        <v>173202</v>
      </c>
      <c r="T38" s="9">
        <v>569501</v>
      </c>
      <c r="U38" s="9">
        <v>18.8657</v>
      </c>
      <c r="V38" s="9">
        <v>0</v>
      </c>
    </row>
    <row r="39" spans="1:22" x14ac:dyDescent="0.3">
      <c r="A39" t="s">
        <v>123</v>
      </c>
      <c r="B39" s="9">
        <v>18584025</v>
      </c>
      <c r="C39" s="9">
        <v>17101637</v>
      </c>
      <c r="D39" s="9">
        <v>1482388</v>
      </c>
      <c r="E39" s="9">
        <v>6312250</v>
      </c>
      <c r="F39" s="9">
        <v>5629767</v>
      </c>
      <c r="G39" s="9">
        <v>682483</v>
      </c>
      <c r="H39" s="9">
        <v>6168947</v>
      </c>
      <c r="I39" s="9">
        <v>6018952</v>
      </c>
      <c r="J39" s="9">
        <v>149995</v>
      </c>
      <c r="K39" s="9">
        <v>6102828</v>
      </c>
      <c r="L39" s="9">
        <v>5452918</v>
      </c>
      <c r="M39" s="9">
        <v>649910</v>
      </c>
      <c r="N39" s="9">
        <v>0</v>
      </c>
      <c r="O39" s="9">
        <v>0</v>
      </c>
      <c r="P39" s="9">
        <v>0</v>
      </c>
      <c r="Q39" s="9">
        <v>6355063</v>
      </c>
      <c r="R39" s="9">
        <v>6242741</v>
      </c>
      <c r="S39" s="9">
        <v>141601</v>
      </c>
      <c r="T39" s="9">
        <v>508316</v>
      </c>
      <c r="U39" s="9">
        <v>23.785900000000002</v>
      </c>
      <c r="V39" s="9">
        <v>0</v>
      </c>
    </row>
    <row r="40" spans="1:22" x14ac:dyDescent="0.3">
      <c r="A40" t="s">
        <v>124</v>
      </c>
      <c r="B40" s="9">
        <v>18602552</v>
      </c>
      <c r="C40" s="9">
        <v>17178439</v>
      </c>
      <c r="D40" s="9">
        <v>1424113</v>
      </c>
      <c r="E40" s="9">
        <v>6309227</v>
      </c>
      <c r="F40" s="9">
        <v>5653759</v>
      </c>
      <c r="G40" s="9">
        <v>655468</v>
      </c>
      <c r="H40" s="9">
        <v>6164744</v>
      </c>
      <c r="I40" s="9">
        <v>6021601</v>
      </c>
      <c r="J40" s="9">
        <v>143143</v>
      </c>
      <c r="K40" s="9">
        <v>6128581</v>
      </c>
      <c r="L40" s="9">
        <v>5503079</v>
      </c>
      <c r="M40" s="9">
        <v>625502</v>
      </c>
      <c r="N40" s="9">
        <v>0</v>
      </c>
      <c r="O40" s="9">
        <v>0</v>
      </c>
      <c r="P40" s="9">
        <v>0</v>
      </c>
      <c r="Q40" s="9">
        <v>6344471</v>
      </c>
      <c r="R40" s="9">
        <v>6262494</v>
      </c>
      <c r="S40" s="9">
        <v>141029</v>
      </c>
      <c r="T40" s="9">
        <v>484439</v>
      </c>
      <c r="U40" s="9">
        <v>17.486499999999999</v>
      </c>
      <c r="V40" s="9">
        <v>0</v>
      </c>
    </row>
    <row r="41" spans="1:22" x14ac:dyDescent="0.3">
      <c r="A41" t="s">
        <v>125</v>
      </c>
      <c r="B41" s="9">
        <v>18478646</v>
      </c>
      <c r="C41" s="9">
        <v>16974491</v>
      </c>
      <c r="D41" s="9">
        <v>1504155</v>
      </c>
      <c r="E41" s="9">
        <v>6265423</v>
      </c>
      <c r="F41" s="9">
        <v>5564724</v>
      </c>
      <c r="G41" s="9">
        <v>700699</v>
      </c>
      <c r="H41" s="9">
        <v>6159730</v>
      </c>
      <c r="I41" s="9">
        <v>6007050</v>
      </c>
      <c r="J41" s="9">
        <v>152680</v>
      </c>
      <c r="K41" s="9">
        <v>6053493</v>
      </c>
      <c r="L41" s="9">
        <v>5402717</v>
      </c>
      <c r="M41" s="9">
        <v>650776</v>
      </c>
      <c r="N41" s="9">
        <v>0</v>
      </c>
      <c r="O41" s="9">
        <v>0</v>
      </c>
      <c r="P41" s="9">
        <v>0</v>
      </c>
      <c r="Q41" s="9">
        <v>6310724</v>
      </c>
      <c r="R41" s="9">
        <v>6218360</v>
      </c>
      <c r="S41" s="9">
        <v>138979</v>
      </c>
      <c r="T41" s="9">
        <v>511802</v>
      </c>
      <c r="U41" s="9">
        <v>43.561500000000002</v>
      </c>
      <c r="V41" s="9">
        <v>0</v>
      </c>
    </row>
    <row r="42" spans="1:22" x14ac:dyDescent="0.3">
      <c r="A42" t="s">
        <v>126</v>
      </c>
      <c r="B42" s="9">
        <v>21188491</v>
      </c>
      <c r="C42" s="9">
        <v>21127991</v>
      </c>
      <c r="D42" s="9">
        <v>60500</v>
      </c>
      <c r="E42" s="9">
        <v>7004373</v>
      </c>
      <c r="F42" s="9">
        <v>6969345</v>
      </c>
      <c r="G42" s="9">
        <v>35028</v>
      </c>
      <c r="H42" s="9">
        <v>7358411</v>
      </c>
      <c r="I42" s="9">
        <v>7351147</v>
      </c>
      <c r="J42" s="9">
        <v>7264</v>
      </c>
      <c r="K42" s="9">
        <v>6825707</v>
      </c>
      <c r="L42" s="9">
        <v>6807499</v>
      </c>
      <c r="M42" s="9">
        <v>18208</v>
      </c>
      <c r="N42" s="9">
        <v>0</v>
      </c>
      <c r="O42" s="9">
        <v>0</v>
      </c>
      <c r="P42" s="9">
        <v>0</v>
      </c>
      <c r="Q42" s="9">
        <v>7005385</v>
      </c>
      <c r="R42" s="9">
        <v>6859147</v>
      </c>
      <c r="S42" s="9">
        <v>5449</v>
      </c>
      <c r="T42" s="9">
        <v>12760</v>
      </c>
      <c r="U42" s="9">
        <v>17.695499999999999</v>
      </c>
      <c r="V42" s="9">
        <v>0</v>
      </c>
    </row>
    <row r="43" spans="1:22" x14ac:dyDescent="0.3">
      <c r="A43" t="s">
        <v>127</v>
      </c>
      <c r="B43" s="9">
        <v>18744878</v>
      </c>
      <c r="C43" s="9">
        <v>17766763</v>
      </c>
      <c r="D43" s="9">
        <v>978115</v>
      </c>
      <c r="E43" s="9">
        <v>6387338</v>
      </c>
      <c r="F43" s="9">
        <v>5897334</v>
      </c>
      <c r="G43" s="9">
        <v>490004</v>
      </c>
      <c r="H43" s="9">
        <v>6206058</v>
      </c>
      <c r="I43" s="9">
        <v>6141581</v>
      </c>
      <c r="J43" s="9">
        <v>64477</v>
      </c>
      <c r="K43" s="9">
        <v>6151482</v>
      </c>
      <c r="L43" s="9">
        <v>5727848</v>
      </c>
      <c r="M43" s="9">
        <v>423634</v>
      </c>
      <c r="N43" s="9">
        <v>0</v>
      </c>
      <c r="O43" s="9">
        <v>0</v>
      </c>
      <c r="P43" s="9">
        <v>0</v>
      </c>
      <c r="Q43" s="9">
        <v>6423955</v>
      </c>
      <c r="R43" s="9">
        <v>6270767</v>
      </c>
      <c r="S43" s="9">
        <v>118459</v>
      </c>
      <c r="T43" s="9">
        <v>305180</v>
      </c>
      <c r="U43" s="9">
        <v>28.902200000000001</v>
      </c>
      <c r="V43" s="9">
        <v>0</v>
      </c>
    </row>
    <row r="44" spans="1:22" x14ac:dyDescent="0.3">
      <c r="A44" t="s">
        <v>128</v>
      </c>
      <c r="B44" s="9">
        <v>18749982</v>
      </c>
      <c r="C44" s="9">
        <v>17767492</v>
      </c>
      <c r="D44" s="9">
        <v>982490</v>
      </c>
      <c r="E44" s="9">
        <v>6388045</v>
      </c>
      <c r="F44" s="9">
        <v>5895397</v>
      </c>
      <c r="G44" s="9">
        <v>492648</v>
      </c>
      <c r="H44" s="9">
        <v>6211435</v>
      </c>
      <c r="I44" s="9">
        <v>6146840</v>
      </c>
      <c r="J44" s="9">
        <v>64595</v>
      </c>
      <c r="K44" s="9">
        <v>6150502</v>
      </c>
      <c r="L44" s="9">
        <v>5725255</v>
      </c>
      <c r="M44" s="9">
        <v>425247</v>
      </c>
      <c r="N44" s="9">
        <v>0</v>
      </c>
      <c r="O44" s="9">
        <v>0</v>
      </c>
      <c r="P44" s="9">
        <v>0</v>
      </c>
      <c r="Q44" s="9">
        <v>6424049</v>
      </c>
      <c r="R44" s="9">
        <v>6271409</v>
      </c>
      <c r="S44" s="9">
        <v>118434</v>
      </c>
      <c r="T44" s="9">
        <v>306816</v>
      </c>
      <c r="U44" s="9">
        <v>28.953199999999999</v>
      </c>
      <c r="V44" s="9">
        <v>0</v>
      </c>
    </row>
    <row r="45" spans="1:22" x14ac:dyDescent="0.3">
      <c r="A45" t="s">
        <v>129</v>
      </c>
      <c r="B45" s="9">
        <v>20308344</v>
      </c>
      <c r="C45" s="9">
        <v>19813568</v>
      </c>
      <c r="D45" s="9">
        <v>494776</v>
      </c>
      <c r="E45" s="9">
        <v>6690881</v>
      </c>
      <c r="F45" s="9">
        <v>6469090</v>
      </c>
      <c r="G45" s="9">
        <v>221791</v>
      </c>
      <c r="H45" s="9">
        <v>7097927</v>
      </c>
      <c r="I45" s="9">
        <v>7031067</v>
      </c>
      <c r="J45" s="9">
        <v>66860</v>
      </c>
      <c r="K45" s="9">
        <v>6519536</v>
      </c>
      <c r="L45" s="9">
        <v>6313411</v>
      </c>
      <c r="M45" s="9">
        <v>206125</v>
      </c>
      <c r="N45" s="9">
        <v>0</v>
      </c>
      <c r="O45" s="9">
        <v>0</v>
      </c>
      <c r="P45" s="9">
        <v>0</v>
      </c>
      <c r="Q45" s="9">
        <v>6706368</v>
      </c>
      <c r="R45" s="9">
        <v>6590285</v>
      </c>
      <c r="S45" s="9">
        <v>50049</v>
      </c>
      <c r="T45" s="9">
        <v>156080</v>
      </c>
      <c r="U45" s="9">
        <v>15.025499999999999</v>
      </c>
      <c r="V45" s="9">
        <v>0</v>
      </c>
    </row>
    <row r="46" spans="1:22" x14ac:dyDescent="0.3">
      <c r="A46" t="s">
        <v>130</v>
      </c>
      <c r="B46" s="9">
        <v>19390064</v>
      </c>
      <c r="C46" s="9">
        <v>18284885</v>
      </c>
      <c r="D46" s="9">
        <v>1105179</v>
      </c>
      <c r="E46" s="9">
        <v>7265634</v>
      </c>
      <c r="F46" s="9">
        <v>6786378</v>
      </c>
      <c r="G46" s="9">
        <v>479256</v>
      </c>
      <c r="H46" s="9">
        <v>5118683</v>
      </c>
      <c r="I46" s="9">
        <v>5039034</v>
      </c>
      <c r="J46" s="9">
        <v>79649</v>
      </c>
      <c r="K46" s="9">
        <v>7005747</v>
      </c>
      <c r="L46" s="9">
        <v>6459473</v>
      </c>
      <c r="M46" s="9">
        <v>546274</v>
      </c>
      <c r="N46" s="9">
        <v>0</v>
      </c>
      <c r="O46" s="9">
        <v>0</v>
      </c>
      <c r="P46" s="9">
        <v>0</v>
      </c>
      <c r="Q46" s="9">
        <v>7309610</v>
      </c>
      <c r="R46" s="9">
        <v>7210200</v>
      </c>
      <c r="S46" s="9">
        <v>276049</v>
      </c>
      <c r="T46" s="9">
        <v>270237</v>
      </c>
      <c r="U46" s="9">
        <v>25.645299999999999</v>
      </c>
      <c r="V46" s="9">
        <v>0</v>
      </c>
    </row>
    <row r="47" spans="1:22" x14ac:dyDescent="0.3">
      <c r="A47" t="s">
        <v>131</v>
      </c>
      <c r="B47" s="9">
        <v>18404833</v>
      </c>
      <c r="C47" s="9">
        <v>13171037</v>
      </c>
      <c r="D47" s="9">
        <v>5233796</v>
      </c>
      <c r="E47" s="9">
        <v>6421772</v>
      </c>
      <c r="F47" s="9">
        <v>5376801</v>
      </c>
      <c r="G47" s="9">
        <v>1044971</v>
      </c>
      <c r="H47" s="9">
        <v>7055761</v>
      </c>
      <c r="I47" s="9">
        <v>3455075</v>
      </c>
      <c r="J47" s="9">
        <v>3600686</v>
      </c>
      <c r="K47" s="9">
        <v>4927300</v>
      </c>
      <c r="L47" s="9">
        <v>4339161</v>
      </c>
      <c r="M47" s="9">
        <v>588139</v>
      </c>
      <c r="N47" s="9">
        <v>0</v>
      </c>
      <c r="O47" s="9">
        <v>0</v>
      </c>
      <c r="P47" s="9">
        <v>0</v>
      </c>
      <c r="Q47" s="9">
        <v>6442095</v>
      </c>
      <c r="R47" s="9">
        <v>6373448</v>
      </c>
      <c r="S47" s="9">
        <v>428277</v>
      </c>
      <c r="T47" s="9">
        <v>160078</v>
      </c>
      <c r="U47" s="9">
        <v>327.69200000000001</v>
      </c>
      <c r="V47" s="9">
        <v>0</v>
      </c>
    </row>
    <row r="48" spans="1:22" x14ac:dyDescent="0.3">
      <c r="A48" t="s">
        <v>132</v>
      </c>
      <c r="B48" s="9">
        <v>17054797</v>
      </c>
      <c r="C48" s="9">
        <v>11330369</v>
      </c>
      <c r="D48" s="9">
        <v>5724428</v>
      </c>
      <c r="E48" s="9">
        <v>4657445</v>
      </c>
      <c r="F48" s="9">
        <v>4274749</v>
      </c>
      <c r="G48" s="9">
        <v>382696</v>
      </c>
      <c r="H48" s="9">
        <v>8226157</v>
      </c>
      <c r="I48" s="9">
        <v>3174621</v>
      </c>
      <c r="J48" s="9">
        <v>5051536</v>
      </c>
      <c r="K48" s="9">
        <v>4171195</v>
      </c>
      <c r="L48" s="9">
        <v>3880999</v>
      </c>
      <c r="M48" s="9">
        <v>290196</v>
      </c>
      <c r="N48" s="9">
        <v>0</v>
      </c>
      <c r="O48" s="9">
        <v>0</v>
      </c>
      <c r="P48" s="9">
        <v>0</v>
      </c>
      <c r="Q48" s="9">
        <v>4675689</v>
      </c>
      <c r="R48" s="9">
        <v>4617832</v>
      </c>
      <c r="S48" s="9">
        <v>152614</v>
      </c>
      <c r="T48" s="9">
        <v>137762</v>
      </c>
      <c r="U48" s="9">
        <v>492.70400000000001</v>
      </c>
      <c r="V48" s="9">
        <v>0</v>
      </c>
    </row>
    <row r="49" spans="1:22" x14ac:dyDescent="0.3">
      <c r="A49" t="s">
        <v>133</v>
      </c>
      <c r="B49" s="9">
        <v>18047170</v>
      </c>
      <c r="C49" s="9">
        <v>17667617</v>
      </c>
      <c r="D49" s="9">
        <v>379553</v>
      </c>
      <c r="E49" s="9">
        <v>7241321</v>
      </c>
      <c r="F49" s="9">
        <v>7105887</v>
      </c>
      <c r="G49" s="9">
        <v>135434</v>
      </c>
      <c r="H49" s="9">
        <v>3703802</v>
      </c>
      <c r="I49" s="9">
        <v>3599328</v>
      </c>
      <c r="J49" s="9">
        <v>104474</v>
      </c>
      <c r="K49" s="9">
        <v>7102047</v>
      </c>
      <c r="L49" s="9">
        <v>6962402</v>
      </c>
      <c r="M49" s="9">
        <v>139645</v>
      </c>
      <c r="N49" s="9">
        <v>0</v>
      </c>
      <c r="O49" s="9">
        <v>0</v>
      </c>
      <c r="P49" s="9">
        <v>0</v>
      </c>
      <c r="Q49" s="9">
        <v>7246431</v>
      </c>
      <c r="R49" s="9">
        <v>7163762</v>
      </c>
      <c r="S49" s="9">
        <v>44948</v>
      </c>
      <c r="T49" s="9">
        <v>94702</v>
      </c>
      <c r="U49" s="9">
        <v>32.655900000000003</v>
      </c>
      <c r="V49" s="9">
        <v>0</v>
      </c>
    </row>
    <row r="50" spans="1:22" x14ac:dyDescent="0.3">
      <c r="A50" t="s">
        <v>134</v>
      </c>
      <c r="B50" s="9">
        <v>17712986</v>
      </c>
      <c r="C50" s="9">
        <v>17589847</v>
      </c>
      <c r="D50" s="9">
        <v>123139</v>
      </c>
      <c r="E50" s="9">
        <v>6701426</v>
      </c>
      <c r="F50" s="9">
        <v>6667205</v>
      </c>
      <c r="G50" s="9">
        <v>34221</v>
      </c>
      <c r="H50" s="9">
        <v>4389799</v>
      </c>
      <c r="I50" s="9">
        <v>4347136</v>
      </c>
      <c r="J50" s="9">
        <v>42663</v>
      </c>
      <c r="K50" s="9">
        <v>6621761</v>
      </c>
      <c r="L50" s="9">
        <v>6575506</v>
      </c>
      <c r="M50" s="9">
        <v>46255</v>
      </c>
      <c r="N50" s="9">
        <v>0</v>
      </c>
      <c r="O50" s="9">
        <v>0</v>
      </c>
      <c r="P50" s="9">
        <v>0</v>
      </c>
      <c r="Q50" s="9">
        <v>6703815</v>
      </c>
      <c r="R50" s="9">
        <v>6636396</v>
      </c>
      <c r="S50" s="9">
        <v>17195</v>
      </c>
      <c r="T50" s="9">
        <v>29246</v>
      </c>
      <c r="U50" s="9">
        <v>50.143599999999999</v>
      </c>
      <c r="V50" s="9">
        <v>0</v>
      </c>
    </row>
    <row r="51" spans="1:22" x14ac:dyDescent="0.3">
      <c r="A51" t="s">
        <v>135</v>
      </c>
      <c r="B51" s="9">
        <v>20768711</v>
      </c>
      <c r="C51" s="9">
        <v>20353600</v>
      </c>
      <c r="D51" s="9">
        <v>415111</v>
      </c>
      <c r="E51" s="9">
        <v>7212621</v>
      </c>
      <c r="F51" s="9">
        <v>6999020</v>
      </c>
      <c r="G51" s="9">
        <v>213601</v>
      </c>
      <c r="H51" s="9">
        <v>6543576</v>
      </c>
      <c r="I51" s="9">
        <v>6525075</v>
      </c>
      <c r="J51" s="9">
        <v>18501</v>
      </c>
      <c r="K51" s="9">
        <v>7012514</v>
      </c>
      <c r="L51" s="9">
        <v>6829505</v>
      </c>
      <c r="M51" s="9">
        <v>183009</v>
      </c>
      <c r="N51" s="9">
        <v>0</v>
      </c>
      <c r="O51" s="9">
        <v>0</v>
      </c>
      <c r="P51" s="9">
        <v>0</v>
      </c>
      <c r="Q51" s="9">
        <v>7228668</v>
      </c>
      <c r="R51" s="9">
        <v>7113535</v>
      </c>
      <c r="S51" s="9">
        <v>55330</v>
      </c>
      <c r="T51" s="9">
        <v>127674</v>
      </c>
      <c r="U51" s="9">
        <v>58.232999999999997</v>
      </c>
      <c r="V51" s="9">
        <v>0</v>
      </c>
    </row>
    <row r="52" spans="1:22" x14ac:dyDescent="0.3">
      <c r="A52" t="s">
        <v>136</v>
      </c>
      <c r="B52" s="9">
        <v>12981795</v>
      </c>
      <c r="C52" s="9">
        <v>12820743</v>
      </c>
      <c r="D52" s="9">
        <v>161052</v>
      </c>
      <c r="E52" s="9">
        <v>5103810</v>
      </c>
      <c r="F52" s="9">
        <v>5048718</v>
      </c>
      <c r="G52" s="9">
        <v>55092</v>
      </c>
      <c r="H52" s="9">
        <v>2881723</v>
      </c>
      <c r="I52" s="9">
        <v>2847514</v>
      </c>
      <c r="J52" s="9">
        <v>34209</v>
      </c>
      <c r="K52" s="9">
        <v>4996262</v>
      </c>
      <c r="L52" s="9">
        <v>4924511</v>
      </c>
      <c r="M52" s="9">
        <v>71751</v>
      </c>
      <c r="N52" s="9">
        <v>0</v>
      </c>
      <c r="O52" s="9">
        <v>0</v>
      </c>
      <c r="P52" s="9">
        <v>0</v>
      </c>
      <c r="Q52" s="9">
        <v>5120759</v>
      </c>
      <c r="R52" s="9">
        <v>5052820</v>
      </c>
      <c r="S52" s="9">
        <v>25891</v>
      </c>
      <c r="T52" s="9">
        <v>45669</v>
      </c>
      <c r="U52" s="9">
        <v>40.387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29" workbookViewId="0">
      <selection activeCell="T2" sqref="T2:T52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7" customFormat="1" ht="57.6" x14ac:dyDescent="0.3"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31</v>
      </c>
      <c r="K2" s="7" t="s">
        <v>32</v>
      </c>
      <c r="L2" s="7" t="s">
        <v>33</v>
      </c>
      <c r="M2" s="7" t="s">
        <v>34</v>
      </c>
      <c r="N2" s="7" t="s">
        <v>35</v>
      </c>
      <c r="O2" s="7" t="s">
        <v>36</v>
      </c>
      <c r="P2" s="7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</row>
    <row r="3" spans="1:22" x14ac:dyDescent="0.3">
      <c r="A3" t="s">
        <v>1</v>
      </c>
      <c r="B3" s="9">
        <v>20529617</v>
      </c>
      <c r="C3" s="9">
        <v>20031768</v>
      </c>
      <c r="D3" s="9">
        <v>497849</v>
      </c>
      <c r="E3" s="9">
        <v>8925753</v>
      </c>
      <c r="F3" s="9">
        <v>8846398</v>
      </c>
      <c r="G3" s="9">
        <v>79355</v>
      </c>
      <c r="H3" s="9">
        <v>0</v>
      </c>
      <c r="I3" s="9">
        <v>0</v>
      </c>
      <c r="J3" s="9">
        <v>0</v>
      </c>
      <c r="K3" s="9">
        <v>11603864</v>
      </c>
      <c r="L3" s="9">
        <v>11185370</v>
      </c>
      <c r="M3" s="9">
        <v>418494</v>
      </c>
      <c r="N3" s="9">
        <v>0</v>
      </c>
      <c r="O3" s="9">
        <v>0</v>
      </c>
      <c r="P3" s="9">
        <v>0</v>
      </c>
      <c r="Q3" s="9">
        <v>13709038</v>
      </c>
      <c r="R3" s="9">
        <v>13639475</v>
      </c>
      <c r="S3" s="9">
        <v>332159</v>
      </c>
      <c r="T3" s="9">
        <v>86351</v>
      </c>
      <c r="U3" s="9">
        <v>18.632300000000001</v>
      </c>
      <c r="V3" s="9">
        <v>0</v>
      </c>
    </row>
    <row r="4" spans="1:22" x14ac:dyDescent="0.3">
      <c r="A4" t="s">
        <v>88</v>
      </c>
      <c r="B4" s="9">
        <v>20965842</v>
      </c>
      <c r="C4" s="9">
        <v>19789010</v>
      </c>
      <c r="D4" s="9">
        <v>1176832</v>
      </c>
      <c r="E4" s="9">
        <v>9520589</v>
      </c>
      <c r="F4" s="9">
        <v>9209529</v>
      </c>
      <c r="G4" s="9">
        <v>311060</v>
      </c>
      <c r="H4" s="9">
        <v>0</v>
      </c>
      <c r="I4" s="9">
        <v>0</v>
      </c>
      <c r="J4" s="9">
        <v>0</v>
      </c>
      <c r="K4" s="9">
        <v>11445253</v>
      </c>
      <c r="L4" s="9">
        <v>10579481</v>
      </c>
      <c r="M4" s="9">
        <v>865772</v>
      </c>
      <c r="N4" s="9">
        <v>0</v>
      </c>
      <c r="O4" s="9">
        <v>0</v>
      </c>
      <c r="P4" s="9">
        <v>0</v>
      </c>
      <c r="Q4" s="9">
        <v>12993947</v>
      </c>
      <c r="R4" s="9">
        <v>12980289</v>
      </c>
      <c r="S4" s="9">
        <v>594241</v>
      </c>
      <c r="T4" s="9">
        <v>271513</v>
      </c>
      <c r="U4" s="9">
        <v>15.976100000000001</v>
      </c>
      <c r="V4" s="9">
        <v>0</v>
      </c>
    </row>
    <row r="5" spans="1:22" x14ac:dyDescent="0.3">
      <c r="A5" t="s">
        <v>89</v>
      </c>
      <c r="B5" s="9">
        <v>17942224</v>
      </c>
      <c r="C5" s="9">
        <v>16849281</v>
      </c>
      <c r="D5" s="9">
        <v>1092943</v>
      </c>
      <c r="E5" s="9">
        <v>9455504</v>
      </c>
      <c r="F5" s="9">
        <v>9188345</v>
      </c>
      <c r="G5" s="9">
        <v>267159</v>
      </c>
      <c r="H5" s="9">
        <v>0</v>
      </c>
      <c r="I5" s="9">
        <v>0</v>
      </c>
      <c r="J5" s="9">
        <v>0</v>
      </c>
      <c r="K5" s="9">
        <v>8486720</v>
      </c>
      <c r="L5" s="9">
        <v>7660936</v>
      </c>
      <c r="M5" s="9">
        <v>825784</v>
      </c>
      <c r="N5" s="9">
        <v>0</v>
      </c>
      <c r="O5" s="9">
        <v>0</v>
      </c>
      <c r="P5" s="9">
        <v>0</v>
      </c>
      <c r="Q5" s="9">
        <v>9653780</v>
      </c>
      <c r="R5" s="9">
        <v>9642048</v>
      </c>
      <c r="S5" s="9">
        <v>536604</v>
      </c>
      <c r="T5" s="9">
        <v>289232</v>
      </c>
      <c r="U5" s="9">
        <v>17.285799999999998</v>
      </c>
      <c r="V5" s="9">
        <v>0</v>
      </c>
    </row>
    <row r="6" spans="1:22" x14ac:dyDescent="0.3">
      <c r="A6" t="s">
        <v>90</v>
      </c>
      <c r="B6" s="9">
        <v>21977950</v>
      </c>
      <c r="C6" s="9">
        <v>20925174</v>
      </c>
      <c r="D6" s="9">
        <v>1052776</v>
      </c>
      <c r="E6" s="9">
        <v>9392998</v>
      </c>
      <c r="F6" s="9">
        <v>9163628</v>
      </c>
      <c r="G6" s="9">
        <v>229370</v>
      </c>
      <c r="H6" s="9">
        <v>0</v>
      </c>
      <c r="I6" s="9">
        <v>0</v>
      </c>
      <c r="J6" s="9">
        <v>0</v>
      </c>
      <c r="K6" s="9">
        <v>12584952</v>
      </c>
      <c r="L6" s="9">
        <v>11761546</v>
      </c>
      <c r="M6" s="9">
        <v>823406</v>
      </c>
      <c r="N6" s="9">
        <v>0</v>
      </c>
      <c r="O6" s="9">
        <v>0</v>
      </c>
      <c r="P6" s="9">
        <v>0</v>
      </c>
      <c r="Q6" s="9">
        <v>14559304</v>
      </c>
      <c r="R6" s="9">
        <v>14516877</v>
      </c>
      <c r="S6" s="9">
        <v>488828</v>
      </c>
      <c r="T6" s="9">
        <v>334563</v>
      </c>
      <c r="U6" s="9">
        <v>23.6097</v>
      </c>
      <c r="V6" s="9">
        <v>0</v>
      </c>
    </row>
    <row r="7" spans="1:22" x14ac:dyDescent="0.3">
      <c r="A7" t="s">
        <v>91</v>
      </c>
      <c r="B7" s="9">
        <v>21501342</v>
      </c>
      <c r="C7" s="9">
        <v>19961348</v>
      </c>
      <c r="D7" s="9">
        <v>1539994</v>
      </c>
      <c r="E7" s="9">
        <v>9323136</v>
      </c>
      <c r="F7" s="9">
        <v>8919763</v>
      </c>
      <c r="G7" s="9">
        <v>403373</v>
      </c>
      <c r="H7" s="9">
        <v>0</v>
      </c>
      <c r="I7" s="9">
        <v>0</v>
      </c>
      <c r="J7" s="9">
        <v>0</v>
      </c>
      <c r="K7" s="9">
        <v>12178206</v>
      </c>
      <c r="L7" s="9">
        <v>11041585</v>
      </c>
      <c r="M7" s="9">
        <v>1136621</v>
      </c>
      <c r="N7" s="9">
        <v>0</v>
      </c>
      <c r="O7" s="9">
        <v>0</v>
      </c>
      <c r="P7" s="9">
        <v>0</v>
      </c>
      <c r="Q7" s="9">
        <v>13926688</v>
      </c>
      <c r="R7" s="9">
        <v>13906359</v>
      </c>
      <c r="S7" s="9">
        <v>758982</v>
      </c>
      <c r="T7" s="9">
        <v>377639</v>
      </c>
      <c r="U7" s="9">
        <v>17.123200000000001</v>
      </c>
      <c r="V7" s="9">
        <v>0</v>
      </c>
    </row>
    <row r="8" spans="1:22" x14ac:dyDescent="0.3">
      <c r="A8" t="s">
        <v>92</v>
      </c>
      <c r="B8" s="9">
        <v>18661853</v>
      </c>
      <c r="C8" s="9">
        <v>17632353</v>
      </c>
      <c r="D8" s="9">
        <v>1029500</v>
      </c>
      <c r="E8" s="9">
        <v>8448063</v>
      </c>
      <c r="F8" s="9">
        <v>8289050</v>
      </c>
      <c r="G8" s="9">
        <v>159013</v>
      </c>
      <c r="H8" s="9">
        <v>0</v>
      </c>
      <c r="I8" s="9">
        <v>0</v>
      </c>
      <c r="J8" s="9">
        <v>0</v>
      </c>
      <c r="K8" s="9">
        <v>10213790</v>
      </c>
      <c r="L8" s="9">
        <v>9343303</v>
      </c>
      <c r="M8" s="9">
        <v>870487</v>
      </c>
      <c r="N8" s="9">
        <v>0</v>
      </c>
      <c r="O8" s="9">
        <v>0</v>
      </c>
      <c r="P8" s="9">
        <v>0</v>
      </c>
      <c r="Q8" s="9">
        <v>12026612</v>
      </c>
      <c r="R8" s="9">
        <v>11945173</v>
      </c>
      <c r="S8" s="9">
        <v>737921</v>
      </c>
      <c r="T8" s="9">
        <v>132620</v>
      </c>
      <c r="U8" s="9">
        <v>19.980699999999999</v>
      </c>
      <c r="V8" s="9">
        <v>0</v>
      </c>
    </row>
    <row r="9" spans="1:22" x14ac:dyDescent="0.3">
      <c r="A9" t="s">
        <v>93</v>
      </c>
      <c r="B9" s="9">
        <v>18419487</v>
      </c>
      <c r="C9" s="9">
        <v>17416117</v>
      </c>
      <c r="D9" s="9">
        <v>1003370</v>
      </c>
      <c r="E9" s="9">
        <v>9061469</v>
      </c>
      <c r="F9" s="9">
        <v>8879367</v>
      </c>
      <c r="G9" s="9">
        <v>182102</v>
      </c>
      <c r="H9" s="9">
        <v>0</v>
      </c>
      <c r="I9" s="9">
        <v>0</v>
      </c>
      <c r="J9" s="9">
        <v>0</v>
      </c>
      <c r="K9" s="9">
        <v>9358018</v>
      </c>
      <c r="L9" s="9">
        <v>8536750</v>
      </c>
      <c r="M9" s="9">
        <v>821268</v>
      </c>
      <c r="N9" s="9">
        <v>0</v>
      </c>
      <c r="O9" s="9">
        <v>0</v>
      </c>
      <c r="P9" s="9">
        <v>0</v>
      </c>
      <c r="Q9" s="9">
        <v>11189846</v>
      </c>
      <c r="R9" s="9">
        <v>11144371</v>
      </c>
      <c r="S9" s="9">
        <v>681540</v>
      </c>
      <c r="T9" s="9">
        <v>139710</v>
      </c>
      <c r="U9" s="9">
        <v>15.592599999999999</v>
      </c>
      <c r="V9" s="9">
        <v>0</v>
      </c>
    </row>
    <row r="10" spans="1:22" x14ac:dyDescent="0.3">
      <c r="A10" t="s">
        <v>94</v>
      </c>
      <c r="B10" s="9">
        <v>23143275</v>
      </c>
      <c r="C10" s="9">
        <v>22006018</v>
      </c>
      <c r="D10" s="9">
        <v>1137257</v>
      </c>
      <c r="E10" s="9">
        <v>9707112</v>
      </c>
      <c r="F10" s="9">
        <v>9492126</v>
      </c>
      <c r="G10" s="9">
        <v>214986</v>
      </c>
      <c r="H10" s="9">
        <v>0</v>
      </c>
      <c r="I10" s="9">
        <v>0</v>
      </c>
      <c r="J10" s="9">
        <v>0</v>
      </c>
      <c r="K10" s="9">
        <v>13436163</v>
      </c>
      <c r="L10" s="9">
        <v>12513892</v>
      </c>
      <c r="M10" s="9">
        <v>922271</v>
      </c>
      <c r="N10" s="9">
        <v>0</v>
      </c>
      <c r="O10" s="9">
        <v>0</v>
      </c>
      <c r="P10" s="9">
        <v>0</v>
      </c>
      <c r="Q10" s="9">
        <v>16140371</v>
      </c>
      <c r="R10" s="9">
        <v>16098876</v>
      </c>
      <c r="S10" s="9">
        <v>615612</v>
      </c>
      <c r="T10" s="9">
        <v>306695</v>
      </c>
      <c r="U10" s="9">
        <v>16.729399999999998</v>
      </c>
      <c r="V10" s="9">
        <v>0</v>
      </c>
    </row>
    <row r="11" spans="1:22" x14ac:dyDescent="0.3">
      <c r="A11" t="s">
        <v>95</v>
      </c>
      <c r="B11" s="9">
        <v>16508396</v>
      </c>
      <c r="C11" s="9">
        <v>15661159</v>
      </c>
      <c r="D11" s="9">
        <v>847237</v>
      </c>
      <c r="E11" s="9">
        <v>8234319</v>
      </c>
      <c r="F11" s="9">
        <v>8093803</v>
      </c>
      <c r="G11" s="9">
        <v>140516</v>
      </c>
      <c r="H11" s="9">
        <v>0</v>
      </c>
      <c r="I11" s="9">
        <v>0</v>
      </c>
      <c r="J11" s="9">
        <v>0</v>
      </c>
      <c r="K11" s="9">
        <v>8274077</v>
      </c>
      <c r="L11" s="9">
        <v>7567356</v>
      </c>
      <c r="M11" s="9">
        <v>706721</v>
      </c>
      <c r="N11" s="9">
        <v>0</v>
      </c>
      <c r="O11" s="9">
        <v>0</v>
      </c>
      <c r="P11" s="9">
        <v>0</v>
      </c>
      <c r="Q11" s="9">
        <v>8885912</v>
      </c>
      <c r="R11" s="9">
        <v>8814913</v>
      </c>
      <c r="S11" s="9">
        <v>549456</v>
      </c>
      <c r="T11" s="9">
        <v>157278</v>
      </c>
      <c r="U11" s="9">
        <v>29.456600000000002</v>
      </c>
      <c r="V11" s="9">
        <v>0</v>
      </c>
    </row>
    <row r="12" spans="1:22" x14ac:dyDescent="0.3">
      <c r="A12" t="s">
        <v>96</v>
      </c>
      <c r="B12" s="9">
        <v>20490365</v>
      </c>
      <c r="C12" s="9">
        <v>18191929</v>
      </c>
      <c r="D12" s="9">
        <v>2298436</v>
      </c>
      <c r="E12" s="9">
        <v>9654752</v>
      </c>
      <c r="F12" s="9">
        <v>9215821</v>
      </c>
      <c r="G12" s="9">
        <v>438931</v>
      </c>
      <c r="H12" s="9">
        <v>0</v>
      </c>
      <c r="I12" s="9">
        <v>0</v>
      </c>
      <c r="J12" s="9">
        <v>0</v>
      </c>
      <c r="K12" s="9">
        <v>10835613</v>
      </c>
      <c r="L12" s="9">
        <v>8976108</v>
      </c>
      <c r="M12" s="9">
        <v>1859505</v>
      </c>
      <c r="N12" s="9">
        <v>0</v>
      </c>
      <c r="O12" s="9">
        <v>0</v>
      </c>
      <c r="P12" s="9">
        <v>0</v>
      </c>
      <c r="Q12" s="9">
        <v>11729827</v>
      </c>
      <c r="R12" s="9">
        <v>11729827</v>
      </c>
      <c r="S12" s="9">
        <v>1569726</v>
      </c>
      <c r="T12" s="9">
        <v>289784</v>
      </c>
      <c r="U12" s="9">
        <v>12.7509</v>
      </c>
      <c r="V12" s="9">
        <v>0</v>
      </c>
    </row>
    <row r="13" spans="1:22" x14ac:dyDescent="0.3">
      <c r="A13" t="s">
        <v>97</v>
      </c>
      <c r="B13" s="9">
        <v>22130359</v>
      </c>
      <c r="C13" s="9">
        <v>20629210</v>
      </c>
      <c r="D13" s="9">
        <v>1501149</v>
      </c>
      <c r="E13" s="9">
        <v>9297000</v>
      </c>
      <c r="F13" s="9">
        <v>8999750</v>
      </c>
      <c r="G13" s="9">
        <v>297250</v>
      </c>
      <c r="H13" s="9">
        <v>0</v>
      </c>
      <c r="I13" s="9">
        <v>0</v>
      </c>
      <c r="J13" s="9">
        <v>0</v>
      </c>
      <c r="K13" s="9">
        <v>12833359</v>
      </c>
      <c r="L13" s="9">
        <v>11629460</v>
      </c>
      <c r="M13" s="9">
        <v>1203899</v>
      </c>
      <c r="N13" s="9">
        <v>0</v>
      </c>
      <c r="O13" s="9">
        <v>0</v>
      </c>
      <c r="P13" s="9">
        <v>0</v>
      </c>
      <c r="Q13" s="9">
        <v>15190202</v>
      </c>
      <c r="R13" s="9">
        <v>15091917</v>
      </c>
      <c r="S13" s="9">
        <v>776283</v>
      </c>
      <c r="T13" s="9">
        <v>427593</v>
      </c>
      <c r="U13" s="9">
        <v>32.867699999999999</v>
      </c>
      <c r="V13" s="9">
        <v>0</v>
      </c>
    </row>
    <row r="14" spans="1:22" x14ac:dyDescent="0.3">
      <c r="A14" t="s">
        <v>98</v>
      </c>
      <c r="B14" s="9">
        <v>22876378</v>
      </c>
      <c r="C14" s="9">
        <v>21229148</v>
      </c>
      <c r="D14" s="9">
        <v>1647230</v>
      </c>
      <c r="E14" s="9">
        <v>10686433</v>
      </c>
      <c r="F14" s="9">
        <v>10345026</v>
      </c>
      <c r="G14" s="9">
        <v>341407</v>
      </c>
      <c r="H14" s="9">
        <v>0</v>
      </c>
      <c r="I14" s="9">
        <v>0</v>
      </c>
      <c r="J14" s="9">
        <v>0</v>
      </c>
      <c r="K14" s="9">
        <v>12189945</v>
      </c>
      <c r="L14" s="9">
        <v>10884122</v>
      </c>
      <c r="M14" s="9">
        <v>1305823</v>
      </c>
      <c r="N14" s="9">
        <v>0</v>
      </c>
      <c r="O14" s="9">
        <v>0</v>
      </c>
      <c r="P14" s="9">
        <v>0</v>
      </c>
      <c r="Q14" s="9">
        <v>13653345</v>
      </c>
      <c r="R14" s="9">
        <v>13572062</v>
      </c>
      <c r="S14" s="9">
        <v>879953</v>
      </c>
      <c r="T14" s="9">
        <v>425843</v>
      </c>
      <c r="U14" s="9">
        <v>31.186900000000001</v>
      </c>
      <c r="V14" s="9">
        <v>0</v>
      </c>
    </row>
    <row r="15" spans="1:22" x14ac:dyDescent="0.3">
      <c r="A15" t="s">
        <v>99</v>
      </c>
      <c r="B15" s="9">
        <v>20591821</v>
      </c>
      <c r="C15" s="9">
        <v>18933366</v>
      </c>
      <c r="D15" s="9">
        <v>1658455</v>
      </c>
      <c r="E15" s="9">
        <v>10732668</v>
      </c>
      <c r="F15" s="9">
        <v>10420250</v>
      </c>
      <c r="G15" s="9">
        <v>312418</v>
      </c>
      <c r="H15" s="9">
        <v>0</v>
      </c>
      <c r="I15" s="9">
        <v>0</v>
      </c>
      <c r="J15" s="9">
        <v>0</v>
      </c>
      <c r="K15" s="9">
        <v>9859153</v>
      </c>
      <c r="L15" s="9">
        <v>8513116</v>
      </c>
      <c r="M15" s="9">
        <v>1346037</v>
      </c>
      <c r="N15" s="9">
        <v>0</v>
      </c>
      <c r="O15" s="9">
        <v>0</v>
      </c>
      <c r="P15" s="9">
        <v>0</v>
      </c>
      <c r="Q15" s="9">
        <v>10867162</v>
      </c>
      <c r="R15" s="9">
        <v>10760193</v>
      </c>
      <c r="S15" s="9">
        <v>955786</v>
      </c>
      <c r="T15" s="9">
        <v>390200</v>
      </c>
      <c r="U15" s="9">
        <v>27.815899999999999</v>
      </c>
      <c r="V15" s="9">
        <v>0</v>
      </c>
    </row>
    <row r="16" spans="1:22" x14ac:dyDescent="0.3">
      <c r="A16" t="s">
        <v>100</v>
      </c>
      <c r="B16" s="9">
        <v>19950111</v>
      </c>
      <c r="C16" s="9">
        <v>17941744</v>
      </c>
      <c r="D16" s="9">
        <v>2008367</v>
      </c>
      <c r="E16" s="9">
        <v>9919346</v>
      </c>
      <c r="F16" s="9">
        <v>9572101</v>
      </c>
      <c r="G16" s="9">
        <v>347245</v>
      </c>
      <c r="H16" s="9">
        <v>0</v>
      </c>
      <c r="I16" s="9">
        <v>0</v>
      </c>
      <c r="J16" s="9">
        <v>0</v>
      </c>
      <c r="K16" s="9">
        <v>10030765</v>
      </c>
      <c r="L16" s="9">
        <v>8369643</v>
      </c>
      <c r="M16" s="9">
        <v>1661122</v>
      </c>
      <c r="N16" s="9">
        <v>0</v>
      </c>
      <c r="O16" s="9">
        <v>0</v>
      </c>
      <c r="P16" s="9">
        <v>0</v>
      </c>
      <c r="Q16" s="9">
        <v>11174313</v>
      </c>
      <c r="R16" s="9">
        <v>11065386</v>
      </c>
      <c r="S16" s="9">
        <v>1194160</v>
      </c>
      <c r="T16" s="9">
        <v>467002</v>
      </c>
      <c r="U16" s="9">
        <v>26.2439</v>
      </c>
      <c r="V16" s="9">
        <v>0</v>
      </c>
    </row>
    <row r="17" spans="1:22" x14ac:dyDescent="0.3">
      <c r="A17" t="s">
        <v>101</v>
      </c>
      <c r="B17" s="9">
        <v>19460462</v>
      </c>
      <c r="C17" s="9">
        <v>17583873</v>
      </c>
      <c r="D17" s="9">
        <v>1876589</v>
      </c>
      <c r="E17" s="9">
        <v>8838239</v>
      </c>
      <c r="F17" s="9">
        <v>8473956</v>
      </c>
      <c r="G17" s="9">
        <v>364283</v>
      </c>
      <c r="H17" s="9">
        <v>0</v>
      </c>
      <c r="I17" s="9">
        <v>0</v>
      </c>
      <c r="J17" s="9">
        <v>0</v>
      </c>
      <c r="K17" s="9">
        <v>10622223</v>
      </c>
      <c r="L17" s="9">
        <v>9109917</v>
      </c>
      <c r="M17" s="9">
        <v>1512306</v>
      </c>
      <c r="N17" s="9">
        <v>0</v>
      </c>
      <c r="O17" s="9">
        <v>0</v>
      </c>
      <c r="P17" s="9">
        <v>0</v>
      </c>
      <c r="Q17" s="9">
        <v>11928781</v>
      </c>
      <c r="R17" s="9">
        <v>11808951</v>
      </c>
      <c r="S17" s="9">
        <v>1001849</v>
      </c>
      <c r="T17" s="9">
        <v>510460</v>
      </c>
      <c r="U17" s="9">
        <v>28.919899999999998</v>
      </c>
      <c r="V17" s="9">
        <v>0</v>
      </c>
    </row>
    <row r="18" spans="1:22" x14ac:dyDescent="0.3">
      <c r="A18" t="s">
        <v>102</v>
      </c>
      <c r="B18" s="9">
        <v>18997492</v>
      </c>
      <c r="C18" s="9">
        <v>16847174</v>
      </c>
      <c r="D18" s="9">
        <v>2150318</v>
      </c>
      <c r="E18" s="9">
        <v>8722026</v>
      </c>
      <c r="F18" s="9">
        <v>8310434</v>
      </c>
      <c r="G18" s="9">
        <v>411592</v>
      </c>
      <c r="H18" s="9">
        <v>0</v>
      </c>
      <c r="I18" s="9">
        <v>0</v>
      </c>
      <c r="J18" s="9">
        <v>0</v>
      </c>
      <c r="K18" s="9">
        <v>10275466</v>
      </c>
      <c r="L18" s="9">
        <v>8536740</v>
      </c>
      <c r="M18" s="9">
        <v>1738726</v>
      </c>
      <c r="N18" s="9">
        <v>0</v>
      </c>
      <c r="O18" s="9">
        <v>0</v>
      </c>
      <c r="P18" s="9">
        <v>0</v>
      </c>
      <c r="Q18" s="9">
        <v>11543469</v>
      </c>
      <c r="R18" s="9">
        <v>11423747</v>
      </c>
      <c r="S18" s="9">
        <v>1232002</v>
      </c>
      <c r="T18" s="9">
        <v>506733</v>
      </c>
      <c r="U18" s="9">
        <v>26.338100000000001</v>
      </c>
      <c r="V18" s="9">
        <v>0</v>
      </c>
    </row>
    <row r="19" spans="1:22" x14ac:dyDescent="0.3">
      <c r="A19" t="s">
        <v>103</v>
      </c>
      <c r="B19" s="9">
        <v>18696657</v>
      </c>
      <c r="C19" s="9">
        <v>16628297</v>
      </c>
      <c r="D19" s="9">
        <v>2068360</v>
      </c>
      <c r="E19" s="9">
        <v>8643648</v>
      </c>
      <c r="F19" s="9">
        <v>8244943</v>
      </c>
      <c r="G19" s="9">
        <v>398705</v>
      </c>
      <c r="H19" s="9">
        <v>0</v>
      </c>
      <c r="I19" s="9">
        <v>0</v>
      </c>
      <c r="J19" s="9">
        <v>0</v>
      </c>
      <c r="K19" s="9">
        <v>10053009</v>
      </c>
      <c r="L19" s="9">
        <v>8383354</v>
      </c>
      <c r="M19" s="9">
        <v>1669655</v>
      </c>
      <c r="N19" s="9">
        <v>0</v>
      </c>
      <c r="O19" s="9">
        <v>0</v>
      </c>
      <c r="P19" s="9">
        <v>0</v>
      </c>
      <c r="Q19" s="9">
        <v>11307671</v>
      </c>
      <c r="R19" s="9">
        <v>11163952</v>
      </c>
      <c r="S19" s="9">
        <v>1151282</v>
      </c>
      <c r="T19" s="9">
        <v>518355</v>
      </c>
      <c r="U19" s="9">
        <v>28.258299999999998</v>
      </c>
      <c r="V19" s="9">
        <v>0</v>
      </c>
    </row>
    <row r="20" spans="1:22" x14ac:dyDescent="0.3">
      <c r="A20" t="s">
        <v>104</v>
      </c>
      <c r="B20" s="9">
        <v>20487420</v>
      </c>
      <c r="C20" s="9">
        <v>18112629</v>
      </c>
      <c r="D20" s="9">
        <v>2374791</v>
      </c>
      <c r="E20" s="9">
        <v>9561103</v>
      </c>
      <c r="F20" s="9">
        <v>9101210</v>
      </c>
      <c r="G20" s="9">
        <v>459893</v>
      </c>
      <c r="H20" s="9">
        <v>0</v>
      </c>
      <c r="I20" s="9">
        <v>0</v>
      </c>
      <c r="J20" s="9">
        <v>0</v>
      </c>
      <c r="K20" s="9">
        <v>10926317</v>
      </c>
      <c r="L20" s="9">
        <v>9011419</v>
      </c>
      <c r="M20" s="9">
        <v>1914898</v>
      </c>
      <c r="N20" s="9">
        <v>0</v>
      </c>
      <c r="O20" s="9">
        <v>0</v>
      </c>
      <c r="P20" s="9">
        <v>0</v>
      </c>
      <c r="Q20" s="9">
        <v>11967079</v>
      </c>
      <c r="R20" s="9">
        <v>11963410</v>
      </c>
      <c r="S20" s="9">
        <v>1757338</v>
      </c>
      <c r="T20" s="9">
        <v>157568</v>
      </c>
      <c r="U20" s="9">
        <v>13.475199999999999</v>
      </c>
      <c r="V20" s="9">
        <v>0</v>
      </c>
    </row>
    <row r="21" spans="1:22" x14ac:dyDescent="0.3">
      <c r="A21" t="s">
        <v>105</v>
      </c>
      <c r="B21" s="9">
        <v>20339280</v>
      </c>
      <c r="C21" s="9">
        <v>17935762</v>
      </c>
      <c r="D21" s="9">
        <v>2403518</v>
      </c>
      <c r="E21" s="9">
        <v>9552017</v>
      </c>
      <c r="F21" s="9">
        <v>9064765</v>
      </c>
      <c r="G21" s="9">
        <v>487252</v>
      </c>
      <c r="H21" s="9">
        <v>0</v>
      </c>
      <c r="I21" s="9">
        <v>0</v>
      </c>
      <c r="J21" s="9">
        <v>0</v>
      </c>
      <c r="K21" s="9">
        <v>10787263</v>
      </c>
      <c r="L21" s="9">
        <v>8870997</v>
      </c>
      <c r="M21" s="9">
        <v>1916266</v>
      </c>
      <c r="N21" s="9">
        <v>0</v>
      </c>
      <c r="O21" s="9">
        <v>0</v>
      </c>
      <c r="P21" s="9">
        <v>0</v>
      </c>
      <c r="Q21" s="9">
        <v>11854336</v>
      </c>
      <c r="R21" s="9">
        <v>11854336</v>
      </c>
      <c r="S21" s="9">
        <v>1769608</v>
      </c>
      <c r="T21" s="9">
        <v>146672</v>
      </c>
      <c r="U21" s="9">
        <v>12.5001</v>
      </c>
      <c r="V21" s="9">
        <v>0</v>
      </c>
    </row>
    <row r="22" spans="1:22" x14ac:dyDescent="0.3">
      <c r="A22" t="s">
        <v>106</v>
      </c>
      <c r="B22" s="9">
        <v>17736603</v>
      </c>
      <c r="C22" s="9">
        <v>14774880</v>
      </c>
      <c r="D22" s="9">
        <v>2961723</v>
      </c>
      <c r="E22" s="9">
        <v>9706603</v>
      </c>
      <c r="F22" s="9">
        <v>9075232</v>
      </c>
      <c r="G22" s="9">
        <v>631371</v>
      </c>
      <c r="H22" s="9">
        <v>0</v>
      </c>
      <c r="I22" s="9">
        <v>0</v>
      </c>
      <c r="J22" s="9">
        <v>0</v>
      </c>
      <c r="K22" s="9">
        <v>8030000</v>
      </c>
      <c r="L22" s="9">
        <v>5699648</v>
      </c>
      <c r="M22" s="9">
        <v>2330352</v>
      </c>
      <c r="N22" s="9">
        <v>0</v>
      </c>
      <c r="O22" s="9">
        <v>0</v>
      </c>
      <c r="P22" s="9">
        <v>0</v>
      </c>
      <c r="Q22" s="9">
        <v>9101138</v>
      </c>
      <c r="R22" s="9">
        <v>9091674</v>
      </c>
      <c r="S22" s="9">
        <v>1591127</v>
      </c>
      <c r="T22" s="9">
        <v>739196</v>
      </c>
      <c r="U22" s="9">
        <v>15.7471</v>
      </c>
      <c r="V22" s="9">
        <v>0</v>
      </c>
    </row>
    <row r="23" spans="1:22" x14ac:dyDescent="0.3">
      <c r="A23" t="s">
        <v>107</v>
      </c>
      <c r="B23" s="9">
        <v>16933799</v>
      </c>
      <c r="C23" s="9">
        <v>14753452</v>
      </c>
      <c r="D23" s="9">
        <v>2180347</v>
      </c>
      <c r="E23" s="9">
        <v>9805391</v>
      </c>
      <c r="F23" s="9">
        <v>9491282</v>
      </c>
      <c r="G23" s="9">
        <v>314109</v>
      </c>
      <c r="H23" s="9">
        <v>0</v>
      </c>
      <c r="I23" s="9">
        <v>0</v>
      </c>
      <c r="J23" s="9">
        <v>0</v>
      </c>
      <c r="K23" s="9">
        <v>7128408</v>
      </c>
      <c r="L23" s="9">
        <v>5262170</v>
      </c>
      <c r="M23" s="9">
        <v>1866238</v>
      </c>
      <c r="N23" s="9">
        <v>0</v>
      </c>
      <c r="O23" s="9">
        <v>0</v>
      </c>
      <c r="P23" s="9">
        <v>0</v>
      </c>
      <c r="Q23" s="9">
        <v>7742084</v>
      </c>
      <c r="R23" s="9">
        <v>7722651</v>
      </c>
      <c r="S23" s="9">
        <v>1752959</v>
      </c>
      <c r="T23" s="9">
        <v>113271</v>
      </c>
      <c r="U23" s="9">
        <v>16.366499999999998</v>
      </c>
      <c r="V23" s="9">
        <v>0</v>
      </c>
    </row>
    <row r="24" spans="1:22" x14ac:dyDescent="0.3">
      <c r="A24" t="s">
        <v>108</v>
      </c>
      <c r="B24" s="9">
        <v>17947247</v>
      </c>
      <c r="C24" s="9">
        <v>15509614</v>
      </c>
      <c r="D24" s="9">
        <v>2437633</v>
      </c>
      <c r="E24" s="9">
        <v>10021828</v>
      </c>
      <c r="F24" s="9">
        <v>9667662</v>
      </c>
      <c r="G24" s="9">
        <v>354166</v>
      </c>
      <c r="H24" s="9">
        <v>0</v>
      </c>
      <c r="I24" s="9">
        <v>0</v>
      </c>
      <c r="J24" s="9">
        <v>0</v>
      </c>
      <c r="K24" s="9">
        <v>7925419</v>
      </c>
      <c r="L24" s="9">
        <v>5841952</v>
      </c>
      <c r="M24" s="9">
        <v>2083467</v>
      </c>
      <c r="N24" s="9">
        <v>0</v>
      </c>
      <c r="O24" s="9">
        <v>0</v>
      </c>
      <c r="P24" s="9">
        <v>0</v>
      </c>
      <c r="Q24" s="9">
        <v>8625087</v>
      </c>
      <c r="R24" s="9">
        <v>8612917</v>
      </c>
      <c r="S24" s="9">
        <v>1954194</v>
      </c>
      <c r="T24" s="9">
        <v>129237</v>
      </c>
      <c r="U24" s="9">
        <v>16.279199999999999</v>
      </c>
      <c r="V24" s="9">
        <v>0</v>
      </c>
    </row>
    <row r="25" spans="1:22" x14ac:dyDescent="0.3">
      <c r="A25" t="s">
        <v>109</v>
      </c>
      <c r="B25" s="9">
        <v>16840917</v>
      </c>
      <c r="C25" s="9">
        <v>14683476</v>
      </c>
      <c r="D25" s="9">
        <v>2157441</v>
      </c>
      <c r="E25" s="9">
        <v>9754200</v>
      </c>
      <c r="F25" s="9">
        <v>9435684</v>
      </c>
      <c r="G25" s="9">
        <v>318516</v>
      </c>
      <c r="H25" s="9">
        <v>0</v>
      </c>
      <c r="I25" s="9">
        <v>0</v>
      </c>
      <c r="J25" s="9">
        <v>0</v>
      </c>
      <c r="K25" s="9">
        <v>7086717</v>
      </c>
      <c r="L25" s="9">
        <v>5247792</v>
      </c>
      <c r="M25" s="9">
        <v>1838925</v>
      </c>
      <c r="N25" s="9">
        <v>0</v>
      </c>
      <c r="O25" s="9">
        <v>0</v>
      </c>
      <c r="P25" s="9">
        <v>0</v>
      </c>
      <c r="Q25" s="9">
        <v>7745133</v>
      </c>
      <c r="R25" s="9">
        <v>7724022</v>
      </c>
      <c r="S25" s="9">
        <v>1732027</v>
      </c>
      <c r="T25" s="9">
        <v>106917</v>
      </c>
      <c r="U25" s="9">
        <v>17.033100000000001</v>
      </c>
      <c r="V25" s="9">
        <v>0</v>
      </c>
    </row>
    <row r="26" spans="1:22" x14ac:dyDescent="0.3">
      <c r="A26" t="s">
        <v>110</v>
      </c>
      <c r="B26" s="9">
        <v>17931800</v>
      </c>
      <c r="C26" s="9">
        <v>15590545</v>
      </c>
      <c r="D26" s="9">
        <v>2341255</v>
      </c>
      <c r="E26" s="9">
        <v>9989712</v>
      </c>
      <c r="F26" s="9">
        <v>9658524</v>
      </c>
      <c r="G26" s="9">
        <v>331188</v>
      </c>
      <c r="H26" s="9">
        <v>0</v>
      </c>
      <c r="I26" s="9">
        <v>0</v>
      </c>
      <c r="J26" s="9">
        <v>0</v>
      </c>
      <c r="K26" s="9">
        <v>7942088</v>
      </c>
      <c r="L26" s="9">
        <v>5932021</v>
      </c>
      <c r="M26" s="9">
        <v>2010067</v>
      </c>
      <c r="N26" s="9">
        <v>0</v>
      </c>
      <c r="O26" s="9">
        <v>0</v>
      </c>
      <c r="P26" s="9">
        <v>0</v>
      </c>
      <c r="Q26" s="9">
        <v>8622531</v>
      </c>
      <c r="R26" s="9">
        <v>8608608</v>
      </c>
      <c r="S26" s="9">
        <v>1910635</v>
      </c>
      <c r="T26" s="9">
        <v>99467</v>
      </c>
      <c r="U26" s="9">
        <v>16.456900000000001</v>
      </c>
      <c r="V26" s="9">
        <v>0</v>
      </c>
    </row>
    <row r="27" spans="1:22" x14ac:dyDescent="0.3">
      <c r="A27" t="s">
        <v>111</v>
      </c>
      <c r="B27" s="9">
        <v>18002389</v>
      </c>
      <c r="C27" s="9">
        <v>15491891</v>
      </c>
      <c r="D27" s="9">
        <v>2510498</v>
      </c>
      <c r="E27" s="9">
        <v>10017371</v>
      </c>
      <c r="F27" s="9">
        <v>9650499</v>
      </c>
      <c r="G27" s="9">
        <v>366872</v>
      </c>
      <c r="H27" s="9">
        <v>0</v>
      </c>
      <c r="I27" s="9">
        <v>0</v>
      </c>
      <c r="J27" s="9">
        <v>0</v>
      </c>
      <c r="K27" s="9">
        <v>7985018</v>
      </c>
      <c r="L27" s="9">
        <v>5841392</v>
      </c>
      <c r="M27" s="9">
        <v>2143626</v>
      </c>
      <c r="N27" s="9">
        <v>0</v>
      </c>
      <c r="O27" s="9">
        <v>0</v>
      </c>
      <c r="P27" s="9">
        <v>0</v>
      </c>
      <c r="Q27" s="9">
        <v>8686291</v>
      </c>
      <c r="R27" s="9">
        <v>8675190</v>
      </c>
      <c r="S27" s="9">
        <v>2004849</v>
      </c>
      <c r="T27" s="9">
        <v>138768</v>
      </c>
      <c r="U27" s="9">
        <v>15.692399999999999</v>
      </c>
      <c r="V27" s="9">
        <v>0</v>
      </c>
    </row>
    <row r="28" spans="1:22" x14ac:dyDescent="0.3">
      <c r="A28" t="s">
        <v>112</v>
      </c>
      <c r="B28" s="9">
        <v>17951419</v>
      </c>
      <c r="C28" s="9">
        <v>15446340</v>
      </c>
      <c r="D28" s="9">
        <v>2505079</v>
      </c>
      <c r="E28" s="9">
        <v>10025741</v>
      </c>
      <c r="F28" s="9">
        <v>9671749</v>
      </c>
      <c r="G28" s="9">
        <v>353992</v>
      </c>
      <c r="H28" s="9">
        <v>0</v>
      </c>
      <c r="I28" s="9">
        <v>0</v>
      </c>
      <c r="J28" s="9">
        <v>0</v>
      </c>
      <c r="K28" s="9">
        <v>7925678</v>
      </c>
      <c r="L28" s="9">
        <v>5774591</v>
      </c>
      <c r="M28" s="9">
        <v>2151087</v>
      </c>
      <c r="N28" s="9">
        <v>0</v>
      </c>
      <c r="O28" s="9">
        <v>0</v>
      </c>
      <c r="P28" s="9">
        <v>0</v>
      </c>
      <c r="Q28" s="9">
        <v>8595409</v>
      </c>
      <c r="R28" s="9">
        <v>8577080</v>
      </c>
      <c r="S28" s="9">
        <v>2020910</v>
      </c>
      <c r="T28" s="9">
        <v>130189</v>
      </c>
      <c r="U28" s="9">
        <v>15.9842</v>
      </c>
      <c r="V28" s="9">
        <v>0</v>
      </c>
    </row>
    <row r="29" spans="1:22" x14ac:dyDescent="0.3">
      <c r="A29" t="s">
        <v>113</v>
      </c>
      <c r="B29" s="9">
        <v>19152809</v>
      </c>
      <c r="C29" s="9">
        <v>15725589</v>
      </c>
      <c r="D29" s="9">
        <v>3427220</v>
      </c>
      <c r="E29" s="9">
        <v>9262438</v>
      </c>
      <c r="F29" s="9">
        <v>8521293</v>
      </c>
      <c r="G29" s="9">
        <v>741145</v>
      </c>
      <c r="H29" s="9">
        <v>0</v>
      </c>
      <c r="I29" s="9">
        <v>0</v>
      </c>
      <c r="J29" s="9">
        <v>0</v>
      </c>
      <c r="K29" s="9">
        <v>9890371</v>
      </c>
      <c r="L29" s="9">
        <v>7204296</v>
      </c>
      <c r="M29" s="9">
        <v>2686075</v>
      </c>
      <c r="N29" s="9">
        <v>0</v>
      </c>
      <c r="O29" s="9">
        <v>0</v>
      </c>
      <c r="P29" s="9">
        <v>0</v>
      </c>
      <c r="Q29" s="9">
        <v>11411429</v>
      </c>
      <c r="R29" s="9">
        <v>11392499</v>
      </c>
      <c r="S29" s="9">
        <v>1843024</v>
      </c>
      <c r="T29" s="9">
        <v>843101</v>
      </c>
      <c r="U29" s="9">
        <v>16.174700000000001</v>
      </c>
      <c r="V29" s="9">
        <v>0</v>
      </c>
    </row>
    <row r="30" spans="1:22" x14ac:dyDescent="0.3">
      <c r="A30" t="s">
        <v>114</v>
      </c>
      <c r="B30" s="9">
        <v>18554960</v>
      </c>
      <c r="C30" s="9">
        <v>15030846</v>
      </c>
      <c r="D30" s="9">
        <v>3524114</v>
      </c>
      <c r="E30" s="9">
        <v>9139977</v>
      </c>
      <c r="F30" s="9">
        <v>8369876</v>
      </c>
      <c r="G30" s="9">
        <v>770101</v>
      </c>
      <c r="H30" s="9">
        <v>0</v>
      </c>
      <c r="I30" s="9">
        <v>0</v>
      </c>
      <c r="J30" s="9">
        <v>0</v>
      </c>
      <c r="K30" s="9">
        <v>9414983</v>
      </c>
      <c r="L30" s="9">
        <v>6660970</v>
      </c>
      <c r="M30" s="9">
        <v>2754013</v>
      </c>
      <c r="N30" s="9">
        <v>0</v>
      </c>
      <c r="O30" s="9">
        <v>0</v>
      </c>
      <c r="P30" s="9">
        <v>0</v>
      </c>
      <c r="Q30" s="9">
        <v>10730631</v>
      </c>
      <c r="R30" s="9">
        <v>10712936</v>
      </c>
      <c r="S30" s="9">
        <v>1887038</v>
      </c>
      <c r="T30" s="9">
        <v>866978</v>
      </c>
      <c r="U30" s="9">
        <v>16.357600000000001</v>
      </c>
      <c r="V30" s="9">
        <v>0</v>
      </c>
    </row>
    <row r="31" spans="1:22" x14ac:dyDescent="0.3">
      <c r="A31" t="s">
        <v>115</v>
      </c>
      <c r="B31" s="9">
        <v>19264399</v>
      </c>
      <c r="C31" s="9">
        <v>15791186</v>
      </c>
      <c r="D31" s="9">
        <v>3473213</v>
      </c>
      <c r="E31" s="9">
        <v>9295012</v>
      </c>
      <c r="F31" s="9">
        <v>8532917</v>
      </c>
      <c r="G31" s="9">
        <v>762095</v>
      </c>
      <c r="H31" s="9">
        <v>0</v>
      </c>
      <c r="I31" s="9">
        <v>0</v>
      </c>
      <c r="J31" s="9">
        <v>0</v>
      </c>
      <c r="K31" s="9">
        <v>9969387</v>
      </c>
      <c r="L31" s="9">
        <v>7258269</v>
      </c>
      <c r="M31" s="9">
        <v>2711118</v>
      </c>
      <c r="N31" s="9">
        <v>0</v>
      </c>
      <c r="O31" s="9">
        <v>0</v>
      </c>
      <c r="P31" s="9">
        <v>0</v>
      </c>
      <c r="Q31" s="9">
        <v>11292799</v>
      </c>
      <c r="R31" s="9">
        <v>11284761</v>
      </c>
      <c r="S31" s="9">
        <v>1891043</v>
      </c>
      <c r="T31" s="9">
        <v>820087</v>
      </c>
      <c r="U31" s="9">
        <v>16.259699999999999</v>
      </c>
      <c r="V31" s="9">
        <v>0</v>
      </c>
    </row>
    <row r="32" spans="1:22" x14ac:dyDescent="0.3">
      <c r="A32" t="s">
        <v>116</v>
      </c>
      <c r="B32" s="9">
        <v>19061346</v>
      </c>
      <c r="C32" s="9">
        <v>15162374</v>
      </c>
      <c r="D32" s="9">
        <v>3898972</v>
      </c>
      <c r="E32" s="9">
        <v>9271275</v>
      </c>
      <c r="F32" s="9">
        <v>8407300</v>
      </c>
      <c r="G32" s="9">
        <v>863975</v>
      </c>
      <c r="H32" s="9">
        <v>0</v>
      </c>
      <c r="I32" s="9">
        <v>0</v>
      </c>
      <c r="J32" s="9">
        <v>0</v>
      </c>
      <c r="K32" s="9">
        <v>9790071</v>
      </c>
      <c r="L32" s="9">
        <v>6755074</v>
      </c>
      <c r="M32" s="9">
        <v>3034997</v>
      </c>
      <c r="N32" s="9">
        <v>0</v>
      </c>
      <c r="O32" s="9">
        <v>0</v>
      </c>
      <c r="P32" s="9">
        <v>0</v>
      </c>
      <c r="Q32" s="9">
        <v>11150095</v>
      </c>
      <c r="R32" s="9">
        <v>11141939</v>
      </c>
      <c r="S32" s="9">
        <v>2084451</v>
      </c>
      <c r="T32" s="9">
        <v>950583</v>
      </c>
      <c r="U32" s="9">
        <v>16.531600000000001</v>
      </c>
      <c r="V32" s="9">
        <v>0</v>
      </c>
    </row>
    <row r="33" spans="1:22" x14ac:dyDescent="0.3">
      <c r="A33" t="s">
        <v>117</v>
      </c>
      <c r="B33" s="9">
        <v>19066124</v>
      </c>
      <c r="C33" s="9">
        <v>15126321</v>
      </c>
      <c r="D33" s="9">
        <v>3939803</v>
      </c>
      <c r="E33" s="9">
        <v>9240539</v>
      </c>
      <c r="F33" s="9">
        <v>8376787</v>
      </c>
      <c r="G33" s="9">
        <v>863752</v>
      </c>
      <c r="H33" s="9">
        <v>0</v>
      </c>
      <c r="I33" s="9">
        <v>0</v>
      </c>
      <c r="J33" s="9">
        <v>0</v>
      </c>
      <c r="K33" s="9">
        <v>9825585</v>
      </c>
      <c r="L33" s="9">
        <v>6749534</v>
      </c>
      <c r="M33" s="9">
        <v>3076051</v>
      </c>
      <c r="N33" s="9">
        <v>0</v>
      </c>
      <c r="O33" s="9">
        <v>0</v>
      </c>
      <c r="P33" s="9">
        <v>0</v>
      </c>
      <c r="Q33" s="9">
        <v>11196811</v>
      </c>
      <c r="R33" s="9">
        <v>11190042</v>
      </c>
      <c r="S33" s="9">
        <v>2101555</v>
      </c>
      <c r="T33" s="9">
        <v>974472</v>
      </c>
      <c r="U33" s="9">
        <v>16.111599999999999</v>
      </c>
      <c r="V33" s="9">
        <v>0</v>
      </c>
    </row>
    <row r="34" spans="1:22" x14ac:dyDescent="0.3">
      <c r="A34" t="s">
        <v>118</v>
      </c>
      <c r="B34" s="9">
        <v>19076814</v>
      </c>
      <c r="C34" s="9">
        <v>15321483</v>
      </c>
      <c r="D34" s="9">
        <v>3755331</v>
      </c>
      <c r="E34" s="9">
        <v>9544030</v>
      </c>
      <c r="F34" s="9">
        <v>8734564</v>
      </c>
      <c r="G34" s="9">
        <v>809466</v>
      </c>
      <c r="H34" s="9">
        <v>0</v>
      </c>
      <c r="I34" s="9">
        <v>0</v>
      </c>
      <c r="J34" s="9">
        <v>0</v>
      </c>
      <c r="K34" s="9">
        <v>9532784</v>
      </c>
      <c r="L34" s="9">
        <v>6586919</v>
      </c>
      <c r="M34" s="9">
        <v>2945865</v>
      </c>
      <c r="N34" s="9">
        <v>0</v>
      </c>
      <c r="O34" s="9">
        <v>0</v>
      </c>
      <c r="P34" s="9">
        <v>0</v>
      </c>
      <c r="Q34" s="9">
        <v>10801745</v>
      </c>
      <c r="R34" s="9">
        <v>10790965</v>
      </c>
      <c r="S34" s="9">
        <v>2242041</v>
      </c>
      <c r="T34" s="9">
        <v>703815</v>
      </c>
      <c r="U34" s="9">
        <v>15.227499999999999</v>
      </c>
      <c r="V34" s="9">
        <v>0</v>
      </c>
    </row>
    <row r="35" spans="1:22" x14ac:dyDescent="0.3">
      <c r="A35" t="s">
        <v>119</v>
      </c>
      <c r="B35" s="9">
        <v>19000653</v>
      </c>
      <c r="C35" s="9">
        <v>15194651</v>
      </c>
      <c r="D35" s="9">
        <v>3806002</v>
      </c>
      <c r="E35" s="9">
        <v>9540572</v>
      </c>
      <c r="F35" s="9">
        <v>8695870</v>
      </c>
      <c r="G35" s="9">
        <v>844702</v>
      </c>
      <c r="H35" s="9">
        <v>0</v>
      </c>
      <c r="I35" s="9">
        <v>0</v>
      </c>
      <c r="J35" s="9">
        <v>0</v>
      </c>
      <c r="K35" s="9">
        <v>9460081</v>
      </c>
      <c r="L35" s="9">
        <v>6498781</v>
      </c>
      <c r="M35" s="9">
        <v>2961300</v>
      </c>
      <c r="N35" s="9">
        <v>0</v>
      </c>
      <c r="O35" s="9">
        <v>0</v>
      </c>
      <c r="P35" s="9">
        <v>0</v>
      </c>
      <c r="Q35" s="9">
        <v>10775089</v>
      </c>
      <c r="R35" s="9">
        <v>10766663</v>
      </c>
      <c r="S35" s="9">
        <v>2243971</v>
      </c>
      <c r="T35" s="9">
        <v>717360</v>
      </c>
      <c r="U35" s="9">
        <v>16.163</v>
      </c>
      <c r="V35" s="9">
        <v>0</v>
      </c>
    </row>
    <row r="36" spans="1:22" x14ac:dyDescent="0.3">
      <c r="A36" t="s">
        <v>120</v>
      </c>
      <c r="B36" s="9">
        <v>19093261</v>
      </c>
      <c r="C36" s="9">
        <v>15243416</v>
      </c>
      <c r="D36" s="9">
        <v>3849845</v>
      </c>
      <c r="E36" s="9">
        <v>9552297</v>
      </c>
      <c r="F36" s="9">
        <v>8706437</v>
      </c>
      <c r="G36" s="9">
        <v>845860</v>
      </c>
      <c r="H36" s="9">
        <v>0</v>
      </c>
      <c r="I36" s="9">
        <v>0</v>
      </c>
      <c r="J36" s="9">
        <v>0</v>
      </c>
      <c r="K36" s="9">
        <v>9540964</v>
      </c>
      <c r="L36" s="9">
        <v>6536979</v>
      </c>
      <c r="M36" s="9">
        <v>3003985</v>
      </c>
      <c r="N36" s="9">
        <v>0</v>
      </c>
      <c r="O36" s="9">
        <v>0</v>
      </c>
      <c r="P36" s="9">
        <v>0</v>
      </c>
      <c r="Q36" s="9">
        <v>10834697</v>
      </c>
      <c r="R36" s="9">
        <v>10824755</v>
      </c>
      <c r="S36" s="9">
        <v>2265479</v>
      </c>
      <c r="T36" s="9">
        <v>738523</v>
      </c>
      <c r="U36" s="9">
        <v>15.641299999999999</v>
      </c>
      <c r="V36" s="9">
        <v>0</v>
      </c>
    </row>
    <row r="37" spans="1:22" x14ac:dyDescent="0.3">
      <c r="A37" t="s">
        <v>121</v>
      </c>
      <c r="B37" s="9">
        <v>19259128</v>
      </c>
      <c r="C37" s="9">
        <v>15343082</v>
      </c>
      <c r="D37" s="9">
        <v>3916046</v>
      </c>
      <c r="E37" s="9">
        <v>9465919</v>
      </c>
      <c r="F37" s="9">
        <v>8628427</v>
      </c>
      <c r="G37" s="9">
        <v>837492</v>
      </c>
      <c r="H37" s="9">
        <v>0</v>
      </c>
      <c r="I37" s="9">
        <v>0</v>
      </c>
      <c r="J37" s="9">
        <v>0</v>
      </c>
      <c r="K37" s="9">
        <v>9793209</v>
      </c>
      <c r="L37" s="9">
        <v>6714655</v>
      </c>
      <c r="M37" s="9">
        <v>3078554</v>
      </c>
      <c r="N37" s="9">
        <v>0</v>
      </c>
      <c r="O37" s="9">
        <v>0</v>
      </c>
      <c r="P37" s="9">
        <v>0</v>
      </c>
      <c r="Q37" s="9">
        <v>11115994</v>
      </c>
      <c r="R37" s="9">
        <v>11105090</v>
      </c>
      <c r="S37" s="9">
        <v>2341305</v>
      </c>
      <c r="T37" s="9">
        <v>737242</v>
      </c>
      <c r="U37" s="9">
        <v>15.190899999999999</v>
      </c>
      <c r="V37" s="9">
        <v>0</v>
      </c>
    </row>
    <row r="38" spans="1:22" x14ac:dyDescent="0.3">
      <c r="A38" t="s">
        <v>122</v>
      </c>
      <c r="B38" s="9">
        <v>19392061</v>
      </c>
      <c r="C38" s="9">
        <v>15278652</v>
      </c>
      <c r="D38" s="9">
        <v>4113409</v>
      </c>
      <c r="E38" s="9">
        <v>9469300</v>
      </c>
      <c r="F38" s="9">
        <v>8550020</v>
      </c>
      <c r="G38" s="9">
        <v>919280</v>
      </c>
      <c r="H38" s="9">
        <v>0</v>
      </c>
      <c r="I38" s="9">
        <v>0</v>
      </c>
      <c r="J38" s="9">
        <v>0</v>
      </c>
      <c r="K38" s="9">
        <v>9922761</v>
      </c>
      <c r="L38" s="9">
        <v>6728632</v>
      </c>
      <c r="M38" s="9">
        <v>3194129</v>
      </c>
      <c r="N38" s="9">
        <v>0</v>
      </c>
      <c r="O38" s="9">
        <v>0</v>
      </c>
      <c r="P38" s="9">
        <v>0</v>
      </c>
      <c r="Q38" s="9">
        <v>11307479</v>
      </c>
      <c r="R38" s="9">
        <v>11305694</v>
      </c>
      <c r="S38" s="9">
        <v>2444301</v>
      </c>
      <c r="T38" s="9">
        <v>749829</v>
      </c>
      <c r="U38" s="9">
        <v>14.502599999999999</v>
      </c>
      <c r="V38" s="9">
        <v>0</v>
      </c>
    </row>
    <row r="39" spans="1:22" x14ac:dyDescent="0.3">
      <c r="A39" t="s">
        <v>123</v>
      </c>
      <c r="B39" s="9">
        <v>20777323</v>
      </c>
      <c r="C39" s="9">
        <v>16748523</v>
      </c>
      <c r="D39" s="9">
        <v>4028800</v>
      </c>
      <c r="E39" s="9">
        <v>9517501</v>
      </c>
      <c r="F39" s="9">
        <v>8794922</v>
      </c>
      <c r="G39" s="9">
        <v>722579</v>
      </c>
      <c r="H39" s="9">
        <v>0</v>
      </c>
      <c r="I39" s="9">
        <v>0</v>
      </c>
      <c r="J39" s="9">
        <v>0</v>
      </c>
      <c r="K39" s="9">
        <v>11259822</v>
      </c>
      <c r="L39" s="9">
        <v>7953601</v>
      </c>
      <c r="M39" s="9">
        <v>3306221</v>
      </c>
      <c r="N39" s="9">
        <v>0</v>
      </c>
      <c r="O39" s="9">
        <v>0</v>
      </c>
      <c r="P39" s="9">
        <v>0</v>
      </c>
      <c r="Q39" s="9">
        <v>12809022</v>
      </c>
      <c r="R39" s="9">
        <v>12790744</v>
      </c>
      <c r="S39" s="9">
        <v>2743170</v>
      </c>
      <c r="T39" s="9">
        <v>563053</v>
      </c>
      <c r="U39" s="9">
        <v>14.022399999999999</v>
      </c>
      <c r="V39" s="9">
        <v>0</v>
      </c>
    </row>
    <row r="40" spans="1:22" x14ac:dyDescent="0.3">
      <c r="A40" t="s">
        <v>124</v>
      </c>
      <c r="B40" s="9">
        <v>20846611</v>
      </c>
      <c r="C40" s="9">
        <v>16831438</v>
      </c>
      <c r="D40" s="9">
        <v>4015173</v>
      </c>
      <c r="E40" s="9">
        <v>9503160</v>
      </c>
      <c r="F40" s="9">
        <v>8782588</v>
      </c>
      <c r="G40" s="9">
        <v>720572</v>
      </c>
      <c r="H40" s="9">
        <v>0</v>
      </c>
      <c r="I40" s="9">
        <v>0</v>
      </c>
      <c r="J40" s="9">
        <v>0</v>
      </c>
      <c r="K40" s="9">
        <v>11343451</v>
      </c>
      <c r="L40" s="9">
        <v>8048850</v>
      </c>
      <c r="M40" s="9">
        <v>3294601</v>
      </c>
      <c r="N40" s="9">
        <v>0</v>
      </c>
      <c r="O40" s="9">
        <v>0</v>
      </c>
      <c r="P40" s="9">
        <v>0</v>
      </c>
      <c r="Q40" s="9">
        <v>12874116</v>
      </c>
      <c r="R40" s="9">
        <v>12849304</v>
      </c>
      <c r="S40" s="9">
        <v>2748037</v>
      </c>
      <c r="T40" s="9">
        <v>546561</v>
      </c>
      <c r="U40" s="9">
        <v>13.6615</v>
      </c>
      <c r="V40" s="9">
        <v>0</v>
      </c>
    </row>
    <row r="41" spans="1:22" x14ac:dyDescent="0.3">
      <c r="A41" t="s">
        <v>125</v>
      </c>
      <c r="B41" s="9">
        <v>21044312</v>
      </c>
      <c r="C41" s="9">
        <v>17045930</v>
      </c>
      <c r="D41" s="9">
        <v>3998382</v>
      </c>
      <c r="E41" s="9">
        <v>9573740</v>
      </c>
      <c r="F41" s="9">
        <v>8897024</v>
      </c>
      <c r="G41" s="9">
        <v>676716</v>
      </c>
      <c r="H41" s="9">
        <v>0</v>
      </c>
      <c r="I41" s="9">
        <v>0</v>
      </c>
      <c r="J41" s="9">
        <v>0</v>
      </c>
      <c r="K41" s="9">
        <v>11470572</v>
      </c>
      <c r="L41" s="9">
        <v>8148906</v>
      </c>
      <c r="M41" s="9">
        <v>3321666</v>
      </c>
      <c r="N41" s="9">
        <v>0</v>
      </c>
      <c r="O41" s="9">
        <v>0</v>
      </c>
      <c r="P41" s="9">
        <v>0</v>
      </c>
      <c r="Q41" s="9">
        <v>13149393</v>
      </c>
      <c r="R41" s="9">
        <v>13115530</v>
      </c>
      <c r="S41" s="9">
        <v>2781317</v>
      </c>
      <c r="T41" s="9">
        <v>540315</v>
      </c>
      <c r="U41" s="9">
        <v>14.6265</v>
      </c>
      <c r="V41" s="9">
        <v>0</v>
      </c>
    </row>
    <row r="42" spans="1:22" x14ac:dyDescent="0.3">
      <c r="A42" t="s">
        <v>126</v>
      </c>
      <c r="B42" s="9">
        <v>18170012</v>
      </c>
      <c r="C42" s="9">
        <v>14459042</v>
      </c>
      <c r="D42" s="9">
        <v>3710970</v>
      </c>
      <c r="E42" s="9">
        <v>8866297</v>
      </c>
      <c r="F42" s="9">
        <v>8338948</v>
      </c>
      <c r="G42" s="9">
        <v>527349</v>
      </c>
      <c r="H42" s="9">
        <v>0</v>
      </c>
      <c r="I42" s="9">
        <v>0</v>
      </c>
      <c r="J42" s="9">
        <v>0</v>
      </c>
      <c r="K42" s="9">
        <v>9303715</v>
      </c>
      <c r="L42" s="9">
        <v>6120094</v>
      </c>
      <c r="M42" s="9">
        <v>3183621</v>
      </c>
      <c r="N42" s="9">
        <v>0</v>
      </c>
      <c r="O42" s="9">
        <v>0</v>
      </c>
      <c r="P42" s="9">
        <v>0</v>
      </c>
      <c r="Q42" s="9">
        <v>10403435</v>
      </c>
      <c r="R42" s="9">
        <v>10402844</v>
      </c>
      <c r="S42" s="9">
        <v>2997776</v>
      </c>
      <c r="T42" s="9">
        <v>185841</v>
      </c>
      <c r="U42" s="9">
        <v>13.3979</v>
      </c>
      <c r="V42" s="9">
        <v>0</v>
      </c>
    </row>
    <row r="43" spans="1:22" x14ac:dyDescent="0.3">
      <c r="A43" t="s">
        <v>127</v>
      </c>
      <c r="B43" s="9">
        <v>19542120</v>
      </c>
      <c r="C43" s="9">
        <v>15232503</v>
      </c>
      <c r="D43" s="9">
        <v>4309617</v>
      </c>
      <c r="E43" s="9">
        <v>9248192</v>
      </c>
      <c r="F43" s="9">
        <v>8575501</v>
      </c>
      <c r="G43" s="9">
        <v>672691</v>
      </c>
      <c r="H43" s="9">
        <v>0</v>
      </c>
      <c r="I43" s="9">
        <v>0</v>
      </c>
      <c r="J43" s="9">
        <v>0</v>
      </c>
      <c r="K43" s="9">
        <v>10293928</v>
      </c>
      <c r="L43" s="9">
        <v>6657002</v>
      </c>
      <c r="M43" s="9">
        <v>3636926</v>
      </c>
      <c r="N43" s="9">
        <v>0</v>
      </c>
      <c r="O43" s="9">
        <v>0</v>
      </c>
      <c r="P43" s="9">
        <v>0</v>
      </c>
      <c r="Q43" s="9">
        <v>11348236</v>
      </c>
      <c r="R43" s="9">
        <v>11343069</v>
      </c>
      <c r="S43" s="9">
        <v>3367620</v>
      </c>
      <c r="T43" s="9">
        <v>269318</v>
      </c>
      <c r="U43" s="9">
        <v>13.6556</v>
      </c>
      <c r="V43" s="9">
        <v>0</v>
      </c>
    </row>
    <row r="44" spans="1:22" x14ac:dyDescent="0.3">
      <c r="A44" t="s">
        <v>128</v>
      </c>
      <c r="B44" s="9">
        <v>19746386</v>
      </c>
      <c r="C44" s="9">
        <v>15431155</v>
      </c>
      <c r="D44" s="9">
        <v>4315231</v>
      </c>
      <c r="E44" s="9">
        <v>9267468</v>
      </c>
      <c r="F44" s="9">
        <v>8568540</v>
      </c>
      <c r="G44" s="9">
        <v>698928</v>
      </c>
      <c r="H44" s="9">
        <v>0</v>
      </c>
      <c r="I44" s="9">
        <v>0</v>
      </c>
      <c r="J44" s="9">
        <v>0</v>
      </c>
      <c r="K44" s="9">
        <v>10478918</v>
      </c>
      <c r="L44" s="9">
        <v>6862615</v>
      </c>
      <c r="M44" s="9">
        <v>3616303</v>
      </c>
      <c r="N44" s="9">
        <v>0</v>
      </c>
      <c r="O44" s="9">
        <v>0</v>
      </c>
      <c r="P44" s="9">
        <v>0</v>
      </c>
      <c r="Q44" s="9">
        <v>11637064</v>
      </c>
      <c r="R44" s="9">
        <v>11629476</v>
      </c>
      <c r="S44" s="9">
        <v>3293974</v>
      </c>
      <c r="T44" s="9">
        <v>322345</v>
      </c>
      <c r="U44" s="9">
        <v>13.5296</v>
      </c>
      <c r="V44" s="9">
        <v>0</v>
      </c>
    </row>
    <row r="45" spans="1:22" x14ac:dyDescent="0.3">
      <c r="A45" t="s">
        <v>129</v>
      </c>
      <c r="B45" s="9">
        <v>19254513</v>
      </c>
      <c r="C45" s="9">
        <v>14902676</v>
      </c>
      <c r="D45" s="9">
        <v>4351837</v>
      </c>
      <c r="E45" s="9">
        <v>9129735</v>
      </c>
      <c r="F45" s="9">
        <v>8412599</v>
      </c>
      <c r="G45" s="9">
        <v>717136</v>
      </c>
      <c r="H45" s="9">
        <v>0</v>
      </c>
      <c r="I45" s="9">
        <v>0</v>
      </c>
      <c r="J45" s="9">
        <v>0</v>
      </c>
      <c r="K45" s="9">
        <v>10124778</v>
      </c>
      <c r="L45" s="9">
        <v>6490077</v>
      </c>
      <c r="M45" s="9">
        <v>3634701</v>
      </c>
      <c r="N45" s="9">
        <v>0</v>
      </c>
      <c r="O45" s="9">
        <v>0</v>
      </c>
      <c r="P45" s="9">
        <v>0</v>
      </c>
      <c r="Q45" s="9">
        <v>11366764</v>
      </c>
      <c r="R45" s="9">
        <v>11366750</v>
      </c>
      <c r="S45" s="9">
        <v>3287567</v>
      </c>
      <c r="T45" s="9">
        <v>347124</v>
      </c>
      <c r="U45" s="9">
        <v>13.2995</v>
      </c>
      <c r="V45" s="9">
        <v>0</v>
      </c>
    </row>
    <row r="46" spans="1:22" x14ac:dyDescent="0.3">
      <c r="A46" t="s">
        <v>130</v>
      </c>
      <c r="B46" s="9">
        <v>23694368</v>
      </c>
      <c r="C46" s="9">
        <v>22901784</v>
      </c>
      <c r="D46" s="9">
        <v>792584</v>
      </c>
      <c r="E46" s="9">
        <v>9305127</v>
      </c>
      <c r="F46" s="9">
        <v>9129750</v>
      </c>
      <c r="G46" s="9">
        <v>175377</v>
      </c>
      <c r="H46" s="9">
        <v>0</v>
      </c>
      <c r="I46" s="9">
        <v>0</v>
      </c>
      <c r="J46" s="9">
        <v>0</v>
      </c>
      <c r="K46" s="9">
        <v>14389241</v>
      </c>
      <c r="L46" s="9">
        <v>13772034</v>
      </c>
      <c r="M46" s="9">
        <v>617207</v>
      </c>
      <c r="N46" s="9">
        <v>0</v>
      </c>
      <c r="O46" s="9">
        <v>0</v>
      </c>
      <c r="P46" s="9">
        <v>0</v>
      </c>
      <c r="Q46" s="9">
        <v>16389898</v>
      </c>
      <c r="R46" s="9">
        <v>16360363</v>
      </c>
      <c r="S46" s="9">
        <v>374463</v>
      </c>
      <c r="T46" s="9">
        <v>242711</v>
      </c>
      <c r="U46" s="9">
        <v>18.6188</v>
      </c>
      <c r="V46" s="9">
        <v>0</v>
      </c>
    </row>
    <row r="47" spans="1:22" x14ac:dyDescent="0.3">
      <c r="A47" t="s">
        <v>131</v>
      </c>
      <c r="B47" s="9">
        <v>19861593</v>
      </c>
      <c r="C47" s="9">
        <v>18776732</v>
      </c>
      <c r="D47" s="9">
        <v>1084861</v>
      </c>
      <c r="E47" s="9">
        <v>12071583</v>
      </c>
      <c r="F47" s="9">
        <v>11810167</v>
      </c>
      <c r="G47" s="9">
        <v>261416</v>
      </c>
      <c r="H47" s="9">
        <v>0</v>
      </c>
      <c r="I47" s="9">
        <v>0</v>
      </c>
      <c r="J47" s="9">
        <v>0</v>
      </c>
      <c r="K47" s="9">
        <v>7790010</v>
      </c>
      <c r="L47" s="9">
        <v>6966565</v>
      </c>
      <c r="M47" s="9">
        <v>823445</v>
      </c>
      <c r="N47" s="9">
        <v>0</v>
      </c>
      <c r="O47" s="9">
        <v>0</v>
      </c>
      <c r="P47" s="9">
        <v>0</v>
      </c>
      <c r="Q47" s="9">
        <v>9610209</v>
      </c>
      <c r="R47" s="9">
        <v>9446364</v>
      </c>
      <c r="S47" s="9">
        <v>498817</v>
      </c>
      <c r="T47" s="9">
        <v>324594</v>
      </c>
      <c r="U47" s="9">
        <v>49.249099999999999</v>
      </c>
      <c r="V47" s="9">
        <v>0</v>
      </c>
    </row>
    <row r="48" spans="1:22" x14ac:dyDescent="0.3">
      <c r="A48" t="s">
        <v>132</v>
      </c>
      <c r="B48" s="9">
        <v>18667684</v>
      </c>
      <c r="C48" s="9">
        <v>17419870</v>
      </c>
      <c r="D48" s="9">
        <v>1247814</v>
      </c>
      <c r="E48" s="9">
        <v>11267563</v>
      </c>
      <c r="F48" s="9">
        <v>10951646</v>
      </c>
      <c r="G48" s="9">
        <v>315917</v>
      </c>
      <c r="H48" s="9">
        <v>0</v>
      </c>
      <c r="I48" s="9">
        <v>0</v>
      </c>
      <c r="J48" s="9">
        <v>0</v>
      </c>
      <c r="K48" s="9">
        <v>7400121</v>
      </c>
      <c r="L48" s="9">
        <v>6468224</v>
      </c>
      <c r="M48" s="9">
        <v>931897</v>
      </c>
      <c r="N48" s="9">
        <v>0</v>
      </c>
      <c r="O48" s="9">
        <v>0</v>
      </c>
      <c r="P48" s="9">
        <v>0</v>
      </c>
      <c r="Q48" s="9">
        <v>9386951</v>
      </c>
      <c r="R48" s="9">
        <v>9169137</v>
      </c>
      <c r="S48" s="9">
        <v>562198</v>
      </c>
      <c r="T48" s="9">
        <v>369685</v>
      </c>
      <c r="U48" s="9">
        <v>46.603099999999998</v>
      </c>
      <c r="V48" s="9">
        <v>0</v>
      </c>
    </row>
    <row r="49" spans="1:22" x14ac:dyDescent="0.3">
      <c r="A49" t="s">
        <v>133</v>
      </c>
      <c r="B49" s="9">
        <v>20070166</v>
      </c>
      <c r="C49" s="9">
        <v>18934505</v>
      </c>
      <c r="D49" s="9">
        <v>1135661</v>
      </c>
      <c r="E49" s="9">
        <v>8960826</v>
      </c>
      <c r="F49" s="9">
        <v>8752587</v>
      </c>
      <c r="G49" s="9">
        <v>208239</v>
      </c>
      <c r="H49" s="9">
        <v>0</v>
      </c>
      <c r="I49" s="9">
        <v>0</v>
      </c>
      <c r="J49" s="9">
        <v>0</v>
      </c>
      <c r="K49" s="9">
        <v>11109340</v>
      </c>
      <c r="L49" s="9">
        <v>10181918</v>
      </c>
      <c r="M49" s="9">
        <v>927422</v>
      </c>
      <c r="N49" s="9">
        <v>0</v>
      </c>
      <c r="O49" s="9">
        <v>0</v>
      </c>
      <c r="P49" s="9">
        <v>0</v>
      </c>
      <c r="Q49" s="9">
        <v>12932822</v>
      </c>
      <c r="R49" s="9">
        <v>12797130</v>
      </c>
      <c r="S49" s="9">
        <v>589587</v>
      </c>
      <c r="T49" s="9">
        <v>337830</v>
      </c>
      <c r="U49" s="9">
        <v>14.638999999999999</v>
      </c>
      <c r="V49" s="9">
        <v>0</v>
      </c>
    </row>
    <row r="50" spans="1:22" x14ac:dyDescent="0.3">
      <c r="A50" t="s">
        <v>134</v>
      </c>
      <c r="B50" s="9">
        <v>23667241</v>
      </c>
      <c r="C50" s="9">
        <v>22100301</v>
      </c>
      <c r="D50" s="9">
        <v>1566940</v>
      </c>
      <c r="E50" s="9">
        <v>8860658</v>
      </c>
      <c r="F50" s="9">
        <v>8576768</v>
      </c>
      <c r="G50" s="9">
        <v>283890</v>
      </c>
      <c r="H50" s="9">
        <v>0</v>
      </c>
      <c r="I50" s="9">
        <v>0</v>
      </c>
      <c r="J50" s="9">
        <v>0</v>
      </c>
      <c r="K50" s="9">
        <v>14806583</v>
      </c>
      <c r="L50" s="9">
        <v>13523533</v>
      </c>
      <c r="M50" s="9">
        <v>1283050</v>
      </c>
      <c r="N50" s="9">
        <v>0</v>
      </c>
      <c r="O50" s="9">
        <v>0</v>
      </c>
      <c r="P50" s="9">
        <v>0</v>
      </c>
      <c r="Q50" s="9">
        <v>17243468</v>
      </c>
      <c r="R50" s="9">
        <v>16987203</v>
      </c>
      <c r="S50" s="9">
        <v>787336</v>
      </c>
      <c r="T50" s="9">
        <v>495748</v>
      </c>
      <c r="U50" s="9">
        <v>14.0891</v>
      </c>
      <c r="V50" s="9">
        <v>0</v>
      </c>
    </row>
    <row r="51" spans="1:22" x14ac:dyDescent="0.3">
      <c r="A51" t="s">
        <v>135</v>
      </c>
      <c r="B51" s="9">
        <v>22053222</v>
      </c>
      <c r="C51" s="9">
        <v>21267032</v>
      </c>
      <c r="D51" s="9">
        <v>786190</v>
      </c>
      <c r="E51" s="9">
        <v>9152560</v>
      </c>
      <c r="F51" s="9">
        <v>8976104</v>
      </c>
      <c r="G51" s="9">
        <v>176456</v>
      </c>
      <c r="H51" s="9">
        <v>0</v>
      </c>
      <c r="I51" s="9">
        <v>0</v>
      </c>
      <c r="J51" s="9">
        <v>0</v>
      </c>
      <c r="K51" s="9">
        <v>12900662</v>
      </c>
      <c r="L51" s="9">
        <v>12290928</v>
      </c>
      <c r="M51" s="9">
        <v>609734</v>
      </c>
      <c r="N51" s="9">
        <v>0</v>
      </c>
      <c r="O51" s="9">
        <v>0</v>
      </c>
      <c r="P51" s="9">
        <v>0</v>
      </c>
      <c r="Q51" s="9">
        <v>14110557</v>
      </c>
      <c r="R51" s="9">
        <v>14089167</v>
      </c>
      <c r="S51" s="9">
        <v>401628</v>
      </c>
      <c r="T51" s="9">
        <v>208119</v>
      </c>
      <c r="U51" s="9">
        <v>15.7646</v>
      </c>
      <c r="V51" s="9">
        <v>0</v>
      </c>
    </row>
    <row r="52" spans="1:22" x14ac:dyDescent="0.3">
      <c r="A52" t="s">
        <v>136</v>
      </c>
      <c r="B52" s="9">
        <v>11564913</v>
      </c>
      <c r="C52" s="9">
        <v>11301988</v>
      </c>
      <c r="D52" s="9">
        <v>262925</v>
      </c>
      <c r="E52" s="9">
        <v>8032701</v>
      </c>
      <c r="F52" s="9">
        <v>8000478</v>
      </c>
      <c r="G52" s="9">
        <v>32223</v>
      </c>
      <c r="H52" s="9">
        <v>0</v>
      </c>
      <c r="I52" s="9">
        <v>0</v>
      </c>
      <c r="J52" s="9">
        <v>0</v>
      </c>
      <c r="K52" s="9">
        <v>3532212</v>
      </c>
      <c r="L52" s="9">
        <v>3301510</v>
      </c>
      <c r="M52" s="9">
        <v>230702</v>
      </c>
      <c r="N52" s="9">
        <v>0</v>
      </c>
      <c r="O52" s="9">
        <v>0</v>
      </c>
      <c r="P52" s="9">
        <v>0</v>
      </c>
      <c r="Q52" s="9">
        <v>3937041</v>
      </c>
      <c r="R52" s="9">
        <v>3912749</v>
      </c>
      <c r="S52" s="9">
        <v>205785</v>
      </c>
      <c r="T52" s="9">
        <v>24933</v>
      </c>
      <c r="U52" s="9">
        <v>14.3405</v>
      </c>
      <c r="V52" s="9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171</v>
      </c>
    </row>
    <row r="3" spans="1:22" x14ac:dyDescent="0.3">
      <c r="A3" t="s">
        <v>1</v>
      </c>
      <c r="B3" s="9">
        <v>2054653</v>
      </c>
      <c r="C3" s="9">
        <v>1751051</v>
      </c>
      <c r="D3" s="9">
        <v>303602</v>
      </c>
      <c r="E3" s="9">
        <v>422960</v>
      </c>
      <c r="F3" s="9">
        <v>309381</v>
      </c>
      <c r="G3" s="9">
        <v>113579</v>
      </c>
      <c r="H3" s="9">
        <v>58243</v>
      </c>
      <c r="I3" s="9">
        <v>21490</v>
      </c>
      <c r="J3" s="9">
        <v>36753</v>
      </c>
      <c r="K3" s="9">
        <v>1383855</v>
      </c>
      <c r="L3" s="9">
        <v>1230796</v>
      </c>
      <c r="M3" s="9">
        <v>153059</v>
      </c>
      <c r="N3" s="9">
        <v>189595</v>
      </c>
      <c r="O3" s="9">
        <v>189384</v>
      </c>
      <c r="P3" s="9">
        <v>211</v>
      </c>
      <c r="Q3" s="9">
        <v>1629208</v>
      </c>
      <c r="R3" s="9">
        <v>1626819</v>
      </c>
      <c r="S3" s="9">
        <v>13988</v>
      </c>
      <c r="T3" s="9">
        <v>138210</v>
      </c>
      <c r="U3" s="9">
        <v>105.274</v>
      </c>
      <c r="V3" s="9">
        <v>528454</v>
      </c>
    </row>
    <row r="4" spans="1:22" x14ac:dyDescent="0.3">
      <c r="A4" t="s">
        <v>88</v>
      </c>
      <c r="B4" s="9">
        <v>2170509</v>
      </c>
      <c r="C4" s="9">
        <v>1925910</v>
      </c>
      <c r="D4" s="9">
        <v>244599</v>
      </c>
      <c r="E4" s="9">
        <v>302178</v>
      </c>
      <c r="F4" s="9">
        <v>245565</v>
      </c>
      <c r="G4" s="9">
        <v>56613</v>
      </c>
      <c r="H4" s="9">
        <v>88747</v>
      </c>
      <c r="I4" s="9">
        <v>23035</v>
      </c>
      <c r="J4" s="9">
        <v>65712</v>
      </c>
      <c r="K4" s="9">
        <v>1654086</v>
      </c>
      <c r="L4" s="9">
        <v>1532287</v>
      </c>
      <c r="M4" s="9">
        <v>121799</v>
      </c>
      <c r="N4" s="9">
        <v>125498</v>
      </c>
      <c r="O4" s="9">
        <v>125023</v>
      </c>
      <c r="P4" s="9">
        <v>475</v>
      </c>
      <c r="Q4" s="9">
        <v>1378284</v>
      </c>
      <c r="R4" s="9">
        <v>1377635</v>
      </c>
      <c r="S4" s="9">
        <v>17651</v>
      </c>
      <c r="T4" s="9">
        <v>103195</v>
      </c>
      <c r="U4" s="9">
        <v>64.816900000000004</v>
      </c>
      <c r="V4" s="9">
        <v>532521</v>
      </c>
    </row>
    <row r="5" spans="1:22" x14ac:dyDescent="0.3">
      <c r="A5" t="s">
        <v>89</v>
      </c>
      <c r="B5" s="9">
        <v>2339993</v>
      </c>
      <c r="C5" s="9">
        <v>1942967</v>
      </c>
      <c r="D5" s="9">
        <v>397026</v>
      </c>
      <c r="E5" s="9">
        <v>255409</v>
      </c>
      <c r="F5" s="9">
        <v>208561</v>
      </c>
      <c r="G5" s="9">
        <v>46848</v>
      </c>
      <c r="H5" s="9">
        <v>232215</v>
      </c>
      <c r="I5" s="9">
        <v>26288</v>
      </c>
      <c r="J5" s="9">
        <v>205927</v>
      </c>
      <c r="K5" s="9">
        <v>1583066</v>
      </c>
      <c r="L5" s="9">
        <v>1439972</v>
      </c>
      <c r="M5" s="9">
        <v>143094</v>
      </c>
      <c r="N5" s="9">
        <v>269303</v>
      </c>
      <c r="O5" s="9">
        <v>268146</v>
      </c>
      <c r="P5" s="9">
        <v>1157</v>
      </c>
      <c r="Q5" s="9">
        <v>1462007</v>
      </c>
      <c r="R5" s="9">
        <v>1461825</v>
      </c>
      <c r="S5" s="9">
        <v>13081</v>
      </c>
      <c r="T5" s="9">
        <v>129546</v>
      </c>
      <c r="U5" s="9">
        <v>169.322</v>
      </c>
      <c r="V5" s="9">
        <v>471772</v>
      </c>
    </row>
    <row r="6" spans="1:22" x14ac:dyDescent="0.3">
      <c r="A6" t="s">
        <v>90</v>
      </c>
      <c r="B6" s="9">
        <v>2858416</v>
      </c>
      <c r="C6" s="9">
        <v>2548845</v>
      </c>
      <c r="D6" s="9">
        <v>309571</v>
      </c>
      <c r="E6" s="9">
        <v>546660</v>
      </c>
      <c r="F6" s="9">
        <v>467828</v>
      </c>
      <c r="G6" s="9">
        <v>78832</v>
      </c>
      <c r="H6" s="9">
        <v>117370</v>
      </c>
      <c r="I6" s="9">
        <v>45132</v>
      </c>
      <c r="J6" s="9">
        <v>72238</v>
      </c>
      <c r="K6" s="9">
        <v>1972383</v>
      </c>
      <c r="L6" s="9">
        <v>1814854</v>
      </c>
      <c r="M6" s="9">
        <v>157529</v>
      </c>
      <c r="N6" s="9">
        <v>222003</v>
      </c>
      <c r="O6" s="9">
        <v>221031</v>
      </c>
      <c r="P6" s="9">
        <v>972</v>
      </c>
      <c r="Q6" s="9">
        <v>1865385</v>
      </c>
      <c r="R6" s="9">
        <v>1865089</v>
      </c>
      <c r="S6" s="9">
        <v>27211</v>
      </c>
      <c r="T6" s="9">
        <v>128918</v>
      </c>
      <c r="U6" s="9">
        <v>83.573599999999999</v>
      </c>
      <c r="V6" s="9">
        <v>703495</v>
      </c>
    </row>
    <row r="7" spans="1:22" x14ac:dyDescent="0.3">
      <c r="A7" t="s">
        <v>91</v>
      </c>
      <c r="B7" s="9">
        <v>3056559</v>
      </c>
      <c r="C7" s="9">
        <v>2669508</v>
      </c>
      <c r="D7" s="9">
        <v>387051</v>
      </c>
      <c r="E7" s="9">
        <v>413420</v>
      </c>
      <c r="F7" s="9">
        <v>324666</v>
      </c>
      <c r="G7" s="9">
        <v>88754</v>
      </c>
      <c r="H7" s="9">
        <v>180577</v>
      </c>
      <c r="I7" s="9">
        <v>31706</v>
      </c>
      <c r="J7" s="9">
        <v>148871</v>
      </c>
      <c r="K7" s="9">
        <v>2209517</v>
      </c>
      <c r="L7" s="9">
        <v>2061166</v>
      </c>
      <c r="M7" s="9">
        <v>148351</v>
      </c>
      <c r="N7" s="9">
        <v>253045</v>
      </c>
      <c r="O7" s="9">
        <v>251970</v>
      </c>
      <c r="P7" s="9">
        <v>1075</v>
      </c>
      <c r="Q7" s="9">
        <v>1857219</v>
      </c>
      <c r="R7" s="9">
        <v>1856920</v>
      </c>
      <c r="S7" s="9">
        <v>16789</v>
      </c>
      <c r="T7" s="9">
        <v>129717</v>
      </c>
      <c r="U7" s="9">
        <v>129.762</v>
      </c>
      <c r="V7" s="9">
        <v>732493</v>
      </c>
    </row>
    <row r="8" spans="1:22" x14ac:dyDescent="0.3">
      <c r="A8" t="s">
        <v>92</v>
      </c>
      <c r="B8" s="9">
        <v>2506312</v>
      </c>
      <c r="C8" s="9">
        <v>1961039</v>
      </c>
      <c r="D8" s="9">
        <v>545273</v>
      </c>
      <c r="E8" s="9">
        <v>417209</v>
      </c>
      <c r="F8" s="9">
        <v>178029</v>
      </c>
      <c r="G8" s="9">
        <v>239180</v>
      </c>
      <c r="H8" s="9">
        <v>42350</v>
      </c>
      <c r="I8" s="9">
        <v>12464</v>
      </c>
      <c r="J8" s="9">
        <v>29886</v>
      </c>
      <c r="K8" s="9">
        <v>1870777</v>
      </c>
      <c r="L8" s="9">
        <v>1595285</v>
      </c>
      <c r="M8" s="9">
        <v>275492</v>
      </c>
      <c r="N8" s="9">
        <v>175976</v>
      </c>
      <c r="O8" s="9">
        <v>175261</v>
      </c>
      <c r="P8" s="9">
        <v>715</v>
      </c>
      <c r="Q8" s="9">
        <v>2751306</v>
      </c>
      <c r="R8" s="9">
        <v>2729682</v>
      </c>
      <c r="S8" s="9">
        <v>12650</v>
      </c>
      <c r="T8" s="9">
        <v>263569</v>
      </c>
      <c r="U8" s="9">
        <v>117.386</v>
      </c>
      <c r="V8" s="9">
        <v>571935</v>
      </c>
    </row>
    <row r="9" spans="1:22" x14ac:dyDescent="0.3">
      <c r="A9" t="s">
        <v>93</v>
      </c>
      <c r="B9" s="9">
        <v>3176003</v>
      </c>
      <c r="C9" s="9">
        <v>2969658</v>
      </c>
      <c r="D9" s="9">
        <v>206345</v>
      </c>
      <c r="E9" s="9">
        <v>633557</v>
      </c>
      <c r="F9" s="9">
        <v>563625</v>
      </c>
      <c r="G9" s="9">
        <v>69932</v>
      </c>
      <c r="H9" s="9">
        <v>89464</v>
      </c>
      <c r="I9" s="9">
        <v>47880</v>
      </c>
      <c r="J9" s="9">
        <v>41584</v>
      </c>
      <c r="K9" s="9">
        <v>2125264</v>
      </c>
      <c r="L9" s="9">
        <v>2030520</v>
      </c>
      <c r="M9" s="9">
        <v>94744</v>
      </c>
      <c r="N9" s="9">
        <v>327718</v>
      </c>
      <c r="O9" s="9">
        <v>327633</v>
      </c>
      <c r="P9" s="9">
        <v>85</v>
      </c>
      <c r="Q9" s="9">
        <v>2441191</v>
      </c>
      <c r="R9" s="9">
        <v>2438123</v>
      </c>
      <c r="S9" s="9">
        <v>9637</v>
      </c>
      <c r="T9" s="9">
        <v>84651</v>
      </c>
      <c r="U9" s="9">
        <v>125.13800000000001</v>
      </c>
      <c r="V9" s="9">
        <v>688146</v>
      </c>
    </row>
    <row r="10" spans="1:22" x14ac:dyDescent="0.3">
      <c r="A10" t="s">
        <v>94</v>
      </c>
      <c r="B10" s="9">
        <v>3888038</v>
      </c>
      <c r="C10" s="9">
        <v>3437234</v>
      </c>
      <c r="D10" s="9">
        <v>450804</v>
      </c>
      <c r="E10" s="9">
        <v>903560</v>
      </c>
      <c r="F10" s="9">
        <v>735550</v>
      </c>
      <c r="G10" s="9">
        <v>168010</v>
      </c>
      <c r="H10" s="9">
        <v>104216</v>
      </c>
      <c r="I10" s="9">
        <v>18344</v>
      </c>
      <c r="J10" s="9">
        <v>85872</v>
      </c>
      <c r="K10" s="9">
        <v>2698273</v>
      </c>
      <c r="L10" s="9">
        <v>2501769</v>
      </c>
      <c r="M10" s="9">
        <v>196504</v>
      </c>
      <c r="N10" s="9">
        <v>181989</v>
      </c>
      <c r="O10" s="9">
        <v>181571</v>
      </c>
      <c r="P10" s="9">
        <v>418</v>
      </c>
      <c r="Q10" s="9">
        <v>3064391</v>
      </c>
      <c r="R10" s="9">
        <v>3058292</v>
      </c>
      <c r="S10" s="9">
        <v>19117</v>
      </c>
      <c r="T10" s="9">
        <v>178727</v>
      </c>
      <c r="U10" s="9">
        <v>77.082800000000006</v>
      </c>
      <c r="V10" s="9">
        <v>951793</v>
      </c>
    </row>
    <row r="11" spans="1:22" x14ac:dyDescent="0.3">
      <c r="A11" t="s">
        <v>95</v>
      </c>
      <c r="B11" s="9">
        <v>2064259</v>
      </c>
      <c r="C11" s="9">
        <v>1589421</v>
      </c>
      <c r="D11" s="9">
        <v>474838</v>
      </c>
      <c r="E11" s="9">
        <v>248032</v>
      </c>
      <c r="F11" s="9">
        <v>144825</v>
      </c>
      <c r="G11" s="9">
        <v>103207</v>
      </c>
      <c r="H11" s="9">
        <v>80918</v>
      </c>
      <c r="I11" s="9">
        <v>10515</v>
      </c>
      <c r="J11" s="9">
        <v>70403</v>
      </c>
      <c r="K11" s="9">
        <v>1527450</v>
      </c>
      <c r="L11" s="9">
        <v>1226703</v>
      </c>
      <c r="M11" s="9">
        <v>300747</v>
      </c>
      <c r="N11" s="9">
        <v>207859</v>
      </c>
      <c r="O11" s="9">
        <v>207378</v>
      </c>
      <c r="P11" s="9">
        <v>481</v>
      </c>
      <c r="Q11" s="9">
        <v>2044314</v>
      </c>
      <c r="R11" s="9">
        <v>2041996</v>
      </c>
      <c r="S11" s="9">
        <v>25715</v>
      </c>
      <c r="T11" s="9">
        <v>274829</v>
      </c>
      <c r="U11" s="9">
        <v>124.861</v>
      </c>
      <c r="V11" s="9">
        <v>494907</v>
      </c>
    </row>
    <row r="12" spans="1:22" x14ac:dyDescent="0.3">
      <c r="A12" t="s">
        <v>96</v>
      </c>
      <c r="B12" s="9">
        <v>2892488</v>
      </c>
      <c r="C12" s="9">
        <v>2892192</v>
      </c>
      <c r="D12" s="9">
        <v>296</v>
      </c>
      <c r="E12" s="9">
        <v>169165</v>
      </c>
      <c r="F12" s="9">
        <v>169091</v>
      </c>
      <c r="G12" s="9">
        <v>74</v>
      </c>
      <c r="H12" s="9">
        <v>113</v>
      </c>
      <c r="I12" s="9">
        <v>111</v>
      </c>
      <c r="J12" s="9">
        <v>2</v>
      </c>
      <c r="K12" s="9">
        <v>2722874</v>
      </c>
      <c r="L12" s="9">
        <v>2722654</v>
      </c>
      <c r="M12" s="9">
        <v>220</v>
      </c>
      <c r="N12" s="9">
        <v>336</v>
      </c>
      <c r="O12" s="9">
        <v>336</v>
      </c>
      <c r="P12" s="9">
        <v>0</v>
      </c>
      <c r="Q12" s="9">
        <v>1415150</v>
      </c>
      <c r="R12" s="9">
        <v>1415126</v>
      </c>
      <c r="S12" s="9">
        <v>59</v>
      </c>
      <c r="T12" s="9">
        <v>106</v>
      </c>
      <c r="U12" s="9">
        <v>98.547300000000007</v>
      </c>
      <c r="V12" s="9">
        <v>596865</v>
      </c>
    </row>
    <row r="13" spans="1:22" x14ac:dyDescent="0.3">
      <c r="A13" t="s">
        <v>97</v>
      </c>
      <c r="B13" s="9">
        <v>3560130</v>
      </c>
      <c r="C13" s="9">
        <v>2579444</v>
      </c>
      <c r="D13" s="9">
        <v>980686</v>
      </c>
      <c r="E13" s="9">
        <v>692192</v>
      </c>
      <c r="F13" s="9">
        <v>416761</v>
      </c>
      <c r="G13" s="9">
        <v>275431</v>
      </c>
      <c r="H13" s="9">
        <v>114646</v>
      </c>
      <c r="I13" s="9">
        <v>40733</v>
      </c>
      <c r="J13" s="9">
        <v>73913</v>
      </c>
      <c r="K13" s="9">
        <v>2468996</v>
      </c>
      <c r="L13" s="9">
        <v>1838430</v>
      </c>
      <c r="M13" s="9">
        <v>630566</v>
      </c>
      <c r="N13" s="9">
        <v>284296</v>
      </c>
      <c r="O13" s="9">
        <v>283520</v>
      </c>
      <c r="P13" s="9">
        <v>776</v>
      </c>
      <c r="Q13" s="9">
        <v>2688535</v>
      </c>
      <c r="R13" s="9">
        <v>2687335</v>
      </c>
      <c r="S13" s="9">
        <v>42727</v>
      </c>
      <c r="T13" s="9">
        <v>585428</v>
      </c>
      <c r="U13" s="9">
        <v>79.886499999999998</v>
      </c>
      <c r="V13" s="9">
        <v>639401</v>
      </c>
    </row>
    <row r="14" spans="1:22" x14ac:dyDescent="0.3">
      <c r="A14" t="s">
        <v>98</v>
      </c>
      <c r="B14" s="9">
        <v>7321108</v>
      </c>
      <c r="C14" s="9">
        <v>6257028</v>
      </c>
      <c r="D14" s="9">
        <v>1064080</v>
      </c>
      <c r="E14" s="9">
        <v>2189276</v>
      </c>
      <c r="F14" s="9">
        <v>1911265</v>
      </c>
      <c r="G14" s="9">
        <v>278011</v>
      </c>
      <c r="H14" s="9">
        <v>105691</v>
      </c>
      <c r="I14" s="9">
        <v>57376</v>
      </c>
      <c r="J14" s="9">
        <v>48315</v>
      </c>
      <c r="K14" s="9">
        <v>4781084</v>
      </c>
      <c r="L14" s="9">
        <v>4044965</v>
      </c>
      <c r="M14" s="9">
        <v>736119</v>
      </c>
      <c r="N14" s="9">
        <v>245057</v>
      </c>
      <c r="O14" s="9">
        <v>243422</v>
      </c>
      <c r="P14" s="9">
        <v>1635</v>
      </c>
      <c r="Q14" s="9">
        <v>6485819</v>
      </c>
      <c r="R14" s="9">
        <v>6484142</v>
      </c>
      <c r="S14" s="9">
        <v>43710</v>
      </c>
      <c r="T14" s="9">
        <v>691666</v>
      </c>
      <c r="U14" s="9">
        <v>59.420900000000003</v>
      </c>
      <c r="V14" s="9">
        <v>1361505</v>
      </c>
    </row>
    <row r="15" spans="1:22" x14ac:dyDescent="0.3">
      <c r="A15" t="s">
        <v>99</v>
      </c>
      <c r="B15" s="9">
        <v>8037591</v>
      </c>
      <c r="C15" s="9">
        <v>7018461</v>
      </c>
      <c r="D15" s="9">
        <v>1019130</v>
      </c>
      <c r="E15" s="9">
        <v>2433287</v>
      </c>
      <c r="F15" s="9">
        <v>2184862</v>
      </c>
      <c r="G15" s="9">
        <v>248425</v>
      </c>
      <c r="H15" s="9">
        <v>103639</v>
      </c>
      <c r="I15" s="9">
        <v>63649</v>
      </c>
      <c r="J15" s="9">
        <v>39990</v>
      </c>
      <c r="K15" s="9">
        <v>5243772</v>
      </c>
      <c r="L15" s="9">
        <v>4513754</v>
      </c>
      <c r="M15" s="9">
        <v>730018</v>
      </c>
      <c r="N15" s="9">
        <v>256893</v>
      </c>
      <c r="O15" s="9">
        <v>256196</v>
      </c>
      <c r="P15" s="9">
        <v>697</v>
      </c>
      <c r="Q15" s="9">
        <v>7283852</v>
      </c>
      <c r="R15" s="9">
        <v>7281499</v>
      </c>
      <c r="S15" s="9">
        <v>38166</v>
      </c>
      <c r="T15" s="9">
        <v>690618</v>
      </c>
      <c r="U15" s="9">
        <v>49.962299999999999</v>
      </c>
      <c r="V15" s="9">
        <v>1544537</v>
      </c>
    </row>
    <row r="16" spans="1:22" x14ac:dyDescent="0.3">
      <c r="A16" t="s">
        <v>100</v>
      </c>
      <c r="B16" s="9">
        <v>6693812</v>
      </c>
      <c r="C16" s="9">
        <v>5572885</v>
      </c>
      <c r="D16" s="9">
        <v>1120927</v>
      </c>
      <c r="E16" s="9">
        <v>1754147</v>
      </c>
      <c r="F16" s="9">
        <v>1481719</v>
      </c>
      <c r="G16" s="9">
        <v>272428</v>
      </c>
      <c r="H16" s="9">
        <v>93522</v>
      </c>
      <c r="I16" s="9">
        <v>49579</v>
      </c>
      <c r="J16" s="9">
        <v>43943</v>
      </c>
      <c r="K16" s="9">
        <v>4580754</v>
      </c>
      <c r="L16" s="9">
        <v>3777183</v>
      </c>
      <c r="M16" s="9">
        <v>803571</v>
      </c>
      <c r="N16" s="9">
        <v>265389</v>
      </c>
      <c r="O16" s="9">
        <v>264404</v>
      </c>
      <c r="P16" s="9">
        <v>985</v>
      </c>
      <c r="Q16" s="9">
        <v>6459429</v>
      </c>
      <c r="R16" s="9">
        <v>6456737</v>
      </c>
      <c r="S16" s="9">
        <v>45127</v>
      </c>
      <c r="T16" s="9">
        <v>759205</v>
      </c>
      <c r="U16" s="9">
        <v>47.771700000000003</v>
      </c>
      <c r="V16" s="9">
        <v>1209614</v>
      </c>
    </row>
    <row r="17" spans="1:22" x14ac:dyDescent="0.3">
      <c r="A17" t="s">
        <v>101</v>
      </c>
      <c r="B17" s="9">
        <v>3793381</v>
      </c>
      <c r="C17" s="9">
        <v>2658044</v>
      </c>
      <c r="D17" s="9">
        <v>1135337</v>
      </c>
      <c r="E17" s="9">
        <v>677774</v>
      </c>
      <c r="F17" s="9">
        <v>396346</v>
      </c>
      <c r="G17" s="9">
        <v>281428</v>
      </c>
      <c r="H17" s="9">
        <v>80304</v>
      </c>
      <c r="I17" s="9">
        <v>33908</v>
      </c>
      <c r="J17" s="9">
        <v>46396</v>
      </c>
      <c r="K17" s="9">
        <v>2767161</v>
      </c>
      <c r="L17" s="9">
        <v>1961229</v>
      </c>
      <c r="M17" s="9">
        <v>805932</v>
      </c>
      <c r="N17" s="9">
        <v>268142</v>
      </c>
      <c r="O17" s="9">
        <v>266561</v>
      </c>
      <c r="P17" s="9">
        <v>1581</v>
      </c>
      <c r="Q17" s="9">
        <v>3226034</v>
      </c>
      <c r="R17" s="9">
        <v>3224294</v>
      </c>
      <c r="S17" s="9">
        <v>50485</v>
      </c>
      <c r="T17" s="9">
        <v>755126</v>
      </c>
      <c r="U17" s="9">
        <v>51.228099999999998</v>
      </c>
      <c r="V17" s="9">
        <v>621125</v>
      </c>
    </row>
    <row r="18" spans="1:22" x14ac:dyDescent="0.3">
      <c r="A18" t="s">
        <v>102</v>
      </c>
      <c r="B18" s="9">
        <v>4110013</v>
      </c>
      <c r="C18" s="9">
        <v>2850293</v>
      </c>
      <c r="D18" s="9">
        <v>1259720</v>
      </c>
      <c r="E18" s="9">
        <v>672343</v>
      </c>
      <c r="F18" s="9">
        <v>367909</v>
      </c>
      <c r="G18" s="9">
        <v>304434</v>
      </c>
      <c r="H18" s="9">
        <v>80892</v>
      </c>
      <c r="I18" s="9">
        <v>31501</v>
      </c>
      <c r="J18" s="9">
        <v>49391</v>
      </c>
      <c r="K18" s="9">
        <v>3081220</v>
      </c>
      <c r="L18" s="9">
        <v>2176848</v>
      </c>
      <c r="M18" s="9">
        <v>904372</v>
      </c>
      <c r="N18" s="9">
        <v>275558</v>
      </c>
      <c r="O18" s="9">
        <v>274035</v>
      </c>
      <c r="P18" s="9">
        <v>1523</v>
      </c>
      <c r="Q18" s="9">
        <v>3562837</v>
      </c>
      <c r="R18" s="9">
        <v>3559615</v>
      </c>
      <c r="S18" s="9">
        <v>50863</v>
      </c>
      <c r="T18" s="9">
        <v>853131</v>
      </c>
      <c r="U18" s="9">
        <v>45.506900000000002</v>
      </c>
      <c r="V18" s="9">
        <v>644665</v>
      </c>
    </row>
    <row r="19" spans="1:22" x14ac:dyDescent="0.3">
      <c r="A19" t="s">
        <v>103</v>
      </c>
      <c r="B19" s="9">
        <v>4019121</v>
      </c>
      <c r="C19" s="9">
        <v>2672764</v>
      </c>
      <c r="D19" s="9">
        <v>1346357</v>
      </c>
      <c r="E19" s="9">
        <v>683095</v>
      </c>
      <c r="F19" s="9">
        <v>357845</v>
      </c>
      <c r="G19" s="9">
        <v>325250</v>
      </c>
      <c r="H19" s="9">
        <v>78992</v>
      </c>
      <c r="I19" s="9">
        <v>31619</v>
      </c>
      <c r="J19" s="9">
        <v>47373</v>
      </c>
      <c r="K19" s="9">
        <v>2981207</v>
      </c>
      <c r="L19" s="9">
        <v>2009195</v>
      </c>
      <c r="M19" s="9">
        <v>972012</v>
      </c>
      <c r="N19" s="9">
        <v>275827</v>
      </c>
      <c r="O19" s="9">
        <v>274105</v>
      </c>
      <c r="P19" s="9">
        <v>1722</v>
      </c>
      <c r="Q19" s="9">
        <v>3661539</v>
      </c>
      <c r="R19" s="9">
        <v>3658658</v>
      </c>
      <c r="S19" s="9">
        <v>54163</v>
      </c>
      <c r="T19" s="9">
        <v>917497</v>
      </c>
      <c r="U19" s="9">
        <v>46.343200000000003</v>
      </c>
      <c r="V19" s="9">
        <v>613297</v>
      </c>
    </row>
    <row r="20" spans="1:22" x14ac:dyDescent="0.3">
      <c r="A20" t="s">
        <v>104</v>
      </c>
      <c r="B20" s="9">
        <v>3433171</v>
      </c>
      <c r="C20" s="9">
        <v>3361432</v>
      </c>
      <c r="D20" s="9">
        <v>71739</v>
      </c>
      <c r="E20" s="9">
        <v>207128</v>
      </c>
      <c r="F20" s="9">
        <v>187532</v>
      </c>
      <c r="G20" s="9">
        <v>19596</v>
      </c>
      <c r="H20" s="9">
        <v>32017</v>
      </c>
      <c r="I20" s="9">
        <v>1079</v>
      </c>
      <c r="J20" s="9">
        <v>30938</v>
      </c>
      <c r="K20" s="9">
        <v>3155659</v>
      </c>
      <c r="L20" s="9">
        <v>3134471</v>
      </c>
      <c r="M20" s="9">
        <v>21188</v>
      </c>
      <c r="N20" s="9">
        <v>38367</v>
      </c>
      <c r="O20" s="9">
        <v>38350</v>
      </c>
      <c r="P20" s="9">
        <v>17</v>
      </c>
      <c r="Q20" s="9">
        <v>2894023</v>
      </c>
      <c r="R20" s="9">
        <v>2893834</v>
      </c>
      <c r="S20" s="9">
        <v>1774</v>
      </c>
      <c r="T20" s="9">
        <v>19277</v>
      </c>
      <c r="U20" s="9">
        <v>261.55900000000003</v>
      </c>
      <c r="V20" s="9">
        <v>954956</v>
      </c>
    </row>
    <row r="21" spans="1:22" x14ac:dyDescent="0.3">
      <c r="A21" t="s">
        <v>105</v>
      </c>
      <c r="B21" s="9">
        <v>3428393</v>
      </c>
      <c r="C21" s="9">
        <v>3428110</v>
      </c>
      <c r="D21" s="9">
        <v>283</v>
      </c>
      <c r="E21" s="9">
        <v>171317</v>
      </c>
      <c r="F21" s="9">
        <v>171243</v>
      </c>
      <c r="G21" s="9">
        <v>74</v>
      </c>
      <c r="H21" s="9">
        <v>94</v>
      </c>
      <c r="I21" s="9">
        <v>91</v>
      </c>
      <c r="J21" s="9">
        <v>3</v>
      </c>
      <c r="K21" s="9">
        <v>3256631</v>
      </c>
      <c r="L21" s="9">
        <v>3256425</v>
      </c>
      <c r="M21" s="9">
        <v>206</v>
      </c>
      <c r="N21" s="9">
        <v>351</v>
      </c>
      <c r="O21" s="9">
        <v>351</v>
      </c>
      <c r="P21" s="9">
        <v>0</v>
      </c>
      <c r="Q21" s="9">
        <v>2725613</v>
      </c>
      <c r="R21" s="9">
        <v>2725241</v>
      </c>
      <c r="S21" s="9">
        <v>89</v>
      </c>
      <c r="T21" s="9">
        <v>129</v>
      </c>
      <c r="U21" s="9">
        <v>127.544</v>
      </c>
      <c r="V21" s="9">
        <v>1015717</v>
      </c>
    </row>
    <row r="22" spans="1:22" x14ac:dyDescent="0.3">
      <c r="A22" t="s">
        <v>106</v>
      </c>
      <c r="B22" s="9">
        <v>5754436</v>
      </c>
      <c r="C22" s="9">
        <v>5222065</v>
      </c>
      <c r="D22" s="9">
        <v>532371</v>
      </c>
      <c r="E22" s="9">
        <v>869798</v>
      </c>
      <c r="F22" s="9">
        <v>742056</v>
      </c>
      <c r="G22" s="9">
        <v>127742</v>
      </c>
      <c r="H22" s="9">
        <v>220408</v>
      </c>
      <c r="I22" s="9">
        <v>154276</v>
      </c>
      <c r="J22" s="9">
        <v>66132</v>
      </c>
      <c r="K22" s="9">
        <v>4235995</v>
      </c>
      <c r="L22" s="9">
        <v>3899714</v>
      </c>
      <c r="M22" s="9">
        <v>336281</v>
      </c>
      <c r="N22" s="9">
        <v>428235</v>
      </c>
      <c r="O22" s="9">
        <v>426019</v>
      </c>
      <c r="P22" s="9">
        <v>2216</v>
      </c>
      <c r="Q22" s="9">
        <v>4598148</v>
      </c>
      <c r="R22" s="9">
        <v>4592160</v>
      </c>
      <c r="S22" s="9">
        <v>22998</v>
      </c>
      <c r="T22" s="9">
        <v>312643</v>
      </c>
      <c r="U22" s="9">
        <v>41.438099999999999</v>
      </c>
      <c r="V22" s="9">
        <v>1127263</v>
      </c>
    </row>
    <row r="23" spans="1:22" x14ac:dyDescent="0.3">
      <c r="A23" t="s">
        <v>107</v>
      </c>
      <c r="B23" s="9">
        <v>6395432</v>
      </c>
      <c r="C23" s="9">
        <v>4550899</v>
      </c>
      <c r="D23" s="9">
        <v>1844533</v>
      </c>
      <c r="E23" s="9">
        <v>631878</v>
      </c>
      <c r="F23" s="9">
        <v>296366</v>
      </c>
      <c r="G23" s="9">
        <v>335512</v>
      </c>
      <c r="H23" s="9">
        <v>858759</v>
      </c>
      <c r="I23" s="9">
        <v>18499</v>
      </c>
      <c r="J23" s="9">
        <v>840260</v>
      </c>
      <c r="K23" s="9">
        <v>3781893</v>
      </c>
      <c r="L23" s="9">
        <v>3115231</v>
      </c>
      <c r="M23" s="9">
        <v>666662</v>
      </c>
      <c r="N23" s="9">
        <v>1122902</v>
      </c>
      <c r="O23" s="9">
        <v>1120803</v>
      </c>
      <c r="P23" s="9">
        <v>2099</v>
      </c>
      <c r="Q23" s="9">
        <v>3700342</v>
      </c>
      <c r="R23" s="9">
        <v>3698010</v>
      </c>
      <c r="S23" s="9">
        <v>27171</v>
      </c>
      <c r="T23" s="9">
        <v>640166</v>
      </c>
      <c r="U23" s="9">
        <v>207.84200000000001</v>
      </c>
      <c r="V23" s="9">
        <v>933508</v>
      </c>
    </row>
    <row r="24" spans="1:22" x14ac:dyDescent="0.3">
      <c r="A24" t="s">
        <v>108</v>
      </c>
      <c r="B24" s="9">
        <v>6908580</v>
      </c>
      <c r="C24" s="9">
        <v>5052479</v>
      </c>
      <c r="D24" s="9">
        <v>1856101</v>
      </c>
      <c r="E24" s="9">
        <v>609042</v>
      </c>
      <c r="F24" s="9">
        <v>339170</v>
      </c>
      <c r="G24" s="9">
        <v>269872</v>
      </c>
      <c r="H24" s="9">
        <v>951581</v>
      </c>
      <c r="I24" s="9">
        <v>20423</v>
      </c>
      <c r="J24" s="9">
        <v>931158</v>
      </c>
      <c r="K24" s="9">
        <v>4178045</v>
      </c>
      <c r="L24" s="9">
        <v>3525700</v>
      </c>
      <c r="M24" s="9">
        <v>652345</v>
      </c>
      <c r="N24" s="9">
        <v>1169912</v>
      </c>
      <c r="O24" s="9">
        <v>1167186</v>
      </c>
      <c r="P24" s="9">
        <v>2726</v>
      </c>
      <c r="Q24" s="9">
        <v>4022703</v>
      </c>
      <c r="R24" s="9">
        <v>4020872</v>
      </c>
      <c r="S24" s="9">
        <v>27753</v>
      </c>
      <c r="T24" s="9">
        <v>625514</v>
      </c>
      <c r="U24" s="9">
        <v>213.733</v>
      </c>
      <c r="V24" s="9">
        <v>1105319</v>
      </c>
    </row>
    <row r="25" spans="1:22" x14ac:dyDescent="0.3">
      <c r="A25" t="s">
        <v>109</v>
      </c>
      <c r="B25" s="9">
        <v>6534839</v>
      </c>
      <c r="C25" s="9">
        <v>4647658</v>
      </c>
      <c r="D25" s="9">
        <v>1887181</v>
      </c>
      <c r="E25" s="9">
        <v>658773</v>
      </c>
      <c r="F25" s="9">
        <v>319713</v>
      </c>
      <c r="G25" s="9">
        <v>339060</v>
      </c>
      <c r="H25" s="9">
        <v>901441</v>
      </c>
      <c r="I25" s="9">
        <v>18458</v>
      </c>
      <c r="J25" s="9">
        <v>882983</v>
      </c>
      <c r="K25" s="9">
        <v>3800035</v>
      </c>
      <c r="L25" s="9">
        <v>3136819</v>
      </c>
      <c r="M25" s="9">
        <v>663216</v>
      </c>
      <c r="N25" s="9">
        <v>1174590</v>
      </c>
      <c r="O25" s="9">
        <v>1172668</v>
      </c>
      <c r="P25" s="9">
        <v>1922</v>
      </c>
      <c r="Q25" s="9">
        <v>3953271</v>
      </c>
      <c r="R25" s="9">
        <v>3948740</v>
      </c>
      <c r="S25" s="9">
        <v>27043</v>
      </c>
      <c r="T25" s="9">
        <v>634702</v>
      </c>
      <c r="U25" s="9">
        <v>223.08799999999999</v>
      </c>
      <c r="V25" s="9">
        <v>986975</v>
      </c>
    </row>
    <row r="26" spans="1:22" x14ac:dyDescent="0.3">
      <c r="A26" t="s">
        <v>110</v>
      </c>
      <c r="B26" s="9">
        <v>6715166</v>
      </c>
      <c r="C26" s="9">
        <v>4862140</v>
      </c>
      <c r="D26" s="9">
        <v>1853026</v>
      </c>
      <c r="E26" s="9">
        <v>610475</v>
      </c>
      <c r="F26" s="9">
        <v>340730</v>
      </c>
      <c r="G26" s="9">
        <v>269745</v>
      </c>
      <c r="H26" s="9">
        <v>945545</v>
      </c>
      <c r="I26" s="9">
        <v>19852</v>
      </c>
      <c r="J26" s="9">
        <v>925693</v>
      </c>
      <c r="K26" s="9">
        <v>3995552</v>
      </c>
      <c r="L26" s="9">
        <v>3342038</v>
      </c>
      <c r="M26" s="9">
        <v>653514</v>
      </c>
      <c r="N26" s="9">
        <v>1163594</v>
      </c>
      <c r="O26" s="9">
        <v>1159520</v>
      </c>
      <c r="P26" s="9">
        <v>4074</v>
      </c>
      <c r="Q26" s="9">
        <v>3853072</v>
      </c>
      <c r="R26" s="9">
        <v>3849951</v>
      </c>
      <c r="S26" s="9">
        <v>28499</v>
      </c>
      <c r="T26" s="9">
        <v>623939</v>
      </c>
      <c r="U26" s="9">
        <v>213.661</v>
      </c>
      <c r="V26" s="9">
        <v>1034178</v>
      </c>
    </row>
    <row r="27" spans="1:22" x14ac:dyDescent="0.3">
      <c r="A27" t="s">
        <v>111</v>
      </c>
      <c r="B27" s="9">
        <v>6962753</v>
      </c>
      <c r="C27" s="9">
        <v>5101284</v>
      </c>
      <c r="D27" s="9">
        <v>1861469</v>
      </c>
      <c r="E27" s="9">
        <v>593174</v>
      </c>
      <c r="F27" s="9">
        <v>337312</v>
      </c>
      <c r="G27" s="9">
        <v>255862</v>
      </c>
      <c r="H27" s="9">
        <v>975005</v>
      </c>
      <c r="I27" s="9">
        <v>21219</v>
      </c>
      <c r="J27" s="9">
        <v>953786</v>
      </c>
      <c r="K27" s="9">
        <v>4214654</v>
      </c>
      <c r="L27" s="9">
        <v>3566441</v>
      </c>
      <c r="M27" s="9">
        <v>648213</v>
      </c>
      <c r="N27" s="9">
        <v>1179920</v>
      </c>
      <c r="O27" s="9">
        <v>1176312</v>
      </c>
      <c r="P27" s="9">
        <v>3608</v>
      </c>
      <c r="Q27" s="9">
        <v>3996570</v>
      </c>
      <c r="R27" s="9">
        <v>3993319</v>
      </c>
      <c r="S27" s="9">
        <v>25958</v>
      </c>
      <c r="T27" s="9">
        <v>622106</v>
      </c>
      <c r="U27" s="9">
        <v>215.131</v>
      </c>
      <c r="V27" s="9">
        <v>1086271</v>
      </c>
    </row>
    <row r="28" spans="1:22" x14ac:dyDescent="0.3">
      <c r="A28" t="s">
        <v>112</v>
      </c>
      <c r="B28" s="9">
        <v>6951805</v>
      </c>
      <c r="C28" s="9">
        <v>5088465</v>
      </c>
      <c r="D28" s="9">
        <v>1863340</v>
      </c>
      <c r="E28" s="9">
        <v>572300</v>
      </c>
      <c r="F28" s="9">
        <v>320285</v>
      </c>
      <c r="G28" s="9">
        <v>252015</v>
      </c>
      <c r="H28" s="9">
        <v>979084</v>
      </c>
      <c r="I28" s="9">
        <v>19981</v>
      </c>
      <c r="J28" s="9">
        <v>959103</v>
      </c>
      <c r="K28" s="9">
        <v>4215219</v>
      </c>
      <c r="L28" s="9">
        <v>3566234</v>
      </c>
      <c r="M28" s="9">
        <v>648985</v>
      </c>
      <c r="N28" s="9">
        <v>1185202</v>
      </c>
      <c r="O28" s="9">
        <v>1181965</v>
      </c>
      <c r="P28" s="9">
        <v>3237</v>
      </c>
      <c r="Q28" s="9">
        <v>4048764</v>
      </c>
      <c r="R28" s="9">
        <v>4045298</v>
      </c>
      <c r="S28" s="9">
        <v>26279</v>
      </c>
      <c r="T28" s="9">
        <v>622699</v>
      </c>
      <c r="U28" s="9">
        <v>217.27500000000001</v>
      </c>
      <c r="V28" s="9">
        <v>1074050</v>
      </c>
    </row>
    <row r="29" spans="1:22" x14ac:dyDescent="0.3">
      <c r="A29" t="s">
        <v>113</v>
      </c>
      <c r="B29" s="9">
        <v>6685295</v>
      </c>
      <c r="C29" s="9">
        <v>5986358</v>
      </c>
      <c r="D29" s="9">
        <v>698937</v>
      </c>
      <c r="E29" s="9">
        <v>1014064</v>
      </c>
      <c r="F29" s="9">
        <v>847757</v>
      </c>
      <c r="G29" s="9">
        <v>166307</v>
      </c>
      <c r="H29" s="9">
        <v>259444</v>
      </c>
      <c r="I29" s="9">
        <v>172401</v>
      </c>
      <c r="J29" s="9">
        <v>87043</v>
      </c>
      <c r="K29" s="9">
        <v>4912527</v>
      </c>
      <c r="L29" s="9">
        <v>4472282</v>
      </c>
      <c r="M29" s="9">
        <v>440245</v>
      </c>
      <c r="N29" s="9">
        <v>499260</v>
      </c>
      <c r="O29" s="9">
        <v>493918</v>
      </c>
      <c r="P29" s="9">
        <v>5342</v>
      </c>
      <c r="Q29" s="9">
        <v>5514690</v>
      </c>
      <c r="R29" s="9">
        <v>5506988</v>
      </c>
      <c r="S29" s="9">
        <v>34684</v>
      </c>
      <c r="T29" s="9">
        <v>404944</v>
      </c>
      <c r="U29" s="9">
        <v>41.793300000000002</v>
      </c>
      <c r="V29" s="9">
        <v>1328801</v>
      </c>
    </row>
    <row r="30" spans="1:22" x14ac:dyDescent="0.3">
      <c r="A30" t="s">
        <v>114</v>
      </c>
      <c r="B30" s="9">
        <v>6869228</v>
      </c>
      <c r="C30" s="9">
        <v>6122004</v>
      </c>
      <c r="D30" s="9">
        <v>747224</v>
      </c>
      <c r="E30" s="9">
        <v>1039997</v>
      </c>
      <c r="F30" s="9">
        <v>870311</v>
      </c>
      <c r="G30" s="9">
        <v>169686</v>
      </c>
      <c r="H30" s="9">
        <v>272067</v>
      </c>
      <c r="I30" s="9">
        <v>186753</v>
      </c>
      <c r="J30" s="9">
        <v>85314</v>
      </c>
      <c r="K30" s="9">
        <v>5036977</v>
      </c>
      <c r="L30" s="9">
        <v>4550284</v>
      </c>
      <c r="M30" s="9">
        <v>486693</v>
      </c>
      <c r="N30" s="9">
        <v>520187</v>
      </c>
      <c r="O30" s="9">
        <v>514656</v>
      </c>
      <c r="P30" s="9">
        <v>5531</v>
      </c>
      <c r="Q30" s="9">
        <v>5693162</v>
      </c>
      <c r="R30" s="9">
        <v>5686678</v>
      </c>
      <c r="S30" s="9">
        <v>31207</v>
      </c>
      <c r="T30" s="9">
        <v>454451</v>
      </c>
      <c r="U30" s="9">
        <v>43.379800000000003</v>
      </c>
      <c r="V30" s="9">
        <v>1346603</v>
      </c>
    </row>
    <row r="31" spans="1:22" x14ac:dyDescent="0.3">
      <c r="A31" t="s">
        <v>115</v>
      </c>
      <c r="B31" s="9">
        <v>6639382</v>
      </c>
      <c r="C31" s="9">
        <v>5927821</v>
      </c>
      <c r="D31" s="9">
        <v>711561</v>
      </c>
      <c r="E31" s="9">
        <v>1010522</v>
      </c>
      <c r="F31" s="9">
        <v>841616</v>
      </c>
      <c r="G31" s="9">
        <v>168906</v>
      </c>
      <c r="H31" s="9">
        <v>246723</v>
      </c>
      <c r="I31" s="9">
        <v>170106</v>
      </c>
      <c r="J31" s="9">
        <v>76617</v>
      </c>
      <c r="K31" s="9">
        <v>4885450</v>
      </c>
      <c r="L31" s="9">
        <v>4423773</v>
      </c>
      <c r="M31" s="9">
        <v>461677</v>
      </c>
      <c r="N31" s="9">
        <v>496687</v>
      </c>
      <c r="O31" s="9">
        <v>492326</v>
      </c>
      <c r="P31" s="9">
        <v>4361</v>
      </c>
      <c r="Q31" s="9">
        <v>5314187</v>
      </c>
      <c r="R31" s="9">
        <v>5305316</v>
      </c>
      <c r="S31" s="9">
        <v>29252</v>
      </c>
      <c r="T31" s="9">
        <v>431700</v>
      </c>
      <c r="U31" s="9">
        <v>38.064900000000002</v>
      </c>
      <c r="V31" s="9">
        <v>1269634</v>
      </c>
    </row>
    <row r="32" spans="1:22" x14ac:dyDescent="0.3">
      <c r="A32" t="s">
        <v>116</v>
      </c>
      <c r="B32" s="9">
        <v>7505915</v>
      </c>
      <c r="C32" s="9">
        <v>6626388</v>
      </c>
      <c r="D32" s="9">
        <v>879527</v>
      </c>
      <c r="E32" s="9">
        <v>1146238</v>
      </c>
      <c r="F32" s="9">
        <v>947776</v>
      </c>
      <c r="G32" s="9">
        <v>198462</v>
      </c>
      <c r="H32" s="9">
        <v>284617</v>
      </c>
      <c r="I32" s="9">
        <v>188274</v>
      </c>
      <c r="J32" s="9">
        <v>96343</v>
      </c>
      <c r="K32" s="9">
        <v>5513916</v>
      </c>
      <c r="L32" s="9">
        <v>4935669</v>
      </c>
      <c r="M32" s="9">
        <v>578247</v>
      </c>
      <c r="N32" s="9">
        <v>561144</v>
      </c>
      <c r="O32" s="9">
        <v>554669</v>
      </c>
      <c r="P32" s="9">
        <v>6475</v>
      </c>
      <c r="Q32" s="9">
        <v>5999787</v>
      </c>
      <c r="R32" s="9">
        <v>5992148</v>
      </c>
      <c r="S32" s="9">
        <v>33921</v>
      </c>
      <c r="T32" s="9">
        <v>543458</v>
      </c>
      <c r="U32" s="9">
        <v>38.474899999999998</v>
      </c>
      <c r="V32" s="9">
        <v>1436594</v>
      </c>
    </row>
    <row r="33" spans="1:22" x14ac:dyDescent="0.3">
      <c r="A33" t="s">
        <v>117</v>
      </c>
      <c r="B33" s="9">
        <v>7508809</v>
      </c>
      <c r="C33" s="9">
        <v>6724847</v>
      </c>
      <c r="D33" s="9">
        <v>783962</v>
      </c>
      <c r="E33" s="9">
        <v>1142159</v>
      </c>
      <c r="F33" s="9">
        <v>961376</v>
      </c>
      <c r="G33" s="9">
        <v>180783</v>
      </c>
      <c r="H33" s="9">
        <v>283415</v>
      </c>
      <c r="I33" s="9">
        <v>193034</v>
      </c>
      <c r="J33" s="9">
        <v>90381</v>
      </c>
      <c r="K33" s="9">
        <v>5524033</v>
      </c>
      <c r="L33" s="9">
        <v>5016656</v>
      </c>
      <c r="M33" s="9">
        <v>507377</v>
      </c>
      <c r="N33" s="9">
        <v>559202</v>
      </c>
      <c r="O33" s="9">
        <v>553781</v>
      </c>
      <c r="P33" s="9">
        <v>5421</v>
      </c>
      <c r="Q33" s="9">
        <v>5773877</v>
      </c>
      <c r="R33" s="9">
        <v>5768086</v>
      </c>
      <c r="S33" s="9">
        <v>30649</v>
      </c>
      <c r="T33" s="9">
        <v>475739</v>
      </c>
      <c r="U33" s="9">
        <v>38.508200000000002</v>
      </c>
      <c r="V33" s="9">
        <v>1440519</v>
      </c>
    </row>
    <row r="34" spans="1:22" x14ac:dyDescent="0.3">
      <c r="A34" t="s">
        <v>118</v>
      </c>
      <c r="B34" s="9">
        <v>8206953</v>
      </c>
      <c r="C34" s="9">
        <v>7613682</v>
      </c>
      <c r="D34" s="9">
        <v>593271</v>
      </c>
      <c r="E34" s="9">
        <v>1310452</v>
      </c>
      <c r="F34" s="9">
        <v>1153782</v>
      </c>
      <c r="G34" s="9">
        <v>156670</v>
      </c>
      <c r="H34" s="9">
        <v>281666</v>
      </c>
      <c r="I34" s="9">
        <v>230539</v>
      </c>
      <c r="J34" s="9">
        <v>51127</v>
      </c>
      <c r="K34" s="9">
        <v>6009930</v>
      </c>
      <c r="L34" s="9">
        <v>5627401</v>
      </c>
      <c r="M34" s="9">
        <v>382529</v>
      </c>
      <c r="N34" s="9">
        <v>604905</v>
      </c>
      <c r="O34" s="9">
        <v>601960</v>
      </c>
      <c r="P34" s="9">
        <v>2945</v>
      </c>
      <c r="Q34" s="9">
        <v>7151373</v>
      </c>
      <c r="R34" s="9">
        <v>7114590</v>
      </c>
      <c r="S34" s="9">
        <v>18991</v>
      </c>
      <c r="T34" s="9">
        <v>363121</v>
      </c>
      <c r="U34" s="9">
        <v>42.837299999999999</v>
      </c>
      <c r="V34" s="9">
        <v>1837949</v>
      </c>
    </row>
    <row r="35" spans="1:22" x14ac:dyDescent="0.3">
      <c r="A35" t="s">
        <v>119</v>
      </c>
      <c r="B35" s="9">
        <v>8238322</v>
      </c>
      <c r="C35" s="9">
        <v>7397437</v>
      </c>
      <c r="D35" s="9">
        <v>840885</v>
      </c>
      <c r="E35" s="9">
        <v>1317365</v>
      </c>
      <c r="F35" s="9">
        <v>1118295</v>
      </c>
      <c r="G35" s="9">
        <v>199070</v>
      </c>
      <c r="H35" s="9">
        <v>283721</v>
      </c>
      <c r="I35" s="9">
        <v>221119</v>
      </c>
      <c r="J35" s="9">
        <v>62602</v>
      </c>
      <c r="K35" s="9">
        <v>6026841</v>
      </c>
      <c r="L35" s="9">
        <v>5454512</v>
      </c>
      <c r="M35" s="9">
        <v>572329</v>
      </c>
      <c r="N35" s="9">
        <v>610395</v>
      </c>
      <c r="O35" s="9">
        <v>603511</v>
      </c>
      <c r="P35" s="9">
        <v>6884</v>
      </c>
      <c r="Q35" s="9">
        <v>7226542</v>
      </c>
      <c r="R35" s="9">
        <v>7187141</v>
      </c>
      <c r="S35" s="9">
        <v>27734</v>
      </c>
      <c r="T35" s="9">
        <v>543807</v>
      </c>
      <c r="U35" s="9">
        <v>41.0535</v>
      </c>
      <c r="V35" s="9">
        <v>1792189</v>
      </c>
    </row>
    <row r="36" spans="1:22" x14ac:dyDescent="0.3">
      <c r="A36" t="s">
        <v>120</v>
      </c>
      <c r="B36" s="9">
        <v>8297821</v>
      </c>
      <c r="C36" s="9">
        <v>7598792</v>
      </c>
      <c r="D36" s="9">
        <v>699029</v>
      </c>
      <c r="E36" s="9">
        <v>1312124</v>
      </c>
      <c r="F36" s="9">
        <v>1138522</v>
      </c>
      <c r="G36" s="9">
        <v>173602</v>
      </c>
      <c r="H36" s="9">
        <v>283600</v>
      </c>
      <c r="I36" s="9">
        <v>233063</v>
      </c>
      <c r="J36" s="9">
        <v>50537</v>
      </c>
      <c r="K36" s="9">
        <v>6086628</v>
      </c>
      <c r="L36" s="9">
        <v>5615099</v>
      </c>
      <c r="M36" s="9">
        <v>471529</v>
      </c>
      <c r="N36" s="9">
        <v>615469</v>
      </c>
      <c r="O36" s="9">
        <v>612108</v>
      </c>
      <c r="P36" s="9">
        <v>3361</v>
      </c>
      <c r="Q36" s="9">
        <v>7234542</v>
      </c>
      <c r="R36" s="9">
        <v>7208899</v>
      </c>
      <c r="S36" s="9">
        <v>20274</v>
      </c>
      <c r="T36" s="9">
        <v>450627</v>
      </c>
      <c r="U36" s="9">
        <v>34.750999999999998</v>
      </c>
      <c r="V36" s="9">
        <v>1832796</v>
      </c>
    </row>
    <row r="37" spans="1:22" x14ac:dyDescent="0.3">
      <c r="A37" t="s">
        <v>121</v>
      </c>
      <c r="B37" s="9">
        <v>8177417</v>
      </c>
      <c r="C37" s="9">
        <v>7597655</v>
      </c>
      <c r="D37" s="9">
        <v>579762</v>
      </c>
      <c r="E37" s="9">
        <v>1233514</v>
      </c>
      <c r="F37" s="9">
        <v>1090699</v>
      </c>
      <c r="G37" s="9">
        <v>142815</v>
      </c>
      <c r="H37" s="9">
        <v>289499</v>
      </c>
      <c r="I37" s="9">
        <v>240961</v>
      </c>
      <c r="J37" s="9">
        <v>48538</v>
      </c>
      <c r="K37" s="9">
        <v>6037861</v>
      </c>
      <c r="L37" s="9">
        <v>5650185</v>
      </c>
      <c r="M37" s="9">
        <v>387676</v>
      </c>
      <c r="N37" s="9">
        <v>616543</v>
      </c>
      <c r="O37" s="9">
        <v>615810</v>
      </c>
      <c r="P37" s="9">
        <v>733</v>
      </c>
      <c r="Q37" s="9">
        <v>7146087</v>
      </c>
      <c r="R37" s="9">
        <v>7116579</v>
      </c>
      <c r="S37" s="9">
        <v>17710</v>
      </c>
      <c r="T37" s="9">
        <v>369134</v>
      </c>
      <c r="U37" s="9">
        <v>45.899299999999997</v>
      </c>
      <c r="V37" s="9">
        <v>1776425</v>
      </c>
    </row>
    <row r="38" spans="1:22" x14ac:dyDescent="0.3">
      <c r="A38" t="s">
        <v>122</v>
      </c>
      <c r="B38" s="9">
        <v>8269416</v>
      </c>
      <c r="C38" s="9">
        <v>7762219</v>
      </c>
      <c r="D38" s="9">
        <v>507197</v>
      </c>
      <c r="E38" s="9">
        <v>1217583</v>
      </c>
      <c r="F38" s="9">
        <v>1100571</v>
      </c>
      <c r="G38" s="9">
        <v>117012</v>
      </c>
      <c r="H38" s="9">
        <v>292689</v>
      </c>
      <c r="I38" s="9">
        <v>250219</v>
      </c>
      <c r="J38" s="9">
        <v>42470</v>
      </c>
      <c r="K38" s="9">
        <v>6122912</v>
      </c>
      <c r="L38" s="9">
        <v>5784158</v>
      </c>
      <c r="M38" s="9">
        <v>338754</v>
      </c>
      <c r="N38" s="9">
        <v>636232</v>
      </c>
      <c r="O38" s="9">
        <v>627271</v>
      </c>
      <c r="P38" s="9">
        <v>8961</v>
      </c>
      <c r="Q38" s="9">
        <v>6705778</v>
      </c>
      <c r="R38" s="9">
        <v>6690303</v>
      </c>
      <c r="S38" s="9">
        <v>9802</v>
      </c>
      <c r="T38" s="9">
        <v>328751</v>
      </c>
      <c r="U38" s="9">
        <v>32.703400000000002</v>
      </c>
      <c r="V38" s="9">
        <v>1710442</v>
      </c>
    </row>
    <row r="39" spans="1:22" x14ac:dyDescent="0.3">
      <c r="A39" t="s">
        <v>123</v>
      </c>
      <c r="B39" s="9">
        <v>7516181</v>
      </c>
      <c r="C39" s="9">
        <v>7200410</v>
      </c>
      <c r="D39" s="9">
        <v>315771</v>
      </c>
      <c r="E39" s="9">
        <v>1038679</v>
      </c>
      <c r="F39" s="9">
        <v>914229</v>
      </c>
      <c r="G39" s="9">
        <v>124450</v>
      </c>
      <c r="H39" s="9">
        <v>148648</v>
      </c>
      <c r="I39" s="9">
        <v>128470</v>
      </c>
      <c r="J39" s="9">
        <v>20178</v>
      </c>
      <c r="K39" s="9">
        <v>5962392</v>
      </c>
      <c r="L39" s="9">
        <v>5793126</v>
      </c>
      <c r="M39" s="9">
        <v>169266</v>
      </c>
      <c r="N39" s="9">
        <v>366462</v>
      </c>
      <c r="O39" s="9">
        <v>364585</v>
      </c>
      <c r="P39" s="9">
        <v>1877</v>
      </c>
      <c r="Q39" s="9">
        <v>6267094</v>
      </c>
      <c r="R39" s="9">
        <v>6251104</v>
      </c>
      <c r="S39" s="9">
        <v>12394</v>
      </c>
      <c r="T39" s="9">
        <v>156249</v>
      </c>
      <c r="U39" s="9">
        <v>49.578299999999999</v>
      </c>
      <c r="V39" s="9">
        <v>1657262</v>
      </c>
    </row>
    <row r="40" spans="1:22" x14ac:dyDescent="0.3">
      <c r="A40" t="s">
        <v>124</v>
      </c>
      <c r="B40" s="9">
        <v>7327121</v>
      </c>
      <c r="C40" s="9">
        <v>7228543</v>
      </c>
      <c r="D40" s="9">
        <v>98578</v>
      </c>
      <c r="E40" s="9">
        <v>1002196</v>
      </c>
      <c r="F40" s="9">
        <v>964291</v>
      </c>
      <c r="G40" s="9">
        <v>37905</v>
      </c>
      <c r="H40" s="9">
        <v>141346</v>
      </c>
      <c r="I40" s="9">
        <v>133112</v>
      </c>
      <c r="J40" s="9">
        <v>8234</v>
      </c>
      <c r="K40" s="9">
        <v>5832684</v>
      </c>
      <c r="L40" s="9">
        <v>5781400</v>
      </c>
      <c r="M40" s="9">
        <v>51284</v>
      </c>
      <c r="N40" s="9">
        <v>350895</v>
      </c>
      <c r="O40" s="9">
        <v>349740</v>
      </c>
      <c r="P40" s="9">
        <v>1155</v>
      </c>
      <c r="Q40" s="9">
        <v>6067323</v>
      </c>
      <c r="R40" s="9">
        <v>6056873</v>
      </c>
      <c r="S40" s="9">
        <v>3674</v>
      </c>
      <c r="T40" s="9">
        <v>46507</v>
      </c>
      <c r="U40" s="9">
        <v>41.179200000000002</v>
      </c>
      <c r="V40" s="9">
        <v>1560669</v>
      </c>
    </row>
    <row r="41" spans="1:22" x14ac:dyDescent="0.3">
      <c r="A41" t="s">
        <v>125</v>
      </c>
      <c r="B41" s="9">
        <v>7360669</v>
      </c>
      <c r="C41" s="9">
        <v>7050004</v>
      </c>
      <c r="D41" s="9">
        <v>310665</v>
      </c>
      <c r="E41" s="9">
        <v>1049291</v>
      </c>
      <c r="F41" s="9">
        <v>920058</v>
      </c>
      <c r="G41" s="9">
        <v>129233</v>
      </c>
      <c r="H41" s="9">
        <v>150902</v>
      </c>
      <c r="I41" s="9">
        <v>129838</v>
      </c>
      <c r="J41" s="9">
        <v>21064</v>
      </c>
      <c r="K41" s="9">
        <v>5795452</v>
      </c>
      <c r="L41" s="9">
        <v>5636670</v>
      </c>
      <c r="M41" s="9">
        <v>158782</v>
      </c>
      <c r="N41" s="9">
        <v>365024</v>
      </c>
      <c r="O41" s="9">
        <v>363438</v>
      </c>
      <c r="P41" s="9">
        <v>1586</v>
      </c>
      <c r="Q41" s="9">
        <v>6343316</v>
      </c>
      <c r="R41" s="9">
        <v>6336826</v>
      </c>
      <c r="S41" s="9">
        <v>15507</v>
      </c>
      <c r="T41" s="9">
        <v>142557</v>
      </c>
      <c r="U41" s="9">
        <v>154.084</v>
      </c>
      <c r="V41" s="9">
        <v>1513185</v>
      </c>
    </row>
    <row r="42" spans="1:22" x14ac:dyDescent="0.3">
      <c r="A42" t="s">
        <v>126</v>
      </c>
      <c r="B42" s="9">
        <v>5394938</v>
      </c>
      <c r="C42" s="9">
        <v>5392692</v>
      </c>
      <c r="D42" s="9">
        <v>2246</v>
      </c>
      <c r="E42" s="9">
        <v>214013</v>
      </c>
      <c r="F42" s="9">
        <v>213607</v>
      </c>
      <c r="G42" s="9">
        <v>406</v>
      </c>
      <c r="H42" s="9">
        <v>7256</v>
      </c>
      <c r="I42" s="9">
        <v>7201</v>
      </c>
      <c r="J42" s="9">
        <v>55</v>
      </c>
      <c r="K42" s="9">
        <v>5158011</v>
      </c>
      <c r="L42" s="9">
        <v>5156242</v>
      </c>
      <c r="M42" s="9">
        <v>1769</v>
      </c>
      <c r="N42" s="9">
        <v>15658</v>
      </c>
      <c r="O42" s="9">
        <v>15642</v>
      </c>
      <c r="P42" s="9">
        <v>16</v>
      </c>
      <c r="Q42" s="9">
        <v>4960022</v>
      </c>
      <c r="R42" s="9">
        <v>4959981</v>
      </c>
      <c r="S42" s="9">
        <v>203</v>
      </c>
      <c r="T42" s="9">
        <v>988</v>
      </c>
      <c r="U42" s="9">
        <v>163.23400000000001</v>
      </c>
      <c r="V42" s="9">
        <v>1634052</v>
      </c>
    </row>
    <row r="43" spans="1:22" x14ac:dyDescent="0.3">
      <c r="A43" t="s">
        <v>127</v>
      </c>
      <c r="B43" s="9">
        <v>7663000</v>
      </c>
      <c r="C43" s="9">
        <v>7364516</v>
      </c>
      <c r="D43" s="9">
        <v>298484</v>
      </c>
      <c r="E43" s="9">
        <v>744838</v>
      </c>
      <c r="F43" s="9">
        <v>609980</v>
      </c>
      <c r="G43" s="9">
        <v>134858</v>
      </c>
      <c r="H43" s="9">
        <v>64164</v>
      </c>
      <c r="I43" s="9">
        <v>37899</v>
      </c>
      <c r="J43" s="9">
        <v>26265</v>
      </c>
      <c r="K43" s="9">
        <v>6564375</v>
      </c>
      <c r="L43" s="9">
        <v>6427985</v>
      </c>
      <c r="M43" s="9">
        <v>136390</v>
      </c>
      <c r="N43" s="9">
        <v>289623</v>
      </c>
      <c r="O43" s="9">
        <v>288652</v>
      </c>
      <c r="P43" s="9">
        <v>971</v>
      </c>
      <c r="Q43" s="9">
        <v>6764040</v>
      </c>
      <c r="R43" s="9">
        <v>6749133</v>
      </c>
      <c r="S43" s="9">
        <v>5882</v>
      </c>
      <c r="T43" s="9">
        <v>130279</v>
      </c>
      <c r="U43" s="9">
        <v>46.796900000000001</v>
      </c>
      <c r="V43" s="9">
        <v>2110335</v>
      </c>
    </row>
    <row r="44" spans="1:22" x14ac:dyDescent="0.3">
      <c r="A44" t="s">
        <v>128</v>
      </c>
      <c r="B44" s="9">
        <v>7707254</v>
      </c>
      <c r="C44" s="9">
        <v>7405498</v>
      </c>
      <c r="D44" s="9">
        <v>301756</v>
      </c>
      <c r="E44" s="9">
        <v>743374</v>
      </c>
      <c r="F44" s="9">
        <v>608605</v>
      </c>
      <c r="G44" s="9">
        <v>134769</v>
      </c>
      <c r="H44" s="9">
        <v>64337</v>
      </c>
      <c r="I44" s="9">
        <v>36403</v>
      </c>
      <c r="J44" s="9">
        <v>27934</v>
      </c>
      <c r="K44" s="9">
        <v>6607862</v>
      </c>
      <c r="L44" s="9">
        <v>6469993</v>
      </c>
      <c r="M44" s="9">
        <v>137869</v>
      </c>
      <c r="N44" s="9">
        <v>291681</v>
      </c>
      <c r="O44" s="9">
        <v>290497</v>
      </c>
      <c r="P44" s="9">
        <v>1184</v>
      </c>
      <c r="Q44" s="9">
        <v>7090341</v>
      </c>
      <c r="R44" s="9">
        <v>7076770</v>
      </c>
      <c r="S44" s="9">
        <v>6012</v>
      </c>
      <c r="T44" s="9">
        <v>131740</v>
      </c>
      <c r="U44" s="9">
        <v>46.999600000000001</v>
      </c>
      <c r="V44" s="9">
        <v>2148477</v>
      </c>
    </row>
    <row r="45" spans="1:22" x14ac:dyDescent="0.3">
      <c r="A45" t="s">
        <v>129</v>
      </c>
      <c r="B45" s="9">
        <v>6752572</v>
      </c>
      <c r="C45" s="9">
        <v>6752496</v>
      </c>
      <c r="D45" s="9">
        <v>76</v>
      </c>
      <c r="E45" s="9">
        <v>494770</v>
      </c>
      <c r="F45" s="9">
        <v>494767</v>
      </c>
      <c r="G45" s="9">
        <v>3</v>
      </c>
      <c r="H45" s="9">
        <v>66770</v>
      </c>
      <c r="I45" s="9">
        <v>66770</v>
      </c>
      <c r="J45" s="9">
        <v>0</v>
      </c>
      <c r="K45" s="9">
        <v>6011019</v>
      </c>
      <c r="L45" s="9">
        <v>6010946</v>
      </c>
      <c r="M45" s="9">
        <v>73</v>
      </c>
      <c r="N45" s="9">
        <v>180013</v>
      </c>
      <c r="O45" s="9">
        <v>180013</v>
      </c>
      <c r="P45" s="9">
        <v>0</v>
      </c>
      <c r="Q45" s="9">
        <v>5297867</v>
      </c>
      <c r="R45" s="9">
        <v>5297411</v>
      </c>
      <c r="S45" s="9">
        <v>1</v>
      </c>
      <c r="T45" s="9">
        <v>0</v>
      </c>
      <c r="U45" s="9">
        <v>64.302599999999998</v>
      </c>
      <c r="V45" s="9">
        <v>1740874</v>
      </c>
    </row>
    <row r="46" spans="1:22" x14ac:dyDescent="0.3">
      <c r="A46" t="s">
        <v>130</v>
      </c>
      <c r="B46" s="9">
        <v>3119331</v>
      </c>
      <c r="C46" s="9">
        <v>2860993</v>
      </c>
      <c r="D46" s="9">
        <v>258338</v>
      </c>
      <c r="E46" s="9">
        <v>573324</v>
      </c>
      <c r="F46" s="9">
        <v>491723</v>
      </c>
      <c r="G46" s="9">
        <v>81601</v>
      </c>
      <c r="H46" s="9">
        <v>75012</v>
      </c>
      <c r="I46" s="9">
        <v>36255</v>
      </c>
      <c r="J46" s="9">
        <v>38757</v>
      </c>
      <c r="K46" s="9">
        <v>2217228</v>
      </c>
      <c r="L46" s="9">
        <v>2079676</v>
      </c>
      <c r="M46" s="9">
        <v>137552</v>
      </c>
      <c r="N46" s="9">
        <v>253767</v>
      </c>
      <c r="O46" s="9">
        <v>253339</v>
      </c>
      <c r="P46" s="9">
        <v>428</v>
      </c>
      <c r="Q46" s="9">
        <v>2080149</v>
      </c>
      <c r="R46" s="9">
        <v>2080023</v>
      </c>
      <c r="S46" s="9">
        <v>32828</v>
      </c>
      <c r="T46" s="9">
        <v>104048</v>
      </c>
      <c r="U46" s="9">
        <v>65.8249</v>
      </c>
      <c r="V46" s="9">
        <v>975760</v>
      </c>
    </row>
    <row r="47" spans="1:22" x14ac:dyDescent="0.3">
      <c r="A47" t="s">
        <v>131</v>
      </c>
      <c r="B47" s="9">
        <v>10512682</v>
      </c>
      <c r="C47" s="9">
        <v>5211115</v>
      </c>
      <c r="D47" s="9">
        <v>5301567</v>
      </c>
      <c r="E47" s="9">
        <v>430084</v>
      </c>
      <c r="F47" s="9">
        <v>222520</v>
      </c>
      <c r="G47" s="9">
        <v>207564</v>
      </c>
      <c r="H47" s="9">
        <v>3599112</v>
      </c>
      <c r="I47" s="9">
        <v>12126</v>
      </c>
      <c r="J47" s="9">
        <v>3586986</v>
      </c>
      <c r="K47" s="9">
        <v>2757964</v>
      </c>
      <c r="L47" s="9">
        <v>1251175</v>
      </c>
      <c r="M47" s="9">
        <v>1506789</v>
      </c>
      <c r="N47" s="9">
        <v>3725522</v>
      </c>
      <c r="O47" s="9">
        <v>3725294</v>
      </c>
      <c r="P47" s="9">
        <v>228</v>
      </c>
      <c r="Q47" s="9">
        <v>3365625</v>
      </c>
      <c r="R47" s="9">
        <v>3365304</v>
      </c>
      <c r="S47" s="9">
        <v>53155</v>
      </c>
      <c r="T47" s="9">
        <v>1453798</v>
      </c>
      <c r="U47" s="9">
        <v>335.56299999999999</v>
      </c>
      <c r="V47" s="9">
        <v>366089</v>
      </c>
    </row>
    <row r="48" spans="1:22" x14ac:dyDescent="0.3">
      <c r="A48" t="s">
        <v>132</v>
      </c>
      <c r="B48" s="9">
        <v>12513264</v>
      </c>
      <c r="C48" s="9">
        <v>6467921</v>
      </c>
      <c r="D48" s="9">
        <v>6045343</v>
      </c>
      <c r="E48" s="9">
        <v>422251</v>
      </c>
      <c r="F48" s="9">
        <v>181698</v>
      </c>
      <c r="G48" s="9">
        <v>240553</v>
      </c>
      <c r="H48" s="9">
        <v>5049886</v>
      </c>
      <c r="I48" s="9">
        <v>6638</v>
      </c>
      <c r="J48" s="9">
        <v>5043248</v>
      </c>
      <c r="K48" s="9">
        <v>1883210</v>
      </c>
      <c r="L48" s="9">
        <v>1121814</v>
      </c>
      <c r="M48" s="9">
        <v>761396</v>
      </c>
      <c r="N48" s="9">
        <v>5157917</v>
      </c>
      <c r="O48" s="9">
        <v>5157771</v>
      </c>
      <c r="P48" s="9">
        <v>146</v>
      </c>
      <c r="Q48" s="9">
        <v>2186814</v>
      </c>
      <c r="R48" s="9">
        <v>2186594</v>
      </c>
      <c r="S48" s="9">
        <v>63308</v>
      </c>
      <c r="T48" s="9">
        <v>695095</v>
      </c>
      <c r="U48" s="9">
        <v>462.81</v>
      </c>
      <c r="V48" s="9">
        <v>342122</v>
      </c>
    </row>
    <row r="49" spans="1:22" x14ac:dyDescent="0.3">
      <c r="A49" t="s">
        <v>133</v>
      </c>
      <c r="B49" s="9">
        <v>2296484</v>
      </c>
      <c r="C49" s="9">
        <v>2171794</v>
      </c>
      <c r="D49" s="9">
        <v>124690</v>
      </c>
      <c r="E49" s="9">
        <v>271762</v>
      </c>
      <c r="F49" s="9">
        <v>235008</v>
      </c>
      <c r="G49" s="9">
        <v>36754</v>
      </c>
      <c r="H49" s="9">
        <v>104194</v>
      </c>
      <c r="I49" s="9">
        <v>71774</v>
      </c>
      <c r="J49" s="9">
        <v>32420</v>
      </c>
      <c r="K49" s="9">
        <v>1781228</v>
      </c>
      <c r="L49" s="9">
        <v>1725745</v>
      </c>
      <c r="M49" s="9">
        <v>55483</v>
      </c>
      <c r="N49" s="9">
        <v>139300</v>
      </c>
      <c r="O49" s="9">
        <v>139267</v>
      </c>
      <c r="P49" s="9">
        <v>33</v>
      </c>
      <c r="Q49" s="9">
        <v>1380823</v>
      </c>
      <c r="R49" s="9">
        <v>1380749</v>
      </c>
      <c r="S49" s="9">
        <v>4863</v>
      </c>
      <c r="T49" s="9">
        <v>50918</v>
      </c>
      <c r="U49" s="9">
        <v>62.627200000000002</v>
      </c>
      <c r="V49" s="9">
        <v>650535</v>
      </c>
    </row>
    <row r="50" spans="1:22" x14ac:dyDescent="0.3">
      <c r="A50" t="s">
        <v>134</v>
      </c>
      <c r="B50" s="9">
        <v>2554003</v>
      </c>
      <c r="C50" s="9">
        <v>2516062</v>
      </c>
      <c r="D50" s="9">
        <v>37941</v>
      </c>
      <c r="E50" s="9">
        <v>251175</v>
      </c>
      <c r="F50" s="9">
        <v>237274</v>
      </c>
      <c r="G50" s="9">
        <v>13901</v>
      </c>
      <c r="H50" s="9">
        <v>42549</v>
      </c>
      <c r="I50" s="9">
        <v>39569</v>
      </c>
      <c r="J50" s="9">
        <v>2980</v>
      </c>
      <c r="K50" s="9">
        <v>2186072</v>
      </c>
      <c r="L50" s="9">
        <v>2165120</v>
      </c>
      <c r="M50" s="9">
        <v>20952</v>
      </c>
      <c r="N50" s="9">
        <v>74207</v>
      </c>
      <c r="O50" s="9">
        <v>74099</v>
      </c>
      <c r="P50" s="9">
        <v>108</v>
      </c>
      <c r="Q50" s="9">
        <v>1517536</v>
      </c>
      <c r="R50" s="9">
        <v>1517513</v>
      </c>
      <c r="S50" s="9">
        <v>2268</v>
      </c>
      <c r="T50" s="9">
        <v>19060</v>
      </c>
      <c r="U50" s="9">
        <v>123.45699999999999</v>
      </c>
      <c r="V50" s="9">
        <v>796580</v>
      </c>
    </row>
    <row r="51" spans="1:22" x14ac:dyDescent="0.3">
      <c r="A51" t="s">
        <v>135</v>
      </c>
      <c r="B51" s="9">
        <v>1710318</v>
      </c>
      <c r="C51" s="9">
        <v>1545473</v>
      </c>
      <c r="D51" s="9">
        <v>164845</v>
      </c>
      <c r="E51" s="9">
        <v>329392</v>
      </c>
      <c r="F51" s="9">
        <v>249587</v>
      </c>
      <c r="G51" s="9">
        <v>79805</v>
      </c>
      <c r="H51" s="9">
        <v>18280</v>
      </c>
      <c r="I51" s="9">
        <v>12883</v>
      </c>
      <c r="J51" s="9">
        <v>5397</v>
      </c>
      <c r="K51" s="9">
        <v>1283709</v>
      </c>
      <c r="L51" s="9">
        <v>1204389</v>
      </c>
      <c r="M51" s="9">
        <v>79320</v>
      </c>
      <c r="N51" s="9">
        <v>78937</v>
      </c>
      <c r="O51" s="9">
        <v>78614</v>
      </c>
      <c r="P51" s="9">
        <v>323</v>
      </c>
      <c r="Q51" s="9">
        <v>1071870</v>
      </c>
      <c r="R51" s="9">
        <v>1071850</v>
      </c>
      <c r="S51" s="9">
        <v>6532</v>
      </c>
      <c r="T51" s="9">
        <v>72692</v>
      </c>
      <c r="U51" s="9">
        <v>121.586</v>
      </c>
      <c r="V51" s="9">
        <v>432693</v>
      </c>
    </row>
    <row r="52" spans="1:22" x14ac:dyDescent="0.3">
      <c r="A52" t="s">
        <v>136</v>
      </c>
      <c r="B52" s="9">
        <v>621082</v>
      </c>
      <c r="C52" s="9">
        <v>582614</v>
      </c>
      <c r="D52" s="9">
        <v>38468</v>
      </c>
      <c r="E52" s="9">
        <v>72799</v>
      </c>
      <c r="F52" s="9">
        <v>67433</v>
      </c>
      <c r="G52" s="9">
        <v>5366</v>
      </c>
      <c r="H52" s="9">
        <v>33974</v>
      </c>
      <c r="I52" s="9">
        <v>21857</v>
      </c>
      <c r="J52" s="9">
        <v>12117</v>
      </c>
      <c r="K52" s="9">
        <v>471216</v>
      </c>
      <c r="L52" s="9">
        <v>450311</v>
      </c>
      <c r="M52" s="9">
        <v>20905</v>
      </c>
      <c r="N52" s="9">
        <v>43093</v>
      </c>
      <c r="O52" s="9">
        <v>43013</v>
      </c>
      <c r="P52" s="9">
        <v>80</v>
      </c>
      <c r="Q52" s="9">
        <v>466044</v>
      </c>
      <c r="R52" s="9">
        <v>465229</v>
      </c>
      <c r="S52" s="9">
        <v>8919</v>
      </c>
      <c r="T52" s="9">
        <v>12203</v>
      </c>
      <c r="U52" s="9">
        <v>107.357</v>
      </c>
      <c r="V52" s="9">
        <v>155416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172</v>
      </c>
    </row>
    <row r="3" spans="1:22" x14ac:dyDescent="0.3">
      <c r="A3" t="s">
        <v>1</v>
      </c>
      <c r="B3" s="9">
        <v>779671</v>
      </c>
      <c r="C3" s="9">
        <v>584160</v>
      </c>
      <c r="D3" s="9">
        <v>195511</v>
      </c>
      <c r="E3" s="9">
        <v>113273</v>
      </c>
      <c r="F3" s="9">
        <v>70764</v>
      </c>
      <c r="G3" s="9">
        <v>42509</v>
      </c>
      <c r="H3" s="9">
        <v>36750</v>
      </c>
      <c r="I3" s="9">
        <v>8685</v>
      </c>
      <c r="J3" s="9">
        <v>28065</v>
      </c>
      <c r="K3" s="9">
        <v>523673</v>
      </c>
      <c r="L3" s="9">
        <v>399385</v>
      </c>
      <c r="M3" s="9">
        <v>124288</v>
      </c>
      <c r="N3" s="9">
        <v>105975</v>
      </c>
      <c r="O3" s="9">
        <v>105326</v>
      </c>
      <c r="P3" s="9">
        <v>649</v>
      </c>
      <c r="Q3" s="9">
        <v>0</v>
      </c>
      <c r="R3" s="9">
        <v>0</v>
      </c>
      <c r="S3" s="9">
        <v>28532</v>
      </c>
      <c r="T3" s="9">
        <v>97552</v>
      </c>
      <c r="U3" s="9">
        <v>185.70099999999999</v>
      </c>
      <c r="V3" s="9">
        <v>305981</v>
      </c>
    </row>
    <row r="4" spans="1:22" x14ac:dyDescent="0.3">
      <c r="A4" t="s">
        <v>88</v>
      </c>
      <c r="B4" s="9">
        <v>657445</v>
      </c>
      <c r="C4" s="9">
        <v>589495</v>
      </c>
      <c r="D4" s="9">
        <v>67950</v>
      </c>
      <c r="E4" s="9">
        <v>56610</v>
      </c>
      <c r="F4" s="9">
        <v>50385</v>
      </c>
      <c r="G4" s="9">
        <v>6225</v>
      </c>
      <c r="H4" s="9">
        <v>65712</v>
      </c>
      <c r="I4" s="9">
        <v>35716</v>
      </c>
      <c r="J4" s="9">
        <v>29996</v>
      </c>
      <c r="K4" s="9">
        <v>451532</v>
      </c>
      <c r="L4" s="9">
        <v>420147</v>
      </c>
      <c r="M4" s="9">
        <v>31385</v>
      </c>
      <c r="N4" s="9">
        <v>83591</v>
      </c>
      <c r="O4" s="9">
        <v>83247</v>
      </c>
      <c r="P4" s="9">
        <v>344</v>
      </c>
      <c r="Q4" s="9">
        <v>0</v>
      </c>
      <c r="R4" s="9">
        <v>0</v>
      </c>
      <c r="S4" s="9">
        <v>5862</v>
      </c>
      <c r="T4" s="9">
        <v>24135</v>
      </c>
      <c r="U4" s="9">
        <v>176.22399999999999</v>
      </c>
      <c r="V4" s="9">
        <v>312380</v>
      </c>
    </row>
    <row r="5" spans="1:22" x14ac:dyDescent="0.3">
      <c r="A5" t="s">
        <v>89</v>
      </c>
      <c r="B5" s="9">
        <v>1010697</v>
      </c>
      <c r="C5" s="9">
        <v>722683</v>
      </c>
      <c r="D5" s="9">
        <v>288014</v>
      </c>
      <c r="E5" s="9">
        <v>46732</v>
      </c>
      <c r="F5" s="9">
        <v>33268</v>
      </c>
      <c r="G5" s="9">
        <v>13464</v>
      </c>
      <c r="H5" s="9">
        <v>205917</v>
      </c>
      <c r="I5" s="9">
        <v>33282</v>
      </c>
      <c r="J5" s="9">
        <v>172635</v>
      </c>
      <c r="K5" s="9">
        <v>534167</v>
      </c>
      <c r="L5" s="9">
        <v>432727</v>
      </c>
      <c r="M5" s="9">
        <v>101440</v>
      </c>
      <c r="N5" s="9">
        <v>223881</v>
      </c>
      <c r="O5" s="9">
        <v>223406</v>
      </c>
      <c r="P5" s="9">
        <v>475</v>
      </c>
      <c r="Q5" s="9">
        <v>0</v>
      </c>
      <c r="R5" s="9">
        <v>0</v>
      </c>
      <c r="S5" s="9">
        <v>11409</v>
      </c>
      <c r="T5" s="9">
        <v>89930</v>
      </c>
      <c r="U5" s="9">
        <v>233.143</v>
      </c>
      <c r="V5" s="9">
        <v>360547</v>
      </c>
    </row>
    <row r="6" spans="1:22" x14ac:dyDescent="0.3">
      <c r="A6" t="s">
        <v>90</v>
      </c>
      <c r="B6" s="9">
        <v>773249</v>
      </c>
      <c r="C6" s="9">
        <v>632159</v>
      </c>
      <c r="D6" s="9">
        <v>141090</v>
      </c>
      <c r="E6" s="9">
        <v>78811</v>
      </c>
      <c r="F6" s="9">
        <v>54695</v>
      </c>
      <c r="G6" s="9">
        <v>24116</v>
      </c>
      <c r="H6" s="9">
        <v>72236</v>
      </c>
      <c r="I6" s="9">
        <v>40375</v>
      </c>
      <c r="J6" s="9">
        <v>31861</v>
      </c>
      <c r="K6" s="9">
        <v>520607</v>
      </c>
      <c r="L6" s="9">
        <v>435841</v>
      </c>
      <c r="M6" s="9">
        <v>84766</v>
      </c>
      <c r="N6" s="9">
        <v>101595</v>
      </c>
      <c r="O6" s="9">
        <v>101248</v>
      </c>
      <c r="P6" s="9">
        <v>347</v>
      </c>
      <c r="Q6" s="9">
        <v>0</v>
      </c>
      <c r="R6" s="9">
        <v>0</v>
      </c>
      <c r="S6" s="9">
        <v>22835</v>
      </c>
      <c r="T6" s="9">
        <v>61742</v>
      </c>
      <c r="U6" s="9">
        <v>178.65199999999999</v>
      </c>
      <c r="V6" s="9">
        <v>319803</v>
      </c>
    </row>
    <row r="7" spans="1:22" x14ac:dyDescent="0.3">
      <c r="A7" t="s">
        <v>91</v>
      </c>
      <c r="B7" s="9">
        <v>963419</v>
      </c>
      <c r="C7" s="9">
        <v>660992</v>
      </c>
      <c r="D7" s="9">
        <v>302427</v>
      </c>
      <c r="E7" s="9">
        <v>88741</v>
      </c>
      <c r="F7" s="9">
        <v>46352</v>
      </c>
      <c r="G7" s="9">
        <v>42389</v>
      </c>
      <c r="H7" s="9">
        <v>148865</v>
      </c>
      <c r="I7" s="9">
        <v>17025</v>
      </c>
      <c r="J7" s="9">
        <v>131840</v>
      </c>
      <c r="K7" s="9">
        <v>526596</v>
      </c>
      <c r="L7" s="9">
        <v>399283</v>
      </c>
      <c r="M7" s="9">
        <v>127313</v>
      </c>
      <c r="N7" s="9">
        <v>199217</v>
      </c>
      <c r="O7" s="9">
        <v>198332</v>
      </c>
      <c r="P7" s="9">
        <v>885</v>
      </c>
      <c r="Q7" s="9">
        <v>0</v>
      </c>
      <c r="R7" s="9">
        <v>0</v>
      </c>
      <c r="S7" s="9">
        <v>26056</v>
      </c>
      <c r="T7" s="9">
        <v>96798</v>
      </c>
      <c r="U7" s="9">
        <v>169.88300000000001</v>
      </c>
      <c r="V7" s="9">
        <v>312426</v>
      </c>
    </row>
    <row r="8" spans="1:22" x14ac:dyDescent="0.3">
      <c r="A8" t="s">
        <v>92</v>
      </c>
      <c r="B8" s="9">
        <v>1279944</v>
      </c>
      <c r="C8" s="9">
        <v>889979</v>
      </c>
      <c r="D8" s="9">
        <v>389965</v>
      </c>
      <c r="E8" s="9">
        <v>229341</v>
      </c>
      <c r="F8" s="9">
        <v>133868</v>
      </c>
      <c r="G8" s="9">
        <v>95473</v>
      </c>
      <c r="H8" s="9">
        <v>29886</v>
      </c>
      <c r="I8" s="9">
        <v>5101</v>
      </c>
      <c r="J8" s="9">
        <v>24785</v>
      </c>
      <c r="K8" s="9">
        <v>886729</v>
      </c>
      <c r="L8" s="9">
        <v>617603</v>
      </c>
      <c r="M8" s="9">
        <v>269126</v>
      </c>
      <c r="N8" s="9">
        <v>133988</v>
      </c>
      <c r="O8" s="9">
        <v>133407</v>
      </c>
      <c r="P8" s="9">
        <v>581</v>
      </c>
      <c r="Q8" s="9">
        <v>0</v>
      </c>
      <c r="R8" s="9">
        <v>0</v>
      </c>
      <c r="S8" s="9">
        <v>40551</v>
      </c>
      <c r="T8" s="9">
        <v>231767</v>
      </c>
      <c r="U8" s="9">
        <v>198.374</v>
      </c>
      <c r="V8" s="9">
        <v>485026</v>
      </c>
    </row>
    <row r="9" spans="1:22" x14ac:dyDescent="0.3">
      <c r="A9" t="s">
        <v>93</v>
      </c>
      <c r="B9" s="9">
        <v>964270</v>
      </c>
      <c r="C9" s="9">
        <v>796092</v>
      </c>
      <c r="D9" s="9">
        <v>168178</v>
      </c>
      <c r="E9" s="9">
        <v>69848</v>
      </c>
      <c r="F9" s="9">
        <v>34900</v>
      </c>
      <c r="G9" s="9">
        <v>34948</v>
      </c>
      <c r="H9" s="9">
        <v>41584</v>
      </c>
      <c r="I9" s="9">
        <v>7119</v>
      </c>
      <c r="J9" s="9">
        <v>34465</v>
      </c>
      <c r="K9" s="9">
        <v>778156</v>
      </c>
      <c r="L9" s="9">
        <v>679723</v>
      </c>
      <c r="M9" s="9">
        <v>98433</v>
      </c>
      <c r="N9" s="9">
        <v>74682</v>
      </c>
      <c r="O9" s="9">
        <v>74350</v>
      </c>
      <c r="P9" s="9">
        <v>332</v>
      </c>
      <c r="Q9" s="9">
        <v>0</v>
      </c>
      <c r="R9" s="9">
        <v>0</v>
      </c>
      <c r="S9" s="9">
        <v>18661</v>
      </c>
      <c r="T9" s="9">
        <v>80344</v>
      </c>
      <c r="U9" s="9">
        <v>181.66499999999999</v>
      </c>
      <c r="V9" s="9">
        <v>628414</v>
      </c>
    </row>
    <row r="10" spans="1:22" x14ac:dyDescent="0.3">
      <c r="A10" t="s">
        <v>94</v>
      </c>
      <c r="B10" s="9">
        <v>1423348</v>
      </c>
      <c r="C10" s="9">
        <v>1241721</v>
      </c>
      <c r="D10" s="9">
        <v>181627</v>
      </c>
      <c r="E10" s="9">
        <v>167916</v>
      </c>
      <c r="F10" s="9">
        <v>146323</v>
      </c>
      <c r="G10" s="9">
        <v>21593</v>
      </c>
      <c r="H10" s="9">
        <v>85867</v>
      </c>
      <c r="I10" s="9">
        <v>16116</v>
      </c>
      <c r="J10" s="9">
        <v>69751</v>
      </c>
      <c r="K10" s="9">
        <v>1033942</v>
      </c>
      <c r="L10" s="9">
        <v>944063</v>
      </c>
      <c r="M10" s="9">
        <v>89879</v>
      </c>
      <c r="N10" s="9">
        <v>135623</v>
      </c>
      <c r="O10" s="9">
        <v>135219</v>
      </c>
      <c r="P10" s="9">
        <v>404</v>
      </c>
      <c r="Q10" s="9">
        <v>0</v>
      </c>
      <c r="R10" s="9">
        <v>0</v>
      </c>
      <c r="S10" s="9">
        <v>24377</v>
      </c>
      <c r="T10" s="9">
        <v>73156</v>
      </c>
      <c r="U10" s="9">
        <v>168.006</v>
      </c>
      <c r="V10" s="9">
        <v>794212</v>
      </c>
    </row>
    <row r="11" spans="1:22" x14ac:dyDescent="0.3">
      <c r="A11" t="s">
        <v>95</v>
      </c>
      <c r="B11" s="9">
        <v>1202554</v>
      </c>
      <c r="C11" s="9">
        <v>872727</v>
      </c>
      <c r="D11" s="9">
        <v>329827</v>
      </c>
      <c r="E11" s="9">
        <v>103094</v>
      </c>
      <c r="F11" s="9">
        <v>70638</v>
      </c>
      <c r="G11" s="9">
        <v>32456</v>
      </c>
      <c r="H11" s="9">
        <v>70401</v>
      </c>
      <c r="I11" s="9">
        <v>6543</v>
      </c>
      <c r="J11" s="9">
        <v>63858</v>
      </c>
      <c r="K11" s="9">
        <v>861628</v>
      </c>
      <c r="L11" s="9">
        <v>628433</v>
      </c>
      <c r="M11" s="9">
        <v>233195</v>
      </c>
      <c r="N11" s="9">
        <v>167431</v>
      </c>
      <c r="O11" s="9">
        <v>167113</v>
      </c>
      <c r="P11" s="9">
        <v>318</v>
      </c>
      <c r="Q11" s="9">
        <v>0</v>
      </c>
      <c r="R11" s="9">
        <v>0</v>
      </c>
      <c r="S11" s="9">
        <v>27734</v>
      </c>
      <c r="T11" s="9">
        <v>202025</v>
      </c>
      <c r="U11" s="9">
        <v>224.40600000000001</v>
      </c>
      <c r="V11" s="9">
        <v>435666</v>
      </c>
    </row>
    <row r="12" spans="1:22" x14ac:dyDescent="0.3">
      <c r="A12" t="s">
        <v>96</v>
      </c>
      <c r="B12" s="9">
        <v>289228</v>
      </c>
      <c r="C12" s="9">
        <v>288672</v>
      </c>
      <c r="D12" s="9">
        <v>556</v>
      </c>
      <c r="E12" s="9">
        <v>74</v>
      </c>
      <c r="F12" s="9">
        <v>62</v>
      </c>
      <c r="G12" s="9">
        <v>12</v>
      </c>
      <c r="H12" s="9">
        <v>2</v>
      </c>
      <c r="I12" s="9">
        <v>0</v>
      </c>
      <c r="J12" s="9">
        <v>2</v>
      </c>
      <c r="K12" s="9">
        <v>289055</v>
      </c>
      <c r="L12" s="9">
        <v>288515</v>
      </c>
      <c r="M12" s="9">
        <v>540</v>
      </c>
      <c r="N12" s="9">
        <v>97</v>
      </c>
      <c r="O12" s="9">
        <v>95</v>
      </c>
      <c r="P12" s="9">
        <v>2</v>
      </c>
      <c r="Q12" s="9">
        <v>0</v>
      </c>
      <c r="R12" s="9">
        <v>0</v>
      </c>
      <c r="S12" s="9">
        <v>10</v>
      </c>
      <c r="T12" s="9">
        <v>177</v>
      </c>
      <c r="U12" s="9">
        <v>247.25399999999999</v>
      </c>
      <c r="V12" s="9">
        <v>288428</v>
      </c>
    </row>
    <row r="13" spans="1:22" x14ac:dyDescent="0.3">
      <c r="A13" t="s">
        <v>97</v>
      </c>
      <c r="B13" s="9">
        <v>1867045</v>
      </c>
      <c r="C13" s="9">
        <v>1512744</v>
      </c>
      <c r="D13" s="9">
        <v>354301</v>
      </c>
      <c r="E13" s="9">
        <v>275189</v>
      </c>
      <c r="F13" s="9">
        <v>206382</v>
      </c>
      <c r="G13" s="9">
        <v>68807</v>
      </c>
      <c r="H13" s="9">
        <v>73908</v>
      </c>
      <c r="I13" s="9">
        <v>31994</v>
      </c>
      <c r="J13" s="9">
        <v>41914</v>
      </c>
      <c r="K13" s="9">
        <v>1353187</v>
      </c>
      <c r="L13" s="9">
        <v>1111010</v>
      </c>
      <c r="M13" s="9">
        <v>242177</v>
      </c>
      <c r="N13" s="9">
        <v>164761</v>
      </c>
      <c r="O13" s="9">
        <v>163358</v>
      </c>
      <c r="P13" s="9">
        <v>1403</v>
      </c>
      <c r="Q13" s="9">
        <v>0</v>
      </c>
      <c r="R13" s="9">
        <v>0</v>
      </c>
      <c r="S13" s="9">
        <v>30747</v>
      </c>
      <c r="T13" s="9">
        <v>201468</v>
      </c>
      <c r="U13" s="9">
        <v>189.178</v>
      </c>
      <c r="V13" s="9">
        <v>637678</v>
      </c>
    </row>
    <row r="14" spans="1:22" x14ac:dyDescent="0.3">
      <c r="A14" t="s">
        <v>98</v>
      </c>
      <c r="B14" s="9">
        <v>2394333</v>
      </c>
      <c r="C14" s="9">
        <v>2159807</v>
      </c>
      <c r="D14" s="9">
        <v>234526</v>
      </c>
      <c r="E14" s="9">
        <v>277532</v>
      </c>
      <c r="F14" s="9">
        <v>233965</v>
      </c>
      <c r="G14" s="9">
        <v>43567</v>
      </c>
      <c r="H14" s="9">
        <v>48311</v>
      </c>
      <c r="I14" s="9">
        <v>33673</v>
      </c>
      <c r="J14" s="9">
        <v>14638</v>
      </c>
      <c r="K14" s="9">
        <v>1927658</v>
      </c>
      <c r="L14" s="9">
        <v>1751657</v>
      </c>
      <c r="M14" s="9">
        <v>176001</v>
      </c>
      <c r="N14" s="9">
        <v>140832</v>
      </c>
      <c r="O14" s="9">
        <v>140512</v>
      </c>
      <c r="P14" s="9">
        <v>320</v>
      </c>
      <c r="Q14" s="9">
        <v>0</v>
      </c>
      <c r="R14" s="9">
        <v>0</v>
      </c>
      <c r="S14" s="9">
        <v>18633</v>
      </c>
      <c r="T14" s="9">
        <v>156357</v>
      </c>
      <c r="U14" s="9">
        <v>176.768</v>
      </c>
      <c r="V14" s="9">
        <v>1144213</v>
      </c>
    </row>
    <row r="15" spans="1:22" x14ac:dyDescent="0.3">
      <c r="A15" t="s">
        <v>99</v>
      </c>
      <c r="B15" s="9">
        <v>2350482</v>
      </c>
      <c r="C15" s="9">
        <v>2200517</v>
      </c>
      <c r="D15" s="9">
        <v>149965</v>
      </c>
      <c r="E15" s="9">
        <v>248112</v>
      </c>
      <c r="F15" s="9">
        <v>224726</v>
      </c>
      <c r="G15" s="9">
        <v>23386</v>
      </c>
      <c r="H15" s="9">
        <v>39986</v>
      </c>
      <c r="I15" s="9">
        <v>29793</v>
      </c>
      <c r="J15" s="9">
        <v>10193</v>
      </c>
      <c r="K15" s="9">
        <v>1927271</v>
      </c>
      <c r="L15" s="9">
        <v>1811219</v>
      </c>
      <c r="M15" s="9">
        <v>116052</v>
      </c>
      <c r="N15" s="9">
        <v>135113</v>
      </c>
      <c r="O15" s="9">
        <v>134779</v>
      </c>
      <c r="P15" s="9">
        <v>334</v>
      </c>
      <c r="Q15" s="9">
        <v>0</v>
      </c>
      <c r="R15" s="9">
        <v>0</v>
      </c>
      <c r="S15" s="9">
        <v>10898</v>
      </c>
      <c r="T15" s="9">
        <v>101864</v>
      </c>
      <c r="U15" s="9">
        <v>172.99600000000001</v>
      </c>
      <c r="V15" s="9">
        <v>1185419</v>
      </c>
    </row>
    <row r="16" spans="1:22" x14ac:dyDescent="0.3">
      <c r="A16" t="s">
        <v>100</v>
      </c>
      <c r="B16" s="9">
        <v>2460198</v>
      </c>
      <c r="C16" s="9">
        <v>2317314</v>
      </c>
      <c r="D16" s="9">
        <v>142884</v>
      </c>
      <c r="E16" s="9">
        <v>272160</v>
      </c>
      <c r="F16" s="9">
        <v>251809</v>
      </c>
      <c r="G16" s="9">
        <v>20351</v>
      </c>
      <c r="H16" s="9">
        <v>43936</v>
      </c>
      <c r="I16" s="9">
        <v>34019</v>
      </c>
      <c r="J16" s="9">
        <v>9917</v>
      </c>
      <c r="K16" s="9">
        <v>1996003</v>
      </c>
      <c r="L16" s="9">
        <v>1883659</v>
      </c>
      <c r="M16" s="9">
        <v>112344</v>
      </c>
      <c r="N16" s="9">
        <v>148099</v>
      </c>
      <c r="O16" s="9">
        <v>147827</v>
      </c>
      <c r="P16" s="9">
        <v>272</v>
      </c>
      <c r="Q16" s="9">
        <v>0</v>
      </c>
      <c r="R16" s="9">
        <v>0</v>
      </c>
      <c r="S16" s="9">
        <v>10119</v>
      </c>
      <c r="T16" s="9">
        <v>102150</v>
      </c>
      <c r="U16" s="9">
        <v>173.899</v>
      </c>
      <c r="V16" s="9">
        <v>1187154</v>
      </c>
    </row>
    <row r="17" spans="1:22" x14ac:dyDescent="0.3">
      <c r="A17" t="s">
        <v>101</v>
      </c>
      <c r="B17" s="9">
        <v>2183447</v>
      </c>
      <c r="C17" s="9">
        <v>2004180</v>
      </c>
      <c r="D17" s="9">
        <v>179267</v>
      </c>
      <c r="E17" s="9">
        <v>281137</v>
      </c>
      <c r="F17" s="9">
        <v>252305</v>
      </c>
      <c r="G17" s="9">
        <v>28832</v>
      </c>
      <c r="H17" s="9">
        <v>46388</v>
      </c>
      <c r="I17" s="9">
        <v>33020</v>
      </c>
      <c r="J17" s="9">
        <v>13368</v>
      </c>
      <c r="K17" s="9">
        <v>1702288</v>
      </c>
      <c r="L17" s="9">
        <v>1565534</v>
      </c>
      <c r="M17" s="9">
        <v>136754</v>
      </c>
      <c r="N17" s="9">
        <v>153634</v>
      </c>
      <c r="O17" s="9">
        <v>153321</v>
      </c>
      <c r="P17" s="9">
        <v>313</v>
      </c>
      <c r="Q17" s="9">
        <v>0</v>
      </c>
      <c r="R17" s="9">
        <v>0</v>
      </c>
      <c r="S17" s="9">
        <v>16389</v>
      </c>
      <c r="T17" s="9">
        <v>117687</v>
      </c>
      <c r="U17" s="9">
        <v>176.798</v>
      </c>
      <c r="V17" s="9">
        <v>874846</v>
      </c>
    </row>
    <row r="18" spans="1:22" x14ac:dyDescent="0.3">
      <c r="A18" t="s">
        <v>102</v>
      </c>
      <c r="B18" s="9">
        <v>2420177</v>
      </c>
      <c r="C18" s="9">
        <v>2281861</v>
      </c>
      <c r="D18" s="9">
        <v>138316</v>
      </c>
      <c r="E18" s="9">
        <v>304250</v>
      </c>
      <c r="F18" s="9">
        <v>284747</v>
      </c>
      <c r="G18" s="9">
        <v>19503</v>
      </c>
      <c r="H18" s="9">
        <v>49378</v>
      </c>
      <c r="I18" s="9">
        <v>39173</v>
      </c>
      <c r="J18" s="9">
        <v>10205</v>
      </c>
      <c r="K18" s="9">
        <v>1898923</v>
      </c>
      <c r="L18" s="9">
        <v>1790684</v>
      </c>
      <c r="M18" s="9">
        <v>108239</v>
      </c>
      <c r="N18" s="9">
        <v>167626</v>
      </c>
      <c r="O18" s="9">
        <v>167257</v>
      </c>
      <c r="P18" s="9">
        <v>369</v>
      </c>
      <c r="Q18" s="9">
        <v>0</v>
      </c>
      <c r="R18" s="9">
        <v>0</v>
      </c>
      <c r="S18" s="9">
        <v>10688</v>
      </c>
      <c r="T18" s="9">
        <v>96965</v>
      </c>
      <c r="U18" s="9">
        <v>171.70400000000001</v>
      </c>
      <c r="V18" s="9">
        <v>995953</v>
      </c>
    </row>
    <row r="19" spans="1:22" x14ac:dyDescent="0.3">
      <c r="A19" t="s">
        <v>103</v>
      </c>
      <c r="B19" s="9">
        <v>2537030</v>
      </c>
      <c r="C19" s="9">
        <v>2383300</v>
      </c>
      <c r="D19" s="9">
        <v>153730</v>
      </c>
      <c r="E19" s="9">
        <v>324923</v>
      </c>
      <c r="F19" s="9">
        <v>301610</v>
      </c>
      <c r="G19" s="9">
        <v>23313</v>
      </c>
      <c r="H19" s="9">
        <v>47367</v>
      </c>
      <c r="I19" s="9">
        <v>37676</v>
      </c>
      <c r="J19" s="9">
        <v>9691</v>
      </c>
      <c r="K19" s="9">
        <v>1994037</v>
      </c>
      <c r="L19" s="9">
        <v>1873509</v>
      </c>
      <c r="M19" s="9">
        <v>120528</v>
      </c>
      <c r="N19" s="9">
        <v>170703</v>
      </c>
      <c r="O19" s="9">
        <v>170505</v>
      </c>
      <c r="P19" s="9">
        <v>198</v>
      </c>
      <c r="Q19" s="9">
        <v>0</v>
      </c>
      <c r="R19" s="9">
        <v>0</v>
      </c>
      <c r="S19" s="9">
        <v>11616</v>
      </c>
      <c r="T19" s="9">
        <v>107047</v>
      </c>
      <c r="U19" s="9">
        <v>173.43199999999999</v>
      </c>
      <c r="V19" s="9">
        <v>1019785</v>
      </c>
    </row>
    <row r="20" spans="1:22" x14ac:dyDescent="0.3">
      <c r="A20" t="s">
        <v>104</v>
      </c>
      <c r="B20" s="9">
        <v>839008</v>
      </c>
      <c r="C20" s="9">
        <v>772941</v>
      </c>
      <c r="D20" s="9">
        <v>66067</v>
      </c>
      <c r="E20" s="9">
        <v>18537</v>
      </c>
      <c r="F20" s="9">
        <v>5467</v>
      </c>
      <c r="G20" s="9">
        <v>13070</v>
      </c>
      <c r="H20" s="9">
        <v>30938</v>
      </c>
      <c r="I20" s="9">
        <v>4527</v>
      </c>
      <c r="J20" s="9">
        <v>26411</v>
      </c>
      <c r="K20" s="9">
        <v>754689</v>
      </c>
      <c r="L20" s="9">
        <v>728223</v>
      </c>
      <c r="M20" s="9">
        <v>26466</v>
      </c>
      <c r="N20" s="9">
        <v>34844</v>
      </c>
      <c r="O20" s="9">
        <v>34724</v>
      </c>
      <c r="P20" s="9">
        <v>120</v>
      </c>
      <c r="Q20" s="9">
        <v>0</v>
      </c>
      <c r="R20" s="9">
        <v>0</v>
      </c>
      <c r="S20" s="9">
        <v>4318</v>
      </c>
      <c r="T20" s="9">
        <v>22962</v>
      </c>
      <c r="U20" s="9">
        <v>313.72199999999998</v>
      </c>
      <c r="V20" s="9">
        <v>720845</v>
      </c>
    </row>
    <row r="21" spans="1:22" x14ac:dyDescent="0.3">
      <c r="A21" t="s">
        <v>105</v>
      </c>
      <c r="B21" s="9">
        <v>660939</v>
      </c>
      <c r="C21" s="9">
        <v>660281</v>
      </c>
      <c r="D21" s="9">
        <v>658</v>
      </c>
      <c r="E21" s="9">
        <v>74</v>
      </c>
      <c r="F21" s="9">
        <v>59</v>
      </c>
      <c r="G21" s="9">
        <v>15</v>
      </c>
      <c r="H21" s="9">
        <v>3</v>
      </c>
      <c r="I21" s="9">
        <v>1</v>
      </c>
      <c r="J21" s="9">
        <v>2</v>
      </c>
      <c r="K21" s="9">
        <v>660778</v>
      </c>
      <c r="L21" s="9">
        <v>660138</v>
      </c>
      <c r="M21" s="9">
        <v>640</v>
      </c>
      <c r="N21" s="9">
        <v>84</v>
      </c>
      <c r="O21" s="9">
        <v>83</v>
      </c>
      <c r="P21" s="9">
        <v>1</v>
      </c>
      <c r="Q21" s="9">
        <v>0</v>
      </c>
      <c r="R21" s="9">
        <v>0</v>
      </c>
      <c r="S21" s="9">
        <v>10</v>
      </c>
      <c r="T21" s="9">
        <v>181</v>
      </c>
      <c r="U21" s="9">
        <v>333.267</v>
      </c>
      <c r="V21" s="9">
        <v>660065</v>
      </c>
    </row>
    <row r="22" spans="1:22" x14ac:dyDescent="0.3">
      <c r="A22" t="s">
        <v>106</v>
      </c>
      <c r="B22" s="9">
        <v>1840330</v>
      </c>
      <c r="C22" s="9">
        <v>1801335</v>
      </c>
      <c r="D22" s="9">
        <v>38995</v>
      </c>
      <c r="E22" s="9">
        <v>127621</v>
      </c>
      <c r="F22" s="9">
        <v>123128</v>
      </c>
      <c r="G22" s="9">
        <v>4493</v>
      </c>
      <c r="H22" s="9">
        <v>66117</v>
      </c>
      <c r="I22" s="9">
        <v>52662</v>
      </c>
      <c r="J22" s="9">
        <v>13455</v>
      </c>
      <c r="K22" s="9">
        <v>1538596</v>
      </c>
      <c r="L22" s="9">
        <v>1517738</v>
      </c>
      <c r="M22" s="9">
        <v>20858</v>
      </c>
      <c r="N22" s="9">
        <v>107996</v>
      </c>
      <c r="O22" s="9">
        <v>107807</v>
      </c>
      <c r="P22" s="9">
        <v>189</v>
      </c>
      <c r="Q22" s="9">
        <v>0</v>
      </c>
      <c r="R22" s="9">
        <v>0</v>
      </c>
      <c r="S22" s="9">
        <v>1917</v>
      </c>
      <c r="T22" s="9">
        <v>18341</v>
      </c>
      <c r="U22" s="9">
        <v>182.773</v>
      </c>
      <c r="V22" s="9">
        <v>1202593</v>
      </c>
    </row>
    <row r="23" spans="1:22" x14ac:dyDescent="0.3">
      <c r="A23" t="s">
        <v>107</v>
      </c>
      <c r="B23" s="9">
        <v>3941802</v>
      </c>
      <c r="C23" s="9">
        <v>2438938</v>
      </c>
      <c r="D23" s="9">
        <v>1502864</v>
      </c>
      <c r="E23" s="9">
        <v>335434</v>
      </c>
      <c r="F23" s="9">
        <v>178169</v>
      </c>
      <c r="G23" s="9">
        <v>157265</v>
      </c>
      <c r="H23" s="9">
        <v>840257</v>
      </c>
      <c r="I23" s="9">
        <v>122458</v>
      </c>
      <c r="J23" s="9">
        <v>717799</v>
      </c>
      <c r="K23" s="9">
        <v>1705717</v>
      </c>
      <c r="L23" s="9">
        <v>1079619</v>
      </c>
      <c r="M23" s="9">
        <v>626098</v>
      </c>
      <c r="N23" s="9">
        <v>1060394</v>
      </c>
      <c r="O23" s="9">
        <v>1058692</v>
      </c>
      <c r="P23" s="9">
        <v>1702</v>
      </c>
      <c r="Q23" s="9">
        <v>0</v>
      </c>
      <c r="R23" s="9">
        <v>0</v>
      </c>
      <c r="S23" s="9">
        <v>46405</v>
      </c>
      <c r="T23" s="9">
        <v>578313</v>
      </c>
      <c r="U23" s="9">
        <v>262.70600000000002</v>
      </c>
      <c r="V23" s="9">
        <v>772712</v>
      </c>
    </row>
    <row r="24" spans="1:22" x14ac:dyDescent="0.3">
      <c r="A24" t="s">
        <v>108</v>
      </c>
      <c r="B24" s="9">
        <v>4076720</v>
      </c>
      <c r="C24" s="9">
        <v>2629375</v>
      </c>
      <c r="D24" s="9">
        <v>1447345</v>
      </c>
      <c r="E24" s="9">
        <v>269839</v>
      </c>
      <c r="F24" s="9">
        <v>171990</v>
      </c>
      <c r="G24" s="9">
        <v>97849</v>
      </c>
      <c r="H24" s="9">
        <v>931156</v>
      </c>
      <c r="I24" s="9">
        <v>133956</v>
      </c>
      <c r="J24" s="9">
        <v>797200</v>
      </c>
      <c r="K24" s="9">
        <v>1775160</v>
      </c>
      <c r="L24" s="9">
        <v>1224885</v>
      </c>
      <c r="M24" s="9">
        <v>550275</v>
      </c>
      <c r="N24" s="9">
        <v>1100565</v>
      </c>
      <c r="O24" s="9">
        <v>1098544</v>
      </c>
      <c r="P24" s="9">
        <v>2021</v>
      </c>
      <c r="Q24" s="9">
        <v>0</v>
      </c>
      <c r="R24" s="9">
        <v>0</v>
      </c>
      <c r="S24" s="9">
        <v>31129</v>
      </c>
      <c r="T24" s="9">
        <v>519193</v>
      </c>
      <c r="U24" s="9">
        <v>276.90300000000002</v>
      </c>
      <c r="V24" s="9">
        <v>897908</v>
      </c>
    </row>
    <row r="25" spans="1:22" x14ac:dyDescent="0.3">
      <c r="A25" t="s">
        <v>109</v>
      </c>
      <c r="B25" s="9">
        <v>4150621</v>
      </c>
      <c r="C25" s="9">
        <v>2564144</v>
      </c>
      <c r="D25" s="9">
        <v>1586477</v>
      </c>
      <c r="E25" s="9">
        <v>339006</v>
      </c>
      <c r="F25" s="9">
        <v>172465</v>
      </c>
      <c r="G25" s="9">
        <v>166541</v>
      </c>
      <c r="H25" s="9">
        <v>882979</v>
      </c>
      <c r="I25" s="9">
        <v>114592</v>
      </c>
      <c r="J25" s="9">
        <v>768387</v>
      </c>
      <c r="K25" s="9">
        <v>1818749</v>
      </c>
      <c r="L25" s="9">
        <v>1169171</v>
      </c>
      <c r="M25" s="9">
        <v>649578</v>
      </c>
      <c r="N25" s="9">
        <v>1109887</v>
      </c>
      <c r="O25" s="9">
        <v>1107916</v>
      </c>
      <c r="P25" s="9">
        <v>1971</v>
      </c>
      <c r="Q25" s="9">
        <v>0</v>
      </c>
      <c r="R25" s="9">
        <v>0</v>
      </c>
      <c r="S25" s="9">
        <v>51497</v>
      </c>
      <c r="T25" s="9">
        <v>597063</v>
      </c>
      <c r="U25" s="9">
        <v>274.50799999999998</v>
      </c>
      <c r="V25" s="9">
        <v>869052</v>
      </c>
    </row>
    <row r="26" spans="1:22" x14ac:dyDescent="0.3">
      <c r="A26" t="s">
        <v>110</v>
      </c>
      <c r="B26" s="9">
        <v>3952306</v>
      </c>
      <c r="C26" s="9">
        <v>2521445</v>
      </c>
      <c r="D26" s="9">
        <v>1430861</v>
      </c>
      <c r="E26" s="9">
        <v>269554</v>
      </c>
      <c r="F26" s="9">
        <v>168680</v>
      </c>
      <c r="G26" s="9">
        <v>100874</v>
      </c>
      <c r="H26" s="9">
        <v>925689</v>
      </c>
      <c r="I26" s="9">
        <v>137658</v>
      </c>
      <c r="J26" s="9">
        <v>788031</v>
      </c>
      <c r="K26" s="9">
        <v>1658660</v>
      </c>
      <c r="L26" s="9">
        <v>1118913</v>
      </c>
      <c r="M26" s="9">
        <v>539747</v>
      </c>
      <c r="N26" s="9">
        <v>1098403</v>
      </c>
      <c r="O26" s="9">
        <v>1096194</v>
      </c>
      <c r="P26" s="9">
        <v>2209</v>
      </c>
      <c r="Q26" s="9">
        <v>0</v>
      </c>
      <c r="R26" s="9">
        <v>0</v>
      </c>
      <c r="S26" s="9">
        <v>30621</v>
      </c>
      <c r="T26" s="9">
        <v>508911</v>
      </c>
      <c r="U26" s="9">
        <v>277.779</v>
      </c>
      <c r="V26" s="9">
        <v>792893</v>
      </c>
    </row>
    <row r="27" spans="1:22" x14ac:dyDescent="0.3">
      <c r="A27" t="s">
        <v>111</v>
      </c>
      <c r="B27" s="9">
        <v>3979109</v>
      </c>
      <c r="C27" s="9">
        <v>2596788</v>
      </c>
      <c r="D27" s="9">
        <v>1382321</v>
      </c>
      <c r="E27" s="9">
        <v>255760</v>
      </c>
      <c r="F27" s="9">
        <v>180101</v>
      </c>
      <c r="G27" s="9">
        <v>75659</v>
      </c>
      <c r="H27" s="9">
        <v>953781</v>
      </c>
      <c r="I27" s="9">
        <v>143755</v>
      </c>
      <c r="J27" s="9">
        <v>810026</v>
      </c>
      <c r="K27" s="9">
        <v>1655773</v>
      </c>
      <c r="L27" s="9">
        <v>1161347</v>
      </c>
      <c r="M27" s="9">
        <v>494426</v>
      </c>
      <c r="N27" s="9">
        <v>1113795</v>
      </c>
      <c r="O27" s="9">
        <v>1111585</v>
      </c>
      <c r="P27" s="9">
        <v>2210</v>
      </c>
      <c r="Q27" s="9">
        <v>0</v>
      </c>
      <c r="R27" s="9">
        <v>0</v>
      </c>
      <c r="S27" s="9">
        <v>27747</v>
      </c>
      <c r="T27" s="9">
        <v>465483</v>
      </c>
      <c r="U27" s="9">
        <v>288.34500000000003</v>
      </c>
      <c r="V27" s="9">
        <v>819104</v>
      </c>
    </row>
    <row r="28" spans="1:22" x14ac:dyDescent="0.3">
      <c r="A28" t="s">
        <v>112</v>
      </c>
      <c r="B28" s="9">
        <v>4065403</v>
      </c>
      <c r="C28" s="9">
        <v>2667070</v>
      </c>
      <c r="D28" s="9">
        <v>1398333</v>
      </c>
      <c r="E28" s="9">
        <v>251862</v>
      </c>
      <c r="F28" s="9">
        <v>176460</v>
      </c>
      <c r="G28" s="9">
        <v>75402</v>
      </c>
      <c r="H28" s="9">
        <v>959077</v>
      </c>
      <c r="I28" s="9">
        <v>142225</v>
      </c>
      <c r="J28" s="9">
        <v>816852</v>
      </c>
      <c r="K28" s="9">
        <v>1736198</v>
      </c>
      <c r="L28" s="9">
        <v>1232168</v>
      </c>
      <c r="M28" s="9">
        <v>504030</v>
      </c>
      <c r="N28" s="9">
        <v>1118266</v>
      </c>
      <c r="O28" s="9">
        <v>1116217</v>
      </c>
      <c r="P28" s="9">
        <v>2049</v>
      </c>
      <c r="Q28" s="9">
        <v>0</v>
      </c>
      <c r="R28" s="9">
        <v>0</v>
      </c>
      <c r="S28" s="9">
        <v>30027</v>
      </c>
      <c r="T28" s="9">
        <v>474365</v>
      </c>
      <c r="U28" s="9">
        <v>290.87599999999998</v>
      </c>
      <c r="V28" s="9">
        <v>890335</v>
      </c>
    </row>
    <row r="29" spans="1:22" x14ac:dyDescent="0.3">
      <c r="A29" t="s">
        <v>113</v>
      </c>
      <c r="B29" s="9">
        <v>2288952</v>
      </c>
      <c r="C29" s="9">
        <v>2239943</v>
      </c>
      <c r="D29" s="9">
        <v>49009</v>
      </c>
      <c r="E29" s="9">
        <v>166188</v>
      </c>
      <c r="F29" s="9">
        <v>159901</v>
      </c>
      <c r="G29" s="9">
        <v>6287</v>
      </c>
      <c r="H29" s="9">
        <v>86999</v>
      </c>
      <c r="I29" s="9">
        <v>69143</v>
      </c>
      <c r="J29" s="9">
        <v>17856</v>
      </c>
      <c r="K29" s="9">
        <v>1892891</v>
      </c>
      <c r="L29" s="9">
        <v>1868298</v>
      </c>
      <c r="M29" s="9">
        <v>24593</v>
      </c>
      <c r="N29" s="9">
        <v>142874</v>
      </c>
      <c r="O29" s="9">
        <v>142601</v>
      </c>
      <c r="P29" s="9">
        <v>273</v>
      </c>
      <c r="Q29" s="9">
        <v>0</v>
      </c>
      <c r="R29" s="9">
        <v>0</v>
      </c>
      <c r="S29" s="9">
        <v>2520</v>
      </c>
      <c r="T29" s="9">
        <v>22354</v>
      </c>
      <c r="U29" s="9">
        <v>182.56700000000001</v>
      </c>
      <c r="V29" s="9">
        <v>1455963</v>
      </c>
    </row>
    <row r="30" spans="1:22" x14ac:dyDescent="0.3">
      <c r="A30" t="s">
        <v>114</v>
      </c>
      <c r="B30" s="9">
        <v>2412509</v>
      </c>
      <c r="C30" s="9">
        <v>2359273</v>
      </c>
      <c r="D30" s="9">
        <v>53236</v>
      </c>
      <c r="E30" s="9">
        <v>169501</v>
      </c>
      <c r="F30" s="9">
        <v>163693</v>
      </c>
      <c r="G30" s="9">
        <v>5808</v>
      </c>
      <c r="H30" s="9">
        <v>85310</v>
      </c>
      <c r="I30" s="9">
        <v>63291</v>
      </c>
      <c r="J30" s="9">
        <v>22019</v>
      </c>
      <c r="K30" s="9">
        <v>2017126</v>
      </c>
      <c r="L30" s="9">
        <v>1991977</v>
      </c>
      <c r="M30" s="9">
        <v>25149</v>
      </c>
      <c r="N30" s="9">
        <v>140572</v>
      </c>
      <c r="O30" s="9">
        <v>140312</v>
      </c>
      <c r="P30" s="9">
        <v>260</v>
      </c>
      <c r="Q30" s="9">
        <v>0</v>
      </c>
      <c r="R30" s="9">
        <v>0</v>
      </c>
      <c r="S30" s="9">
        <v>2313</v>
      </c>
      <c r="T30" s="9">
        <v>22182</v>
      </c>
      <c r="U30" s="9">
        <v>198.79499999999999</v>
      </c>
      <c r="V30" s="9">
        <v>1534319</v>
      </c>
    </row>
    <row r="31" spans="1:22" x14ac:dyDescent="0.3">
      <c r="A31" t="s">
        <v>115</v>
      </c>
      <c r="B31" s="9">
        <v>2341735</v>
      </c>
      <c r="C31" s="9">
        <v>2311220</v>
      </c>
      <c r="D31" s="9">
        <v>30515</v>
      </c>
      <c r="E31" s="9">
        <v>168767</v>
      </c>
      <c r="F31" s="9">
        <v>165305</v>
      </c>
      <c r="G31" s="9">
        <v>3462</v>
      </c>
      <c r="H31" s="9">
        <v>76616</v>
      </c>
      <c r="I31" s="9">
        <v>65863</v>
      </c>
      <c r="J31" s="9">
        <v>10753</v>
      </c>
      <c r="K31" s="9">
        <v>1956368</v>
      </c>
      <c r="L31" s="9">
        <v>1940328</v>
      </c>
      <c r="M31" s="9">
        <v>16040</v>
      </c>
      <c r="N31" s="9">
        <v>139984</v>
      </c>
      <c r="O31" s="9">
        <v>139724</v>
      </c>
      <c r="P31" s="9">
        <v>260</v>
      </c>
      <c r="Q31" s="9">
        <v>0</v>
      </c>
      <c r="R31" s="9">
        <v>0</v>
      </c>
      <c r="S31" s="9">
        <v>1274</v>
      </c>
      <c r="T31" s="9">
        <v>13644</v>
      </c>
      <c r="U31" s="9">
        <v>179.21100000000001</v>
      </c>
      <c r="V31" s="9">
        <v>1497369</v>
      </c>
    </row>
    <row r="32" spans="1:22" x14ac:dyDescent="0.3">
      <c r="A32" t="s">
        <v>116</v>
      </c>
      <c r="B32" s="9">
        <v>2654488</v>
      </c>
      <c r="C32" s="9">
        <v>2619101</v>
      </c>
      <c r="D32" s="9">
        <v>35387</v>
      </c>
      <c r="E32" s="9">
        <v>198317</v>
      </c>
      <c r="F32" s="9">
        <v>194573</v>
      </c>
      <c r="G32" s="9">
        <v>3744</v>
      </c>
      <c r="H32" s="9">
        <v>96236</v>
      </c>
      <c r="I32" s="9">
        <v>81789</v>
      </c>
      <c r="J32" s="9">
        <v>14447</v>
      </c>
      <c r="K32" s="9">
        <v>2193285</v>
      </c>
      <c r="L32" s="9">
        <v>2176328</v>
      </c>
      <c r="M32" s="9">
        <v>16957</v>
      </c>
      <c r="N32" s="9">
        <v>166650</v>
      </c>
      <c r="O32" s="9">
        <v>166411</v>
      </c>
      <c r="P32" s="9">
        <v>239</v>
      </c>
      <c r="Q32" s="9">
        <v>0</v>
      </c>
      <c r="R32" s="9">
        <v>0</v>
      </c>
      <c r="S32" s="9">
        <v>1039</v>
      </c>
      <c r="T32" s="9">
        <v>15847</v>
      </c>
      <c r="U32" s="9">
        <v>186.90799999999999</v>
      </c>
      <c r="V32" s="9">
        <v>1623517</v>
      </c>
    </row>
    <row r="33" spans="1:22" x14ac:dyDescent="0.3">
      <c r="A33" t="s">
        <v>117</v>
      </c>
      <c r="B33" s="9">
        <v>2446905</v>
      </c>
      <c r="C33" s="9">
        <v>2415262</v>
      </c>
      <c r="D33" s="9">
        <v>31643</v>
      </c>
      <c r="E33" s="9">
        <v>180642</v>
      </c>
      <c r="F33" s="9">
        <v>177223</v>
      </c>
      <c r="G33" s="9">
        <v>3419</v>
      </c>
      <c r="H33" s="9">
        <v>90378</v>
      </c>
      <c r="I33" s="9">
        <v>76496</v>
      </c>
      <c r="J33" s="9">
        <v>13882</v>
      </c>
      <c r="K33" s="9">
        <v>2022422</v>
      </c>
      <c r="L33" s="9">
        <v>2008240</v>
      </c>
      <c r="M33" s="9">
        <v>14182</v>
      </c>
      <c r="N33" s="9">
        <v>153463</v>
      </c>
      <c r="O33" s="9">
        <v>153303</v>
      </c>
      <c r="P33" s="9">
        <v>160</v>
      </c>
      <c r="Q33" s="9">
        <v>0</v>
      </c>
      <c r="R33" s="9">
        <v>0</v>
      </c>
      <c r="S33" s="9">
        <v>1335</v>
      </c>
      <c r="T33" s="9">
        <v>13271</v>
      </c>
      <c r="U33" s="9">
        <v>185.15100000000001</v>
      </c>
      <c r="V33" s="9">
        <v>1520276</v>
      </c>
    </row>
    <row r="34" spans="1:22" x14ac:dyDescent="0.3">
      <c r="A34" t="s">
        <v>118</v>
      </c>
      <c r="B34" s="9">
        <v>2986511</v>
      </c>
      <c r="C34" s="9">
        <v>2906337</v>
      </c>
      <c r="D34" s="9">
        <v>80174</v>
      </c>
      <c r="E34" s="9">
        <v>156576</v>
      </c>
      <c r="F34" s="9">
        <v>139798</v>
      </c>
      <c r="G34" s="9">
        <v>16778</v>
      </c>
      <c r="H34" s="9">
        <v>51075</v>
      </c>
      <c r="I34" s="9">
        <v>49000</v>
      </c>
      <c r="J34" s="9">
        <v>2075</v>
      </c>
      <c r="K34" s="9">
        <v>2687397</v>
      </c>
      <c r="L34" s="9">
        <v>2626509</v>
      </c>
      <c r="M34" s="9">
        <v>60888</v>
      </c>
      <c r="N34" s="9">
        <v>91464</v>
      </c>
      <c r="O34" s="9">
        <v>91031</v>
      </c>
      <c r="P34" s="9">
        <v>433</v>
      </c>
      <c r="Q34" s="9">
        <v>0</v>
      </c>
      <c r="R34" s="9">
        <v>0</v>
      </c>
      <c r="S34" s="9">
        <v>2663</v>
      </c>
      <c r="T34" s="9">
        <v>57142</v>
      </c>
      <c r="U34" s="9">
        <v>162.92400000000001</v>
      </c>
      <c r="V34" s="9">
        <v>2279285</v>
      </c>
    </row>
    <row r="35" spans="1:22" x14ac:dyDescent="0.3">
      <c r="A35" t="s">
        <v>119</v>
      </c>
      <c r="B35" s="9">
        <v>3501940</v>
      </c>
      <c r="C35" s="9">
        <v>3412470</v>
      </c>
      <c r="D35" s="9">
        <v>89470</v>
      </c>
      <c r="E35" s="9">
        <v>198949</v>
      </c>
      <c r="F35" s="9">
        <v>180963</v>
      </c>
      <c r="G35" s="9">
        <v>17986</v>
      </c>
      <c r="H35" s="9">
        <v>62599</v>
      </c>
      <c r="I35" s="9">
        <v>58745</v>
      </c>
      <c r="J35" s="9">
        <v>3854</v>
      </c>
      <c r="K35" s="9">
        <v>3123448</v>
      </c>
      <c r="L35" s="9">
        <v>3056608</v>
      </c>
      <c r="M35" s="9">
        <v>66840</v>
      </c>
      <c r="N35" s="9">
        <v>116944</v>
      </c>
      <c r="O35" s="9">
        <v>116154</v>
      </c>
      <c r="P35" s="9">
        <v>790</v>
      </c>
      <c r="Q35" s="9">
        <v>0</v>
      </c>
      <c r="R35" s="9">
        <v>0</v>
      </c>
      <c r="S35" s="9">
        <v>3060</v>
      </c>
      <c r="T35" s="9">
        <v>63543</v>
      </c>
      <c r="U35" s="9">
        <v>165.26</v>
      </c>
      <c r="V35" s="9">
        <v>2531391</v>
      </c>
    </row>
    <row r="36" spans="1:22" x14ac:dyDescent="0.3">
      <c r="A36" t="s">
        <v>120</v>
      </c>
      <c r="B36" s="9">
        <v>2889900</v>
      </c>
      <c r="C36" s="9">
        <v>2868746</v>
      </c>
      <c r="D36" s="9">
        <v>21154</v>
      </c>
      <c r="E36" s="9">
        <v>173501</v>
      </c>
      <c r="F36" s="9">
        <v>170725</v>
      </c>
      <c r="G36" s="9">
        <v>2776</v>
      </c>
      <c r="H36" s="9">
        <v>50537</v>
      </c>
      <c r="I36" s="9">
        <v>48789</v>
      </c>
      <c r="J36" s="9">
        <v>1748</v>
      </c>
      <c r="K36" s="9">
        <v>2562635</v>
      </c>
      <c r="L36" s="9">
        <v>2546122</v>
      </c>
      <c r="M36" s="9">
        <v>16513</v>
      </c>
      <c r="N36" s="9">
        <v>103227</v>
      </c>
      <c r="O36" s="9">
        <v>103110</v>
      </c>
      <c r="P36" s="9">
        <v>117</v>
      </c>
      <c r="Q36" s="9">
        <v>0</v>
      </c>
      <c r="R36" s="9">
        <v>0</v>
      </c>
      <c r="S36" s="9">
        <v>983</v>
      </c>
      <c r="T36" s="9">
        <v>14016</v>
      </c>
      <c r="U36" s="9">
        <v>147.9</v>
      </c>
      <c r="V36" s="9">
        <v>2099524</v>
      </c>
    </row>
    <row r="37" spans="1:22" x14ac:dyDescent="0.3">
      <c r="A37" t="s">
        <v>121</v>
      </c>
      <c r="B37" s="9">
        <v>2823689</v>
      </c>
      <c r="C37" s="9">
        <v>2736772</v>
      </c>
      <c r="D37" s="9">
        <v>86917</v>
      </c>
      <c r="E37" s="9">
        <v>142754</v>
      </c>
      <c r="F37" s="9">
        <v>123553</v>
      </c>
      <c r="G37" s="9">
        <v>19201</v>
      </c>
      <c r="H37" s="9">
        <v>48537</v>
      </c>
      <c r="I37" s="9">
        <v>44292</v>
      </c>
      <c r="J37" s="9">
        <v>4245</v>
      </c>
      <c r="K37" s="9">
        <v>2537888</v>
      </c>
      <c r="L37" s="9">
        <v>2475019</v>
      </c>
      <c r="M37" s="9">
        <v>62869</v>
      </c>
      <c r="N37" s="9">
        <v>94510</v>
      </c>
      <c r="O37" s="9">
        <v>93908</v>
      </c>
      <c r="P37" s="9">
        <v>602</v>
      </c>
      <c r="Q37" s="9">
        <v>0</v>
      </c>
      <c r="R37" s="9">
        <v>0</v>
      </c>
      <c r="S37" s="9">
        <v>2865</v>
      </c>
      <c r="T37" s="9">
        <v>58885</v>
      </c>
      <c r="U37" s="9">
        <v>162.36500000000001</v>
      </c>
      <c r="V37" s="9">
        <v>2126123</v>
      </c>
    </row>
    <row r="38" spans="1:22" x14ac:dyDescent="0.3">
      <c r="A38" t="s">
        <v>122</v>
      </c>
      <c r="B38" s="9">
        <v>2434888</v>
      </c>
      <c r="C38" s="9">
        <v>2429415</v>
      </c>
      <c r="D38" s="9">
        <v>5473</v>
      </c>
      <c r="E38" s="9">
        <v>116988</v>
      </c>
      <c r="F38" s="9">
        <v>116541</v>
      </c>
      <c r="G38" s="9">
        <v>447</v>
      </c>
      <c r="H38" s="9">
        <v>42470</v>
      </c>
      <c r="I38" s="9">
        <v>42470</v>
      </c>
      <c r="J38" s="9">
        <v>0</v>
      </c>
      <c r="K38" s="9">
        <v>2193866</v>
      </c>
      <c r="L38" s="9">
        <v>2188866</v>
      </c>
      <c r="M38" s="9">
        <v>5000</v>
      </c>
      <c r="N38" s="9">
        <v>81564</v>
      </c>
      <c r="O38" s="9">
        <v>81538</v>
      </c>
      <c r="P38" s="9">
        <v>26</v>
      </c>
      <c r="Q38" s="9">
        <v>0</v>
      </c>
      <c r="R38" s="9">
        <v>0</v>
      </c>
      <c r="S38" s="9">
        <v>396</v>
      </c>
      <c r="T38" s="9">
        <v>1806</v>
      </c>
      <c r="U38" s="9">
        <v>146.458</v>
      </c>
      <c r="V38" s="9">
        <v>1858987</v>
      </c>
    </row>
    <row r="39" spans="1:22" x14ac:dyDescent="0.3">
      <c r="A39" t="s">
        <v>123</v>
      </c>
      <c r="B39" s="9">
        <v>1977926</v>
      </c>
      <c r="C39" s="9">
        <v>1919309</v>
      </c>
      <c r="D39" s="9">
        <v>58617</v>
      </c>
      <c r="E39" s="9">
        <v>124406</v>
      </c>
      <c r="F39" s="9">
        <v>109949</v>
      </c>
      <c r="G39" s="9">
        <v>14457</v>
      </c>
      <c r="H39" s="9">
        <v>20176</v>
      </c>
      <c r="I39" s="9">
        <v>17302</v>
      </c>
      <c r="J39" s="9">
        <v>2874</v>
      </c>
      <c r="K39" s="9">
        <v>1730040</v>
      </c>
      <c r="L39" s="9">
        <v>1689127</v>
      </c>
      <c r="M39" s="9">
        <v>40913</v>
      </c>
      <c r="N39" s="9">
        <v>103304</v>
      </c>
      <c r="O39" s="9">
        <v>102931</v>
      </c>
      <c r="P39" s="9">
        <v>373</v>
      </c>
      <c r="Q39" s="9">
        <v>0</v>
      </c>
      <c r="R39" s="9">
        <v>0</v>
      </c>
      <c r="S39" s="9">
        <v>6575</v>
      </c>
      <c r="T39" s="9">
        <v>33624</v>
      </c>
      <c r="U39" s="9">
        <v>170.93100000000001</v>
      </c>
      <c r="V39" s="9">
        <v>1541895</v>
      </c>
    </row>
    <row r="40" spans="1:22" x14ac:dyDescent="0.3">
      <c r="A40" t="s">
        <v>124</v>
      </c>
      <c r="B40" s="9">
        <v>1684302</v>
      </c>
      <c r="C40" s="9">
        <v>1671441</v>
      </c>
      <c r="D40" s="9">
        <v>12861</v>
      </c>
      <c r="E40" s="9">
        <v>37772</v>
      </c>
      <c r="F40" s="9">
        <v>35007</v>
      </c>
      <c r="G40" s="9">
        <v>2765</v>
      </c>
      <c r="H40" s="9">
        <v>8234</v>
      </c>
      <c r="I40" s="9">
        <v>7976</v>
      </c>
      <c r="J40" s="9">
        <v>258</v>
      </c>
      <c r="K40" s="9">
        <v>1600400</v>
      </c>
      <c r="L40" s="9">
        <v>1590641</v>
      </c>
      <c r="M40" s="9">
        <v>9759</v>
      </c>
      <c r="N40" s="9">
        <v>37896</v>
      </c>
      <c r="O40" s="9">
        <v>37817</v>
      </c>
      <c r="P40" s="9">
        <v>79</v>
      </c>
      <c r="Q40" s="9">
        <v>0</v>
      </c>
      <c r="R40" s="9">
        <v>0</v>
      </c>
      <c r="S40" s="9">
        <v>2885</v>
      </c>
      <c r="T40" s="9">
        <v>4581</v>
      </c>
      <c r="U40" s="9">
        <v>152.01499999999999</v>
      </c>
      <c r="V40" s="9">
        <v>1545822</v>
      </c>
    </row>
    <row r="41" spans="1:22" x14ac:dyDescent="0.3">
      <c r="A41" t="s">
        <v>125</v>
      </c>
      <c r="B41" s="9">
        <v>2101472</v>
      </c>
      <c r="C41" s="9">
        <v>1817982</v>
      </c>
      <c r="D41" s="9">
        <v>283490</v>
      </c>
      <c r="E41" s="9">
        <v>128837</v>
      </c>
      <c r="F41" s="9">
        <v>45024</v>
      </c>
      <c r="G41" s="9">
        <v>83813</v>
      </c>
      <c r="H41" s="9">
        <v>21060</v>
      </c>
      <c r="I41" s="9">
        <v>10523</v>
      </c>
      <c r="J41" s="9">
        <v>10537</v>
      </c>
      <c r="K41" s="9">
        <v>1849290</v>
      </c>
      <c r="L41" s="9">
        <v>1661275</v>
      </c>
      <c r="M41" s="9">
        <v>188015</v>
      </c>
      <c r="N41" s="9">
        <v>102285</v>
      </c>
      <c r="O41" s="9">
        <v>101160</v>
      </c>
      <c r="P41" s="9">
        <v>1125</v>
      </c>
      <c r="Q41" s="9">
        <v>0</v>
      </c>
      <c r="R41" s="9">
        <v>0</v>
      </c>
      <c r="S41" s="9">
        <v>31332</v>
      </c>
      <c r="T41" s="9">
        <v>156002</v>
      </c>
      <c r="U41" s="9">
        <v>213.21299999999999</v>
      </c>
      <c r="V41" s="9">
        <v>1591867</v>
      </c>
    </row>
    <row r="42" spans="1:22" x14ac:dyDescent="0.3">
      <c r="A42" t="s">
        <v>126</v>
      </c>
      <c r="B42" s="9">
        <v>801847</v>
      </c>
      <c r="C42" s="9">
        <v>799166</v>
      </c>
      <c r="D42" s="9">
        <v>2681</v>
      </c>
      <c r="E42" s="9">
        <v>405</v>
      </c>
      <c r="F42" s="9">
        <v>131</v>
      </c>
      <c r="G42" s="9">
        <v>274</v>
      </c>
      <c r="H42" s="9">
        <v>55</v>
      </c>
      <c r="I42" s="9">
        <v>26</v>
      </c>
      <c r="J42" s="9">
        <v>29</v>
      </c>
      <c r="K42" s="9">
        <v>800507</v>
      </c>
      <c r="L42" s="9">
        <v>798143</v>
      </c>
      <c r="M42" s="9">
        <v>2364</v>
      </c>
      <c r="N42" s="9">
        <v>880</v>
      </c>
      <c r="O42" s="9">
        <v>866</v>
      </c>
      <c r="P42" s="9">
        <v>14</v>
      </c>
      <c r="Q42" s="9">
        <v>0</v>
      </c>
      <c r="R42" s="9">
        <v>0</v>
      </c>
      <c r="S42" s="9">
        <v>62</v>
      </c>
      <c r="T42" s="9">
        <v>790</v>
      </c>
      <c r="U42" s="9">
        <v>269.02999999999997</v>
      </c>
      <c r="V42" s="9">
        <v>797102</v>
      </c>
    </row>
    <row r="43" spans="1:22" x14ac:dyDescent="0.3">
      <c r="A43" t="s">
        <v>127</v>
      </c>
      <c r="B43" s="9">
        <v>1822003</v>
      </c>
      <c r="C43" s="9">
        <v>1758953</v>
      </c>
      <c r="D43" s="9">
        <v>63050</v>
      </c>
      <c r="E43" s="9">
        <v>134837</v>
      </c>
      <c r="F43" s="9">
        <v>121666</v>
      </c>
      <c r="G43" s="9">
        <v>13171</v>
      </c>
      <c r="H43" s="9">
        <v>26265</v>
      </c>
      <c r="I43" s="9">
        <v>21231</v>
      </c>
      <c r="J43" s="9">
        <v>5034</v>
      </c>
      <c r="K43" s="9">
        <v>1526883</v>
      </c>
      <c r="L43" s="9">
        <v>1482739</v>
      </c>
      <c r="M43" s="9">
        <v>44144</v>
      </c>
      <c r="N43" s="9">
        <v>134018</v>
      </c>
      <c r="O43" s="9">
        <v>133317</v>
      </c>
      <c r="P43" s="9">
        <v>701</v>
      </c>
      <c r="Q43" s="9">
        <v>0</v>
      </c>
      <c r="R43" s="9">
        <v>0</v>
      </c>
      <c r="S43" s="9">
        <v>4348</v>
      </c>
      <c r="T43" s="9">
        <v>38232</v>
      </c>
      <c r="U43" s="9">
        <v>167.589</v>
      </c>
      <c r="V43" s="9">
        <v>1364265</v>
      </c>
    </row>
    <row r="44" spans="1:22" x14ac:dyDescent="0.3">
      <c r="A44" t="s">
        <v>128</v>
      </c>
      <c r="B44" s="9">
        <v>1905590</v>
      </c>
      <c r="C44" s="9">
        <v>1843043</v>
      </c>
      <c r="D44" s="9">
        <v>62547</v>
      </c>
      <c r="E44" s="9">
        <v>134753</v>
      </c>
      <c r="F44" s="9">
        <v>121798</v>
      </c>
      <c r="G44" s="9">
        <v>12955</v>
      </c>
      <c r="H44" s="9">
        <v>27934</v>
      </c>
      <c r="I44" s="9">
        <v>22850</v>
      </c>
      <c r="J44" s="9">
        <v>5084</v>
      </c>
      <c r="K44" s="9">
        <v>1605452</v>
      </c>
      <c r="L44" s="9">
        <v>1561574</v>
      </c>
      <c r="M44" s="9">
        <v>43878</v>
      </c>
      <c r="N44" s="9">
        <v>137451</v>
      </c>
      <c r="O44" s="9">
        <v>136821</v>
      </c>
      <c r="P44" s="9">
        <v>630</v>
      </c>
      <c r="Q44" s="9">
        <v>0</v>
      </c>
      <c r="R44" s="9">
        <v>0</v>
      </c>
      <c r="S44" s="9">
        <v>3832</v>
      </c>
      <c r="T44" s="9">
        <v>39010</v>
      </c>
      <c r="U44" s="9">
        <v>173.637</v>
      </c>
      <c r="V44" s="9">
        <v>1441870</v>
      </c>
    </row>
    <row r="45" spans="1:22" x14ac:dyDescent="0.3">
      <c r="A45" t="s">
        <v>129</v>
      </c>
      <c r="B45" s="9">
        <v>1003967</v>
      </c>
      <c r="C45" s="9">
        <v>1003667</v>
      </c>
      <c r="D45" s="9">
        <v>300</v>
      </c>
      <c r="E45" s="9">
        <v>3</v>
      </c>
      <c r="F45" s="9">
        <v>2</v>
      </c>
      <c r="G45" s="9">
        <v>1</v>
      </c>
      <c r="H45" s="9">
        <v>0</v>
      </c>
      <c r="I45" s="9">
        <v>0</v>
      </c>
      <c r="J45" s="9">
        <v>0</v>
      </c>
      <c r="K45" s="9">
        <v>1003964</v>
      </c>
      <c r="L45" s="9">
        <v>1003665</v>
      </c>
      <c r="M45" s="9">
        <v>299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2</v>
      </c>
      <c r="T45" s="9">
        <v>0</v>
      </c>
      <c r="U45" s="9">
        <v>178.93</v>
      </c>
      <c r="V45" s="9">
        <v>1003665</v>
      </c>
    </row>
    <row r="46" spans="1:22" x14ac:dyDescent="0.3">
      <c r="A46" t="s">
        <v>130</v>
      </c>
      <c r="B46" s="9">
        <v>699861</v>
      </c>
      <c r="C46" s="9">
        <v>622865</v>
      </c>
      <c r="D46" s="9">
        <v>76996</v>
      </c>
      <c r="E46" s="9">
        <v>81402</v>
      </c>
      <c r="F46" s="9">
        <v>71509</v>
      </c>
      <c r="G46" s="9">
        <v>9893</v>
      </c>
      <c r="H46" s="9">
        <v>38757</v>
      </c>
      <c r="I46" s="9">
        <v>17755</v>
      </c>
      <c r="J46" s="9">
        <v>21002</v>
      </c>
      <c r="K46" s="9">
        <v>488031</v>
      </c>
      <c r="L46" s="9">
        <v>442986</v>
      </c>
      <c r="M46" s="9">
        <v>45045</v>
      </c>
      <c r="N46" s="9">
        <v>91671</v>
      </c>
      <c r="O46" s="9">
        <v>90615</v>
      </c>
      <c r="P46" s="9">
        <v>1056</v>
      </c>
      <c r="Q46" s="9">
        <v>0</v>
      </c>
      <c r="R46" s="9">
        <v>0</v>
      </c>
      <c r="S46" s="9">
        <v>12272</v>
      </c>
      <c r="T46" s="9">
        <v>33255</v>
      </c>
      <c r="U46" s="9">
        <v>188.84200000000001</v>
      </c>
      <c r="V46" s="9">
        <v>327041</v>
      </c>
    </row>
    <row r="47" spans="1:22" x14ac:dyDescent="0.3">
      <c r="A47" t="s">
        <v>131</v>
      </c>
      <c r="B47" s="9">
        <v>10072666</v>
      </c>
      <c r="C47" s="9">
        <v>6397770</v>
      </c>
      <c r="D47" s="9">
        <v>3674896</v>
      </c>
      <c r="E47" s="9">
        <v>207383</v>
      </c>
      <c r="F47" s="9">
        <v>130555</v>
      </c>
      <c r="G47" s="9">
        <v>76828</v>
      </c>
      <c r="H47" s="9">
        <v>3586987</v>
      </c>
      <c r="I47" s="9">
        <v>690694</v>
      </c>
      <c r="J47" s="9">
        <v>2896293</v>
      </c>
      <c r="K47" s="9">
        <v>2610251</v>
      </c>
      <c r="L47" s="9">
        <v>1908475</v>
      </c>
      <c r="M47" s="9">
        <v>701776</v>
      </c>
      <c r="N47" s="9">
        <v>3668046</v>
      </c>
      <c r="O47" s="9">
        <v>3668046</v>
      </c>
      <c r="P47" s="9">
        <v>0</v>
      </c>
      <c r="Q47" s="9">
        <v>0</v>
      </c>
      <c r="R47" s="9">
        <v>0</v>
      </c>
      <c r="S47" s="9">
        <v>156655</v>
      </c>
      <c r="T47" s="9">
        <v>541404</v>
      </c>
      <c r="U47" s="9">
        <v>462.166</v>
      </c>
      <c r="V47" s="9">
        <v>1095247</v>
      </c>
    </row>
    <row r="48" spans="1:22" x14ac:dyDescent="0.3">
      <c r="A48" t="s">
        <v>132</v>
      </c>
      <c r="B48" s="9">
        <v>12001517</v>
      </c>
      <c r="C48" s="9">
        <v>7392614</v>
      </c>
      <c r="D48" s="9">
        <v>4608903</v>
      </c>
      <c r="E48" s="9">
        <v>240514</v>
      </c>
      <c r="F48" s="9">
        <v>182061</v>
      </c>
      <c r="G48" s="9">
        <v>58453</v>
      </c>
      <c r="H48" s="9">
        <v>5043247</v>
      </c>
      <c r="I48" s="9">
        <v>726434</v>
      </c>
      <c r="J48" s="9">
        <v>4316813</v>
      </c>
      <c r="K48" s="9">
        <v>1584345</v>
      </c>
      <c r="L48" s="9">
        <v>1350708</v>
      </c>
      <c r="M48" s="9">
        <v>233637</v>
      </c>
      <c r="N48" s="9">
        <v>5133411</v>
      </c>
      <c r="O48" s="9">
        <v>5133411</v>
      </c>
      <c r="P48" s="9">
        <v>0</v>
      </c>
      <c r="Q48" s="9">
        <v>0</v>
      </c>
      <c r="R48" s="9">
        <v>0</v>
      </c>
      <c r="S48" s="9">
        <v>20020</v>
      </c>
      <c r="T48" s="9">
        <v>213318</v>
      </c>
      <c r="U48" s="9">
        <v>574.22400000000005</v>
      </c>
      <c r="V48" s="9">
        <v>823276</v>
      </c>
    </row>
    <row r="49" spans="1:22" x14ac:dyDescent="0.3">
      <c r="A49" t="s">
        <v>133</v>
      </c>
      <c r="B49" s="9">
        <v>308365</v>
      </c>
      <c r="C49" s="9">
        <v>273534</v>
      </c>
      <c r="D49" s="9">
        <v>34831</v>
      </c>
      <c r="E49" s="9">
        <v>36753</v>
      </c>
      <c r="F49" s="9">
        <v>28574</v>
      </c>
      <c r="G49" s="9">
        <v>8179</v>
      </c>
      <c r="H49" s="9">
        <v>32420</v>
      </c>
      <c r="I49" s="9">
        <v>27125</v>
      </c>
      <c r="J49" s="9">
        <v>5295</v>
      </c>
      <c r="K49" s="9">
        <v>196289</v>
      </c>
      <c r="L49" s="9">
        <v>175185</v>
      </c>
      <c r="M49" s="9">
        <v>21104</v>
      </c>
      <c r="N49" s="9">
        <v>42903</v>
      </c>
      <c r="O49" s="9">
        <v>42650</v>
      </c>
      <c r="P49" s="9">
        <v>253</v>
      </c>
      <c r="Q49" s="9">
        <v>0</v>
      </c>
      <c r="R49" s="9">
        <v>0</v>
      </c>
      <c r="S49" s="9">
        <v>1529</v>
      </c>
      <c r="T49" s="9">
        <v>18026</v>
      </c>
      <c r="U49" s="9">
        <v>178.03100000000001</v>
      </c>
      <c r="V49" s="9">
        <v>130574</v>
      </c>
    </row>
    <row r="50" spans="1:22" x14ac:dyDescent="0.3">
      <c r="A50" t="s">
        <v>134</v>
      </c>
      <c r="B50" s="9">
        <v>136438</v>
      </c>
      <c r="C50" s="9">
        <v>103656</v>
      </c>
      <c r="D50" s="9">
        <v>32782</v>
      </c>
      <c r="E50" s="9">
        <v>13901</v>
      </c>
      <c r="F50" s="9">
        <v>5229</v>
      </c>
      <c r="G50" s="9">
        <v>8672</v>
      </c>
      <c r="H50" s="9">
        <v>2980</v>
      </c>
      <c r="I50" s="9">
        <v>1368</v>
      </c>
      <c r="J50" s="9">
        <v>1612</v>
      </c>
      <c r="K50" s="9">
        <v>101276</v>
      </c>
      <c r="L50" s="9">
        <v>79285</v>
      </c>
      <c r="M50" s="9">
        <v>21991</v>
      </c>
      <c r="N50" s="9">
        <v>18281</v>
      </c>
      <c r="O50" s="9">
        <v>17774</v>
      </c>
      <c r="P50" s="9">
        <v>507</v>
      </c>
      <c r="Q50" s="9">
        <v>0</v>
      </c>
      <c r="R50" s="9">
        <v>0</v>
      </c>
      <c r="S50" s="9">
        <v>2252</v>
      </c>
      <c r="T50" s="9">
        <v>19569</v>
      </c>
      <c r="U50" s="9">
        <v>182.42599999999999</v>
      </c>
      <c r="V50" s="9">
        <v>67029</v>
      </c>
    </row>
    <row r="51" spans="1:22" x14ac:dyDescent="0.3">
      <c r="A51" t="s">
        <v>135</v>
      </c>
      <c r="B51" s="9">
        <v>411186</v>
      </c>
      <c r="C51" s="9">
        <v>267793</v>
      </c>
      <c r="D51" s="9">
        <v>143393</v>
      </c>
      <c r="E51" s="9">
        <v>79799</v>
      </c>
      <c r="F51" s="9">
        <v>30858</v>
      </c>
      <c r="G51" s="9">
        <v>48941</v>
      </c>
      <c r="H51" s="9">
        <v>5397</v>
      </c>
      <c r="I51" s="9">
        <v>2367</v>
      </c>
      <c r="J51" s="9">
        <v>3030</v>
      </c>
      <c r="K51" s="9">
        <v>300855</v>
      </c>
      <c r="L51" s="9">
        <v>209938</v>
      </c>
      <c r="M51" s="9">
        <v>90917</v>
      </c>
      <c r="N51" s="9">
        <v>25135</v>
      </c>
      <c r="O51" s="9">
        <v>24630</v>
      </c>
      <c r="P51" s="9">
        <v>505</v>
      </c>
      <c r="Q51" s="9">
        <v>0</v>
      </c>
      <c r="R51" s="9">
        <v>0</v>
      </c>
      <c r="S51" s="9">
        <v>14203</v>
      </c>
      <c r="T51" s="9">
        <v>76842</v>
      </c>
      <c r="U51" s="9">
        <v>159.76499999999999</v>
      </c>
      <c r="V51" s="9">
        <v>174383</v>
      </c>
    </row>
    <row r="52" spans="1:22" x14ac:dyDescent="0.3">
      <c r="A52" t="s">
        <v>136</v>
      </c>
      <c r="B52" s="9">
        <v>121466</v>
      </c>
      <c r="C52" s="9">
        <v>92356</v>
      </c>
      <c r="D52" s="9">
        <v>29110</v>
      </c>
      <c r="E52" s="9">
        <v>5365</v>
      </c>
      <c r="F52" s="9">
        <v>3205</v>
      </c>
      <c r="G52" s="9">
        <v>2160</v>
      </c>
      <c r="H52" s="9">
        <v>12117</v>
      </c>
      <c r="I52" s="9">
        <v>516</v>
      </c>
      <c r="J52" s="9">
        <v>11601</v>
      </c>
      <c r="K52" s="9">
        <v>90317</v>
      </c>
      <c r="L52" s="9">
        <v>75041</v>
      </c>
      <c r="M52" s="9">
        <v>15276</v>
      </c>
      <c r="N52" s="9">
        <v>13667</v>
      </c>
      <c r="O52" s="9">
        <v>13594</v>
      </c>
      <c r="P52" s="9">
        <v>73</v>
      </c>
      <c r="Q52" s="9">
        <v>0</v>
      </c>
      <c r="R52" s="9">
        <v>0</v>
      </c>
      <c r="S52" s="9">
        <v>1652</v>
      </c>
      <c r="T52" s="9">
        <v>13898</v>
      </c>
      <c r="U52" s="9">
        <v>164.637</v>
      </c>
      <c r="V52" s="9">
        <v>59974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10" t="s">
        <v>2</v>
      </c>
      <c r="C1" s="10"/>
      <c r="D1" s="10"/>
      <c r="E1" s="10"/>
      <c r="F1" s="10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9">
        <v>2582406</v>
      </c>
      <c r="C3" s="9">
        <v>8220120</v>
      </c>
      <c r="D3" s="9">
        <v>39103127</v>
      </c>
      <c r="E3" s="9">
        <v>16534497</v>
      </c>
      <c r="F3" s="9">
        <v>12260573</v>
      </c>
      <c r="G3">
        <f>$G$1*B3</f>
        <v>244034.2681128</v>
      </c>
      <c r="H3">
        <f>$H$1*D3</f>
        <v>3388063.0667260997</v>
      </c>
      <c r="I3">
        <f>$I$1*C3</f>
        <v>403302.10353599995</v>
      </c>
      <c r="J3">
        <f>SUM(G3:I3)</f>
        <v>4035399.4383748998</v>
      </c>
    </row>
    <row r="4" spans="1:10" x14ac:dyDescent="0.3">
      <c r="A4" t="s">
        <v>88</v>
      </c>
      <c r="B4" s="9">
        <v>5416970</v>
      </c>
      <c r="C4" s="9">
        <v>9482233</v>
      </c>
      <c r="D4" s="9">
        <v>49305585</v>
      </c>
      <c r="E4" s="9">
        <v>21345014</v>
      </c>
      <c r="F4" s="9">
        <v>16893385</v>
      </c>
      <c r="G4">
        <f t="shared" ref="G4:G52" si="0">$G$1*B4</f>
        <v>511897.16463599994</v>
      </c>
      <c r="H4">
        <f t="shared" ref="H4:H52" si="1">$H$1*D4</f>
        <v>4272047.8984154994</v>
      </c>
      <c r="I4">
        <f t="shared" ref="I4:I52" si="2">$I$1*C4</f>
        <v>465224.90123239998</v>
      </c>
      <c r="J4">
        <f t="shared" ref="J4:J52" si="3">SUM(G4:I4)</f>
        <v>5249169.9642838994</v>
      </c>
    </row>
    <row r="5" spans="1:10" x14ac:dyDescent="0.3">
      <c r="A5" t="s">
        <v>89</v>
      </c>
      <c r="B5" s="9">
        <v>4797706</v>
      </c>
      <c r="C5" s="9">
        <v>9258833</v>
      </c>
      <c r="D5" s="9">
        <v>53251341</v>
      </c>
      <c r="E5" s="9">
        <v>18825118</v>
      </c>
      <c r="F5" s="9">
        <v>15631071</v>
      </c>
      <c r="G5">
        <f t="shared" si="0"/>
        <v>453377.45975279994</v>
      </c>
      <c r="H5">
        <f t="shared" si="1"/>
        <v>4613925.1650062995</v>
      </c>
      <c r="I5">
        <f t="shared" si="2"/>
        <v>454264.27171239996</v>
      </c>
      <c r="J5">
        <f t="shared" si="3"/>
        <v>5521566.8964714995</v>
      </c>
    </row>
    <row r="6" spans="1:10" x14ac:dyDescent="0.3">
      <c r="A6" t="s">
        <v>90</v>
      </c>
      <c r="B6" s="9">
        <v>4250812</v>
      </c>
      <c r="C6" s="9">
        <v>10720612</v>
      </c>
      <c r="D6" s="9">
        <v>55706061</v>
      </c>
      <c r="E6" s="9">
        <v>19783564</v>
      </c>
      <c r="F6" s="9">
        <v>14599266</v>
      </c>
      <c r="G6">
        <f t="shared" si="0"/>
        <v>401696.63302559999</v>
      </c>
      <c r="H6">
        <f t="shared" si="1"/>
        <v>4826612.6611022996</v>
      </c>
      <c r="I6">
        <f t="shared" si="2"/>
        <v>525983.24243360001</v>
      </c>
      <c r="J6">
        <f t="shared" si="3"/>
        <v>5754292.5365614993</v>
      </c>
    </row>
    <row r="7" spans="1:10" x14ac:dyDescent="0.3">
      <c r="A7" t="s">
        <v>91</v>
      </c>
      <c r="B7" s="9">
        <v>5251152</v>
      </c>
      <c r="C7" s="9">
        <v>10646371</v>
      </c>
      <c r="D7" s="9">
        <v>53130989</v>
      </c>
      <c r="E7" s="9">
        <v>21040270</v>
      </c>
      <c r="F7" s="9">
        <v>16435768</v>
      </c>
      <c r="G7">
        <f t="shared" si="0"/>
        <v>496227.56261759996</v>
      </c>
      <c r="H7">
        <f t="shared" si="1"/>
        <v>4603497.3502126997</v>
      </c>
      <c r="I7">
        <f t="shared" si="2"/>
        <v>522340.77109879995</v>
      </c>
      <c r="J7">
        <f t="shared" si="3"/>
        <v>5622065.6839290997</v>
      </c>
    </row>
    <row r="8" spans="1:10" x14ac:dyDescent="0.3">
      <c r="A8" t="s">
        <v>92</v>
      </c>
      <c r="B8" s="9">
        <v>2578722</v>
      </c>
      <c r="C8" s="9">
        <v>8324777</v>
      </c>
      <c r="D8" s="9">
        <v>38033919</v>
      </c>
      <c r="E8" s="9">
        <v>16187564</v>
      </c>
      <c r="F8" s="9">
        <v>11443227</v>
      </c>
      <c r="G8">
        <f t="shared" si="0"/>
        <v>243686.13453359998</v>
      </c>
      <c r="H8">
        <f t="shared" si="1"/>
        <v>3295422.2880116999</v>
      </c>
      <c r="I8">
        <f t="shared" si="2"/>
        <v>408436.86899559997</v>
      </c>
      <c r="J8">
        <f t="shared" si="3"/>
        <v>3947545.2915408998</v>
      </c>
    </row>
    <row r="9" spans="1:10" x14ac:dyDescent="0.3">
      <c r="A9" t="s">
        <v>93</v>
      </c>
      <c r="B9" s="9">
        <v>3113059</v>
      </c>
      <c r="C9" s="9">
        <v>7814146</v>
      </c>
      <c r="D9" s="9">
        <v>39785530</v>
      </c>
      <c r="E9" s="9">
        <v>17830240</v>
      </c>
      <c r="F9" s="9">
        <v>13449412</v>
      </c>
      <c r="G9">
        <f t="shared" si="0"/>
        <v>294180.33982920001</v>
      </c>
      <c r="H9">
        <f t="shared" si="1"/>
        <v>3447189.396979</v>
      </c>
      <c r="I9">
        <f t="shared" si="2"/>
        <v>383383.8823688</v>
      </c>
      <c r="J9">
        <f t="shared" si="3"/>
        <v>4124753.6191769997</v>
      </c>
    </row>
    <row r="10" spans="1:10" x14ac:dyDescent="0.3">
      <c r="A10" t="s">
        <v>94</v>
      </c>
      <c r="B10" s="9">
        <v>4353671</v>
      </c>
      <c r="C10" s="9">
        <v>10755325</v>
      </c>
      <c r="D10" s="9">
        <v>55344452</v>
      </c>
      <c r="E10" s="9">
        <v>19653617</v>
      </c>
      <c r="F10" s="9">
        <v>14229517</v>
      </c>
      <c r="G10">
        <f t="shared" si="0"/>
        <v>411416.68509479996</v>
      </c>
      <c r="H10">
        <f t="shared" si="1"/>
        <v>4795281.3024236001</v>
      </c>
      <c r="I10">
        <f t="shared" si="2"/>
        <v>527686.35940999992</v>
      </c>
      <c r="J10">
        <f t="shared" si="3"/>
        <v>5734384.3469284</v>
      </c>
    </row>
    <row r="11" spans="1:10" x14ac:dyDescent="0.3">
      <c r="A11" t="s">
        <v>95</v>
      </c>
      <c r="B11" s="9">
        <v>3996645</v>
      </c>
      <c r="C11" s="9">
        <v>4052746</v>
      </c>
      <c r="D11" s="9">
        <v>28246519</v>
      </c>
      <c r="E11" s="9">
        <v>13456257</v>
      </c>
      <c r="F11" s="9">
        <v>11510898</v>
      </c>
      <c r="G11">
        <f t="shared" si="0"/>
        <v>377678.15652599995</v>
      </c>
      <c r="H11">
        <f t="shared" si="1"/>
        <v>2447399.8661916996</v>
      </c>
      <c r="I11">
        <f t="shared" si="2"/>
        <v>198839.06644879997</v>
      </c>
      <c r="J11">
        <f t="shared" si="3"/>
        <v>3023917.0891664992</v>
      </c>
    </row>
    <row r="12" spans="1:10" x14ac:dyDescent="0.3">
      <c r="A12" t="s">
        <v>96</v>
      </c>
      <c r="B12" s="9">
        <v>6619534</v>
      </c>
      <c r="C12" s="9">
        <v>7609837</v>
      </c>
      <c r="D12" s="9">
        <v>49852050</v>
      </c>
      <c r="E12" s="9">
        <v>20125999</v>
      </c>
      <c r="F12" s="9">
        <v>17862299</v>
      </c>
      <c r="G12">
        <f t="shared" si="0"/>
        <v>625538.01955919992</v>
      </c>
      <c r="H12">
        <f t="shared" si="1"/>
        <v>4319395.975815</v>
      </c>
      <c r="I12">
        <f t="shared" si="2"/>
        <v>373359.91076359997</v>
      </c>
      <c r="J12">
        <f t="shared" si="3"/>
        <v>5318293.9061377998</v>
      </c>
    </row>
    <row r="13" spans="1:10" x14ac:dyDescent="0.3">
      <c r="A13" t="s">
        <v>97</v>
      </c>
      <c r="B13" s="9">
        <v>4038400</v>
      </c>
      <c r="C13" s="9">
        <v>10482864</v>
      </c>
      <c r="D13" s="9">
        <v>49617130</v>
      </c>
      <c r="E13" s="9">
        <v>19622283</v>
      </c>
      <c r="F13" s="9">
        <v>14034806</v>
      </c>
      <c r="G13">
        <f t="shared" si="0"/>
        <v>381623.95392</v>
      </c>
      <c r="H13">
        <f t="shared" si="1"/>
        <v>4299041.4968590001</v>
      </c>
      <c r="I13">
        <f t="shared" si="2"/>
        <v>514318.65985919995</v>
      </c>
      <c r="J13">
        <f t="shared" si="3"/>
        <v>5194984.1106382003</v>
      </c>
    </row>
    <row r="14" spans="1:10" x14ac:dyDescent="0.3">
      <c r="A14" t="s">
        <v>98</v>
      </c>
      <c r="B14" s="9">
        <v>5731736</v>
      </c>
      <c r="C14" s="9">
        <v>8570189</v>
      </c>
      <c r="D14" s="9">
        <v>49175943</v>
      </c>
      <c r="E14" s="9">
        <v>20925026</v>
      </c>
      <c r="F14" s="9">
        <v>14689849</v>
      </c>
      <c r="G14">
        <f t="shared" si="0"/>
        <v>541642.17391679995</v>
      </c>
      <c r="H14">
        <f t="shared" si="1"/>
        <v>4260815.1580748996</v>
      </c>
      <c r="I14">
        <f t="shared" si="2"/>
        <v>420477.46886919998</v>
      </c>
      <c r="J14">
        <f t="shared" si="3"/>
        <v>5222934.8008608995</v>
      </c>
    </row>
    <row r="15" spans="1:10" x14ac:dyDescent="0.3">
      <c r="A15" t="s">
        <v>99</v>
      </c>
      <c r="B15" s="9">
        <v>4309705</v>
      </c>
      <c r="C15" s="9">
        <v>6610132</v>
      </c>
      <c r="D15" s="9">
        <v>36828012</v>
      </c>
      <c r="E15" s="9">
        <v>17975466</v>
      </c>
      <c r="F15" s="9">
        <v>13909895</v>
      </c>
      <c r="G15">
        <f t="shared" si="0"/>
        <v>407261.950854</v>
      </c>
      <c r="H15">
        <f t="shared" si="1"/>
        <v>3190937.3201315999</v>
      </c>
      <c r="I15">
        <f t="shared" si="2"/>
        <v>324311.58428959997</v>
      </c>
      <c r="J15">
        <f t="shared" si="3"/>
        <v>3922510.8552752002</v>
      </c>
    </row>
    <row r="16" spans="1:10" x14ac:dyDescent="0.3">
      <c r="A16" t="s">
        <v>100</v>
      </c>
      <c r="B16" s="9">
        <v>4374990</v>
      </c>
      <c r="C16" s="9">
        <v>6311499</v>
      </c>
      <c r="D16" s="9">
        <v>36346499</v>
      </c>
      <c r="E16" s="9">
        <v>17223041</v>
      </c>
      <c r="F16" s="9">
        <v>13558318</v>
      </c>
      <c r="G16">
        <f t="shared" si="0"/>
        <v>413431.30501199997</v>
      </c>
      <c r="H16">
        <f t="shared" si="1"/>
        <v>3149216.9633056996</v>
      </c>
      <c r="I16">
        <f t="shared" si="2"/>
        <v>309659.81313719996</v>
      </c>
      <c r="J16">
        <f t="shared" si="3"/>
        <v>3872308.0814548992</v>
      </c>
    </row>
    <row r="17" spans="1:10" x14ac:dyDescent="0.3">
      <c r="A17" t="s">
        <v>101</v>
      </c>
      <c r="B17" s="9">
        <v>4111392</v>
      </c>
      <c r="C17" s="9">
        <v>6775885</v>
      </c>
      <c r="D17" s="9">
        <v>38741216</v>
      </c>
      <c r="E17" s="9">
        <v>16433984</v>
      </c>
      <c r="F17" s="9">
        <v>13330745</v>
      </c>
      <c r="G17">
        <f t="shared" si="0"/>
        <v>388521.61032959999</v>
      </c>
      <c r="H17">
        <f t="shared" si="1"/>
        <v>3356705.5414687996</v>
      </c>
      <c r="I17">
        <f t="shared" si="2"/>
        <v>332443.89057799999</v>
      </c>
      <c r="J17">
        <f t="shared" si="3"/>
        <v>4077671.0423763995</v>
      </c>
    </row>
    <row r="18" spans="1:10" x14ac:dyDescent="0.3">
      <c r="A18" t="s">
        <v>102</v>
      </c>
      <c r="B18" s="9">
        <v>4359227</v>
      </c>
      <c r="C18" s="9">
        <v>6290325</v>
      </c>
      <c r="D18" s="9">
        <v>35906340</v>
      </c>
      <c r="E18" s="9">
        <v>16463755</v>
      </c>
      <c r="F18" s="9">
        <v>13320001</v>
      </c>
      <c r="G18">
        <f t="shared" si="0"/>
        <v>411941.72042759997</v>
      </c>
      <c r="H18">
        <f t="shared" si="1"/>
        <v>3111079.6948619997</v>
      </c>
      <c r="I18">
        <f t="shared" si="2"/>
        <v>308620.95740999997</v>
      </c>
      <c r="J18">
        <f t="shared" si="3"/>
        <v>3831642.3726995992</v>
      </c>
    </row>
    <row r="19" spans="1:10" x14ac:dyDescent="0.3">
      <c r="A19" t="s">
        <v>103</v>
      </c>
      <c r="B19" s="9">
        <v>4193177</v>
      </c>
      <c r="C19" s="9">
        <v>6267142</v>
      </c>
      <c r="D19" s="9">
        <v>36349070</v>
      </c>
      <c r="E19" s="9">
        <v>16155393</v>
      </c>
      <c r="F19" s="9">
        <v>13215379</v>
      </c>
      <c r="G19">
        <f t="shared" si="0"/>
        <v>396250.19468759996</v>
      </c>
      <c r="H19">
        <f t="shared" si="1"/>
        <v>3149439.7258009999</v>
      </c>
      <c r="I19">
        <f t="shared" si="2"/>
        <v>307483.53451759997</v>
      </c>
      <c r="J19">
        <f t="shared" si="3"/>
        <v>3853173.4550061999</v>
      </c>
    </row>
    <row r="20" spans="1:10" x14ac:dyDescent="0.3">
      <c r="A20" t="s">
        <v>104</v>
      </c>
      <c r="B20" s="9">
        <v>6661695</v>
      </c>
      <c r="C20" s="9">
        <v>7338760</v>
      </c>
      <c r="D20" s="9">
        <v>49795327</v>
      </c>
      <c r="E20" s="9">
        <v>19804169</v>
      </c>
      <c r="F20" s="9">
        <v>17669507</v>
      </c>
      <c r="G20">
        <f t="shared" si="0"/>
        <v>629522.18346600002</v>
      </c>
      <c r="H20">
        <f t="shared" si="1"/>
        <v>4314481.2511860998</v>
      </c>
      <c r="I20">
        <f t="shared" si="2"/>
        <v>360060.11412799999</v>
      </c>
      <c r="J20">
        <f t="shared" si="3"/>
        <v>5304063.5487800995</v>
      </c>
    </row>
    <row r="21" spans="1:10" x14ac:dyDescent="0.3">
      <c r="A21" t="s">
        <v>105</v>
      </c>
      <c r="B21" s="9">
        <v>6460527</v>
      </c>
      <c r="C21" s="9">
        <v>7397357</v>
      </c>
      <c r="D21" s="9">
        <v>50209137</v>
      </c>
      <c r="E21" s="9">
        <v>19641924</v>
      </c>
      <c r="F21" s="9">
        <v>17731888</v>
      </c>
      <c r="G21">
        <f t="shared" si="0"/>
        <v>610512.04886759992</v>
      </c>
      <c r="H21">
        <f t="shared" si="1"/>
        <v>4350335.5289690997</v>
      </c>
      <c r="I21">
        <f t="shared" si="2"/>
        <v>362935.0470196</v>
      </c>
      <c r="J21">
        <f t="shared" si="3"/>
        <v>5323782.6248562997</v>
      </c>
    </row>
    <row r="22" spans="1:10" x14ac:dyDescent="0.3">
      <c r="A22" t="s">
        <v>106</v>
      </c>
      <c r="B22" s="9">
        <v>5084351</v>
      </c>
      <c r="C22" s="9">
        <v>4841603</v>
      </c>
      <c r="D22" s="9">
        <v>37304985</v>
      </c>
      <c r="E22" s="9">
        <v>18173530</v>
      </c>
      <c r="F22" s="9">
        <v>16262217</v>
      </c>
      <c r="G22">
        <f t="shared" si="0"/>
        <v>480465.0682788</v>
      </c>
      <c r="H22">
        <f t="shared" si="1"/>
        <v>3232264.3118354999</v>
      </c>
      <c r="I22">
        <f t="shared" si="2"/>
        <v>237542.59966839998</v>
      </c>
      <c r="J22">
        <f t="shared" si="3"/>
        <v>3950271.9797827001</v>
      </c>
    </row>
    <row r="23" spans="1:10" x14ac:dyDescent="0.3">
      <c r="A23" t="s">
        <v>107</v>
      </c>
      <c r="B23" s="9">
        <v>5528576</v>
      </c>
      <c r="C23" s="9">
        <v>3402653</v>
      </c>
      <c r="D23" s="9">
        <v>34012881</v>
      </c>
      <c r="E23" s="9">
        <v>16295839</v>
      </c>
      <c r="F23" s="9">
        <v>15000532</v>
      </c>
      <c r="G23">
        <f t="shared" si="0"/>
        <v>522443.79770879995</v>
      </c>
      <c r="H23">
        <f t="shared" si="1"/>
        <v>2947022.2652282999</v>
      </c>
      <c r="I23">
        <f t="shared" si="2"/>
        <v>166943.6836084</v>
      </c>
      <c r="J23">
        <f t="shared" si="3"/>
        <v>3636409.7465455001</v>
      </c>
    </row>
    <row r="24" spans="1:10" x14ac:dyDescent="0.3">
      <c r="A24" t="s">
        <v>108</v>
      </c>
      <c r="B24" s="9">
        <v>5291550</v>
      </c>
      <c r="C24" s="9">
        <v>3654033</v>
      </c>
      <c r="D24" s="9">
        <v>39185473</v>
      </c>
      <c r="E24" s="9">
        <v>15600100</v>
      </c>
      <c r="F24" s="9">
        <v>14941114</v>
      </c>
      <c r="G24">
        <f t="shared" si="0"/>
        <v>500045.12513999996</v>
      </c>
      <c r="H24">
        <f t="shared" si="1"/>
        <v>3395197.8782538995</v>
      </c>
      <c r="I24">
        <f t="shared" si="2"/>
        <v>179277.09027239998</v>
      </c>
      <c r="J24">
        <f t="shared" si="3"/>
        <v>4074520.0936662997</v>
      </c>
    </row>
    <row r="25" spans="1:10" x14ac:dyDescent="0.3">
      <c r="A25" t="s">
        <v>109</v>
      </c>
      <c r="B25" s="9">
        <v>5342605</v>
      </c>
      <c r="C25" s="9">
        <v>3559106</v>
      </c>
      <c r="D25" s="9">
        <v>39345832</v>
      </c>
      <c r="E25" s="9">
        <v>15587820</v>
      </c>
      <c r="F25" s="9">
        <v>15017369</v>
      </c>
      <c r="G25">
        <f t="shared" si="0"/>
        <v>504869.76137399999</v>
      </c>
      <c r="H25">
        <f t="shared" si="1"/>
        <v>3409092.0715575996</v>
      </c>
      <c r="I25">
        <f t="shared" si="2"/>
        <v>174619.70585679999</v>
      </c>
      <c r="J25">
        <f t="shared" si="3"/>
        <v>4088581.5387883997</v>
      </c>
    </row>
    <row r="26" spans="1:10" x14ac:dyDescent="0.3">
      <c r="A26" t="s">
        <v>110</v>
      </c>
      <c r="B26" s="9">
        <v>5829354</v>
      </c>
      <c r="C26" s="9">
        <v>3626727</v>
      </c>
      <c r="D26" s="9">
        <v>41299615</v>
      </c>
      <c r="E26" s="9">
        <v>16025742</v>
      </c>
      <c r="F26" s="9">
        <v>15417032</v>
      </c>
      <c r="G26">
        <f t="shared" si="0"/>
        <v>550866.95777520002</v>
      </c>
      <c r="H26">
        <f t="shared" si="1"/>
        <v>3578376.2319444995</v>
      </c>
      <c r="I26">
        <f t="shared" si="2"/>
        <v>177937.3814556</v>
      </c>
      <c r="J26">
        <f t="shared" si="3"/>
        <v>4307180.5711752996</v>
      </c>
    </row>
    <row r="27" spans="1:10" x14ac:dyDescent="0.3">
      <c r="A27" t="s">
        <v>111</v>
      </c>
      <c r="B27" s="9">
        <v>5978600</v>
      </c>
      <c r="C27" s="9">
        <v>3409041</v>
      </c>
      <c r="D27" s="9">
        <v>38811310</v>
      </c>
      <c r="E27" s="9">
        <v>16380913</v>
      </c>
      <c r="F27" s="9">
        <v>15609413</v>
      </c>
      <c r="G27">
        <f t="shared" si="0"/>
        <v>564970.52567999996</v>
      </c>
      <c r="H27">
        <f t="shared" si="1"/>
        <v>3362778.7870329996</v>
      </c>
      <c r="I27">
        <f t="shared" si="2"/>
        <v>167257.09677479998</v>
      </c>
      <c r="J27">
        <f t="shared" si="3"/>
        <v>4095006.4094877997</v>
      </c>
    </row>
    <row r="28" spans="1:10" x14ac:dyDescent="0.3">
      <c r="A28" t="s">
        <v>112</v>
      </c>
      <c r="B28" s="9">
        <v>5646456</v>
      </c>
      <c r="C28" s="9">
        <v>3742044</v>
      </c>
      <c r="D28" s="9">
        <v>41892873</v>
      </c>
      <c r="E28" s="9">
        <v>16025816</v>
      </c>
      <c r="F28" s="9">
        <v>15645034</v>
      </c>
      <c r="G28">
        <f t="shared" si="0"/>
        <v>533583.31625279994</v>
      </c>
      <c r="H28">
        <f t="shared" si="1"/>
        <v>3629778.6560738999</v>
      </c>
      <c r="I28">
        <f t="shared" si="2"/>
        <v>183595.15636319999</v>
      </c>
      <c r="J28">
        <f t="shared" si="3"/>
        <v>4346957.1286899</v>
      </c>
    </row>
    <row r="29" spans="1:10" x14ac:dyDescent="0.3">
      <c r="A29" t="s">
        <v>113</v>
      </c>
      <c r="B29" s="9">
        <v>6347796</v>
      </c>
      <c r="C29" s="9">
        <v>6635124</v>
      </c>
      <c r="D29" s="9">
        <v>48399163</v>
      </c>
      <c r="E29" s="9">
        <v>18692944</v>
      </c>
      <c r="F29" s="9">
        <v>16079306</v>
      </c>
      <c r="G29">
        <f t="shared" si="0"/>
        <v>599859.10464479995</v>
      </c>
      <c r="H29">
        <f t="shared" si="1"/>
        <v>4193511.5987208998</v>
      </c>
      <c r="I29">
        <f t="shared" si="2"/>
        <v>325537.7617872</v>
      </c>
      <c r="J29">
        <f t="shared" si="3"/>
        <v>5118908.4651528997</v>
      </c>
    </row>
    <row r="30" spans="1:10" x14ac:dyDescent="0.3">
      <c r="A30" t="s">
        <v>114</v>
      </c>
      <c r="B30" s="9">
        <v>6430479</v>
      </c>
      <c r="C30" s="9">
        <v>6238066</v>
      </c>
      <c r="D30" s="9">
        <v>54046140</v>
      </c>
      <c r="E30" s="9">
        <v>17668665</v>
      </c>
      <c r="F30" s="9">
        <v>15997776</v>
      </c>
      <c r="G30">
        <f t="shared" si="0"/>
        <v>607672.54892520001</v>
      </c>
      <c r="H30">
        <f t="shared" si="1"/>
        <v>4682789.9680019999</v>
      </c>
      <c r="I30">
        <f t="shared" si="2"/>
        <v>306056.98454479995</v>
      </c>
      <c r="J30">
        <f t="shared" si="3"/>
        <v>5596519.5014719991</v>
      </c>
    </row>
    <row r="31" spans="1:10" x14ac:dyDescent="0.3">
      <c r="A31" t="s">
        <v>115</v>
      </c>
      <c r="B31" s="9">
        <v>6993981</v>
      </c>
      <c r="C31" s="9">
        <v>6540977</v>
      </c>
      <c r="D31" s="9">
        <v>55011000</v>
      </c>
      <c r="E31" s="9">
        <v>18540731</v>
      </c>
      <c r="F31" s="9">
        <v>16711447</v>
      </c>
      <c r="G31">
        <f t="shared" si="0"/>
        <v>660922.8117227999</v>
      </c>
      <c r="H31">
        <f t="shared" si="1"/>
        <v>4766389.5872999998</v>
      </c>
      <c r="I31">
        <f t="shared" si="2"/>
        <v>320918.64635559998</v>
      </c>
      <c r="J31">
        <f t="shared" si="3"/>
        <v>5748231.0453784</v>
      </c>
    </row>
    <row r="32" spans="1:10" x14ac:dyDescent="0.3">
      <c r="A32" t="s">
        <v>116</v>
      </c>
      <c r="B32" s="9">
        <v>6826455</v>
      </c>
      <c r="C32" s="9">
        <v>6354974</v>
      </c>
      <c r="D32" s="9">
        <v>54732831</v>
      </c>
      <c r="E32" s="9">
        <v>18117474</v>
      </c>
      <c r="F32" s="9">
        <v>16369869</v>
      </c>
      <c r="G32">
        <f t="shared" si="0"/>
        <v>645091.80575399997</v>
      </c>
      <c r="H32">
        <f t="shared" si="1"/>
        <v>4742287.8290132992</v>
      </c>
      <c r="I32">
        <f t="shared" si="2"/>
        <v>311792.81836719997</v>
      </c>
      <c r="J32">
        <f t="shared" si="3"/>
        <v>5699172.4531344995</v>
      </c>
    </row>
    <row r="33" spans="1:10" x14ac:dyDescent="0.3">
      <c r="A33" t="s">
        <v>117</v>
      </c>
      <c r="B33" s="9">
        <v>6713411</v>
      </c>
      <c r="C33" s="9">
        <v>6531032</v>
      </c>
      <c r="D33" s="9">
        <v>55207200</v>
      </c>
      <c r="E33" s="9">
        <v>18098495</v>
      </c>
      <c r="F33" s="9">
        <v>16378895</v>
      </c>
      <c r="G33">
        <f t="shared" si="0"/>
        <v>634409.28340680001</v>
      </c>
      <c r="H33">
        <f t="shared" si="1"/>
        <v>4783389.1989599997</v>
      </c>
      <c r="I33">
        <f t="shared" si="2"/>
        <v>320430.71680959995</v>
      </c>
      <c r="J33">
        <f t="shared" si="3"/>
        <v>5738229.199176399</v>
      </c>
    </row>
    <row r="34" spans="1:10" x14ac:dyDescent="0.3">
      <c r="A34" t="s">
        <v>118</v>
      </c>
      <c r="B34" s="9">
        <v>6979540</v>
      </c>
      <c r="C34" s="9">
        <v>5965703</v>
      </c>
      <c r="D34" s="9">
        <v>49245570</v>
      </c>
      <c r="E34" s="9">
        <v>18810168</v>
      </c>
      <c r="F34" s="9">
        <v>16724640</v>
      </c>
      <c r="G34">
        <f t="shared" si="0"/>
        <v>659558.15455199999</v>
      </c>
      <c r="H34">
        <f t="shared" si="1"/>
        <v>4266847.9407509994</v>
      </c>
      <c r="I34">
        <f t="shared" si="2"/>
        <v>292694.09314839996</v>
      </c>
      <c r="J34">
        <f t="shared" si="3"/>
        <v>5219100.1884513991</v>
      </c>
    </row>
    <row r="35" spans="1:10" x14ac:dyDescent="0.3">
      <c r="A35" t="s">
        <v>119</v>
      </c>
      <c r="B35" s="9">
        <v>6803192</v>
      </c>
      <c r="C35" s="9">
        <v>6150706</v>
      </c>
      <c r="D35" s="9">
        <v>49386794</v>
      </c>
      <c r="E35" s="9">
        <v>18795445</v>
      </c>
      <c r="F35" s="9">
        <v>16707484</v>
      </c>
      <c r="G35">
        <f t="shared" si="0"/>
        <v>642893.48016959999</v>
      </c>
      <c r="H35">
        <f t="shared" si="1"/>
        <v>4279084.1953742001</v>
      </c>
      <c r="I35">
        <f t="shared" si="2"/>
        <v>301770.85833679995</v>
      </c>
      <c r="J35">
        <f t="shared" si="3"/>
        <v>5223748.5338805998</v>
      </c>
    </row>
    <row r="36" spans="1:10" x14ac:dyDescent="0.3">
      <c r="A36" t="s">
        <v>120</v>
      </c>
      <c r="B36" s="9">
        <v>6931855</v>
      </c>
      <c r="C36" s="9">
        <v>6147099</v>
      </c>
      <c r="D36" s="9">
        <v>49748224</v>
      </c>
      <c r="E36" s="9">
        <v>18923355</v>
      </c>
      <c r="F36" s="9">
        <v>16895055</v>
      </c>
      <c r="G36">
        <f t="shared" si="0"/>
        <v>655051.97927399992</v>
      </c>
      <c r="H36">
        <f t="shared" si="1"/>
        <v>4310400.0447231997</v>
      </c>
      <c r="I36">
        <f t="shared" si="2"/>
        <v>301593.88881719997</v>
      </c>
      <c r="J36">
        <f t="shared" si="3"/>
        <v>5267045.9128143992</v>
      </c>
    </row>
    <row r="37" spans="1:10" x14ac:dyDescent="0.3">
      <c r="A37" t="s">
        <v>121</v>
      </c>
      <c r="B37" s="9">
        <v>6934557</v>
      </c>
      <c r="C37" s="9">
        <v>6387732</v>
      </c>
      <c r="D37" s="9">
        <v>50648381</v>
      </c>
      <c r="E37" s="9">
        <v>18881841</v>
      </c>
      <c r="F37" s="9">
        <v>16724235</v>
      </c>
      <c r="G37">
        <f t="shared" si="0"/>
        <v>655307.31503159995</v>
      </c>
      <c r="H37">
        <f t="shared" si="1"/>
        <v>4388393.5178782996</v>
      </c>
      <c r="I37">
        <f t="shared" si="2"/>
        <v>313400.01756959996</v>
      </c>
      <c r="J37">
        <f t="shared" si="3"/>
        <v>5357100.8504794994</v>
      </c>
    </row>
    <row r="38" spans="1:10" x14ac:dyDescent="0.3">
      <c r="A38" t="s">
        <v>122</v>
      </c>
      <c r="B38" s="9">
        <v>7747597</v>
      </c>
      <c r="C38" s="9">
        <v>6069000</v>
      </c>
      <c r="D38" s="9">
        <v>52601549</v>
      </c>
      <c r="E38" s="9">
        <v>19143258</v>
      </c>
      <c r="F38" s="9">
        <v>17071114</v>
      </c>
      <c r="G38">
        <f t="shared" si="0"/>
        <v>732138.61938359996</v>
      </c>
      <c r="H38">
        <f t="shared" si="1"/>
        <v>4557624.3920206996</v>
      </c>
      <c r="I38">
        <f t="shared" si="2"/>
        <v>297762.13319999998</v>
      </c>
      <c r="J38">
        <f t="shared" si="3"/>
        <v>5587525.1446042992</v>
      </c>
    </row>
    <row r="39" spans="1:10" x14ac:dyDescent="0.3">
      <c r="A39" t="s">
        <v>123</v>
      </c>
      <c r="B39" s="9">
        <v>7794065</v>
      </c>
      <c r="C39" s="9">
        <v>6433040</v>
      </c>
      <c r="D39" s="9">
        <v>53090051</v>
      </c>
      <c r="E39" s="9">
        <v>20135799</v>
      </c>
      <c r="F39" s="9">
        <v>17197777</v>
      </c>
      <c r="G39">
        <f t="shared" si="0"/>
        <v>736529.78962199995</v>
      </c>
      <c r="H39">
        <f t="shared" si="1"/>
        <v>4599950.3058592994</v>
      </c>
      <c r="I39">
        <f t="shared" si="2"/>
        <v>315622.95491199999</v>
      </c>
      <c r="J39">
        <f t="shared" si="3"/>
        <v>5652103.0503932992</v>
      </c>
    </row>
    <row r="40" spans="1:10" x14ac:dyDescent="0.3">
      <c r="A40" t="s">
        <v>124</v>
      </c>
      <c r="B40" s="9">
        <v>8070764</v>
      </c>
      <c r="C40" s="9">
        <v>6199743</v>
      </c>
      <c r="D40" s="9">
        <v>52743490</v>
      </c>
      <c r="E40" s="9">
        <v>20232051</v>
      </c>
      <c r="F40" s="9">
        <v>17225258</v>
      </c>
      <c r="G40">
        <f t="shared" si="0"/>
        <v>762677.51308319997</v>
      </c>
      <c r="H40">
        <f t="shared" si="1"/>
        <v>4569922.7706069993</v>
      </c>
      <c r="I40">
        <f t="shared" si="2"/>
        <v>304176.75086039997</v>
      </c>
      <c r="J40">
        <f t="shared" si="3"/>
        <v>5636777.0345505988</v>
      </c>
    </row>
    <row r="41" spans="1:10" x14ac:dyDescent="0.3">
      <c r="A41" t="s">
        <v>125</v>
      </c>
      <c r="B41" s="9">
        <v>8312206</v>
      </c>
      <c r="C41" s="9">
        <v>6269662</v>
      </c>
      <c r="D41" s="9">
        <v>53040999</v>
      </c>
      <c r="E41" s="9">
        <v>20430210</v>
      </c>
      <c r="F41" s="9">
        <v>17235240</v>
      </c>
      <c r="G41">
        <f t="shared" si="0"/>
        <v>785493.49235279998</v>
      </c>
      <c r="H41">
        <f t="shared" si="1"/>
        <v>4595700.2296556998</v>
      </c>
      <c r="I41">
        <f t="shared" si="2"/>
        <v>307607.17277359997</v>
      </c>
      <c r="J41">
        <f t="shared" si="3"/>
        <v>5688800.8947820999</v>
      </c>
    </row>
    <row r="42" spans="1:10" x14ac:dyDescent="0.3">
      <c r="A42" t="s">
        <v>126</v>
      </c>
      <c r="B42" s="9">
        <v>6900103</v>
      </c>
      <c r="C42" s="9">
        <v>4538672</v>
      </c>
      <c r="D42" s="9">
        <v>40968659</v>
      </c>
      <c r="E42" s="9">
        <v>17950008</v>
      </c>
      <c r="F42" s="9">
        <v>16396388</v>
      </c>
      <c r="G42">
        <f t="shared" si="0"/>
        <v>652051.45337639994</v>
      </c>
      <c r="H42">
        <f t="shared" si="1"/>
        <v>3549700.7809936996</v>
      </c>
      <c r="I42">
        <f t="shared" si="2"/>
        <v>222679.95660159999</v>
      </c>
      <c r="J42">
        <f t="shared" si="3"/>
        <v>4424432.1909716995</v>
      </c>
    </row>
    <row r="43" spans="1:10" x14ac:dyDescent="0.3">
      <c r="A43" t="s">
        <v>127</v>
      </c>
      <c r="B43" s="9">
        <v>7224250</v>
      </c>
      <c r="C43" s="9">
        <v>5136578</v>
      </c>
      <c r="D43" s="9">
        <v>45315367</v>
      </c>
      <c r="E43" s="9">
        <v>18944994</v>
      </c>
      <c r="F43" s="9">
        <v>17334278</v>
      </c>
      <c r="G43">
        <f t="shared" si="0"/>
        <v>682682.95589999994</v>
      </c>
      <c r="H43">
        <f t="shared" si="1"/>
        <v>3926318.2529580998</v>
      </c>
      <c r="I43">
        <f t="shared" si="2"/>
        <v>252014.8990984</v>
      </c>
      <c r="J43">
        <f t="shared" si="3"/>
        <v>4861016.1079564998</v>
      </c>
    </row>
    <row r="44" spans="1:10" x14ac:dyDescent="0.3">
      <c r="A44" t="s">
        <v>128</v>
      </c>
      <c r="B44" s="9">
        <v>7848643</v>
      </c>
      <c r="C44" s="9">
        <v>4764824</v>
      </c>
      <c r="D44" s="9">
        <v>45011774</v>
      </c>
      <c r="E44" s="9">
        <v>19211825</v>
      </c>
      <c r="F44" s="9">
        <v>17375942</v>
      </c>
      <c r="G44">
        <f t="shared" si="0"/>
        <v>741687.3451283999</v>
      </c>
      <c r="H44">
        <f t="shared" si="1"/>
        <v>3900013.6499881996</v>
      </c>
      <c r="I44">
        <f t="shared" si="2"/>
        <v>233775.60694719999</v>
      </c>
      <c r="J44">
        <f t="shared" si="3"/>
        <v>4875476.6020638002</v>
      </c>
    </row>
    <row r="45" spans="1:10" x14ac:dyDescent="0.3">
      <c r="A45" t="s">
        <v>129</v>
      </c>
      <c r="B45" s="9">
        <v>7221173</v>
      </c>
      <c r="C45" s="9">
        <v>5775510</v>
      </c>
      <c r="D45" s="9">
        <v>47878273</v>
      </c>
      <c r="E45" s="9">
        <v>18813517</v>
      </c>
      <c r="F45" s="9">
        <v>17180686</v>
      </c>
      <c r="G45">
        <f t="shared" si="0"/>
        <v>682392.18309239997</v>
      </c>
      <c r="H45">
        <f t="shared" si="1"/>
        <v>4148379.4492938998</v>
      </c>
      <c r="I45">
        <f t="shared" si="2"/>
        <v>283362.69202799996</v>
      </c>
      <c r="J45">
        <f t="shared" si="3"/>
        <v>5114134.3244142998</v>
      </c>
    </row>
    <row r="46" spans="1:10" x14ac:dyDescent="0.3">
      <c r="A46" t="s">
        <v>130</v>
      </c>
      <c r="B46" s="9">
        <v>4313698</v>
      </c>
      <c r="C46" s="9">
        <v>11240543</v>
      </c>
      <c r="D46" s="9">
        <v>55758115</v>
      </c>
      <c r="E46" s="9">
        <v>21041624</v>
      </c>
      <c r="F46" s="9">
        <v>14709460</v>
      </c>
      <c r="G46">
        <f t="shared" si="0"/>
        <v>407639.28456239996</v>
      </c>
      <c r="H46">
        <f t="shared" si="1"/>
        <v>4831122.8434945</v>
      </c>
      <c r="I46">
        <f t="shared" si="2"/>
        <v>551492.51310039998</v>
      </c>
      <c r="J46">
        <f t="shared" si="3"/>
        <v>5790254.6411572993</v>
      </c>
    </row>
    <row r="47" spans="1:10" x14ac:dyDescent="0.3">
      <c r="A47" t="s">
        <v>131</v>
      </c>
      <c r="B47" s="9">
        <v>2368371</v>
      </c>
      <c r="C47" s="9">
        <v>6817650</v>
      </c>
      <c r="D47" s="9">
        <v>65101445</v>
      </c>
      <c r="E47" s="9">
        <v>12518382</v>
      </c>
      <c r="F47" s="9">
        <v>12659784</v>
      </c>
      <c r="G47">
        <f t="shared" si="0"/>
        <v>223808.21745479997</v>
      </c>
      <c r="H47">
        <f t="shared" si="1"/>
        <v>5640669.1310134996</v>
      </c>
      <c r="I47">
        <f t="shared" si="2"/>
        <v>334492.99841999996</v>
      </c>
      <c r="J47">
        <f t="shared" si="3"/>
        <v>6198970.3468883</v>
      </c>
    </row>
    <row r="48" spans="1:10" x14ac:dyDescent="0.3">
      <c r="A48" t="s">
        <v>132</v>
      </c>
      <c r="B48" s="9">
        <v>2433931</v>
      </c>
      <c r="C48" s="9">
        <v>6132650</v>
      </c>
      <c r="D48" s="9">
        <v>43777513</v>
      </c>
      <c r="E48" s="9">
        <v>11542919</v>
      </c>
      <c r="F48" s="9">
        <v>9650538</v>
      </c>
      <c r="G48">
        <f t="shared" si="0"/>
        <v>230003.55878279998</v>
      </c>
      <c r="H48">
        <f t="shared" si="1"/>
        <v>3793071.9696258996</v>
      </c>
      <c r="I48">
        <f t="shared" si="2"/>
        <v>300884.98041999998</v>
      </c>
      <c r="J48">
        <f t="shared" si="3"/>
        <v>4323960.5088286996</v>
      </c>
    </row>
    <row r="49" spans="1:10" x14ac:dyDescent="0.3">
      <c r="A49" t="s">
        <v>133</v>
      </c>
      <c r="B49" s="9">
        <v>2195591</v>
      </c>
      <c r="C49" s="9">
        <v>8017952</v>
      </c>
      <c r="D49" s="9">
        <v>39634907</v>
      </c>
      <c r="E49" s="9">
        <v>16222410</v>
      </c>
      <c r="F49" s="9">
        <v>13119035</v>
      </c>
      <c r="G49">
        <f t="shared" si="0"/>
        <v>207480.71479079998</v>
      </c>
      <c r="H49">
        <f t="shared" si="1"/>
        <v>3434138.7725800998</v>
      </c>
      <c r="I49">
        <f t="shared" si="2"/>
        <v>393383.17538559996</v>
      </c>
      <c r="J49">
        <f t="shared" si="3"/>
        <v>4035002.6627564998</v>
      </c>
    </row>
    <row r="50" spans="1:10" x14ac:dyDescent="0.3">
      <c r="A50" t="s">
        <v>134</v>
      </c>
      <c r="B50" s="9">
        <v>2751153</v>
      </c>
      <c r="C50" s="9">
        <v>10801343</v>
      </c>
      <c r="D50" s="9">
        <v>45071876</v>
      </c>
      <c r="E50" s="9">
        <v>18238882</v>
      </c>
      <c r="F50" s="9">
        <v>13849501</v>
      </c>
      <c r="G50">
        <f t="shared" si="0"/>
        <v>259980.65711639999</v>
      </c>
      <c r="H50">
        <f t="shared" si="1"/>
        <v>3905221.1457067998</v>
      </c>
      <c r="I50">
        <f t="shared" si="2"/>
        <v>529944.13134039997</v>
      </c>
      <c r="J50">
        <f t="shared" si="3"/>
        <v>4695145.9341636002</v>
      </c>
    </row>
    <row r="51" spans="1:10" x14ac:dyDescent="0.3">
      <c r="A51" t="s">
        <v>135</v>
      </c>
      <c r="B51" s="9">
        <v>4072177</v>
      </c>
      <c r="C51" s="9">
        <v>11530704</v>
      </c>
      <c r="D51" s="9">
        <v>44916420</v>
      </c>
      <c r="E51" s="9">
        <v>21610378</v>
      </c>
      <c r="F51" s="9">
        <v>15772781</v>
      </c>
      <c r="G51">
        <f t="shared" si="0"/>
        <v>384815.83988759998</v>
      </c>
      <c r="H51">
        <f t="shared" si="1"/>
        <v>3891751.7694059997</v>
      </c>
      <c r="I51">
        <f t="shared" si="2"/>
        <v>565728.62421119993</v>
      </c>
      <c r="J51">
        <f t="shared" si="3"/>
        <v>4842296.2335047992</v>
      </c>
    </row>
    <row r="52" spans="1:10" x14ac:dyDescent="0.3">
      <c r="A52" t="s">
        <v>136</v>
      </c>
      <c r="B52" s="9">
        <v>824819</v>
      </c>
      <c r="C52" s="9">
        <v>1724016</v>
      </c>
      <c r="D52" s="9">
        <v>15218964</v>
      </c>
      <c r="E52" s="9">
        <v>8800312</v>
      </c>
      <c r="F52" s="9">
        <v>7176100</v>
      </c>
      <c r="G52">
        <f t="shared" si="0"/>
        <v>77944.405717199988</v>
      </c>
      <c r="H52">
        <f t="shared" si="1"/>
        <v>1318636.4825052</v>
      </c>
      <c r="I52">
        <f t="shared" si="2"/>
        <v>84585.052204799998</v>
      </c>
      <c r="J52">
        <f t="shared" si="3"/>
        <v>1481165.9404271999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177</v>
      </c>
      <c r="B2" s="8">
        <f>[1]L1_L2!D20</f>
        <v>7.9845100000000002E-3</v>
      </c>
      <c r="C2" s="8">
        <f>[1]L1_L2!E20</f>
        <v>0.206593</v>
      </c>
      <c r="D2" s="8">
        <f>[1]L1_L2!F20</f>
        <v>0.28170600000000001</v>
      </c>
      <c r="E2" s="8">
        <f>[1]L1_L2!$C$20</f>
        <v>15.273199999999999</v>
      </c>
    </row>
    <row r="3" spans="1:5" x14ac:dyDescent="0.3">
      <c r="A3" s="2" t="s">
        <v>145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146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147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148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1" t="s">
        <v>149</v>
      </c>
      <c r="B1" s="11"/>
      <c r="C1" s="11"/>
      <c r="D1" s="11"/>
      <c r="E1" s="2">
        <f>1000/50000000</f>
        <v>2.0000000000000002E-5</v>
      </c>
    </row>
    <row r="2" spans="1:5" x14ac:dyDescent="0.3">
      <c r="A2" s="2" t="s">
        <v>150</v>
      </c>
      <c r="B2" s="2" t="s">
        <v>151</v>
      </c>
      <c r="C2" s="2" t="s">
        <v>152</v>
      </c>
      <c r="D2" s="2" t="s">
        <v>153</v>
      </c>
      <c r="E2" s="2"/>
    </row>
    <row r="3" spans="1:5" x14ac:dyDescent="0.3">
      <c r="A3" s="2">
        <f>Sheet3!F3*$E$1</f>
        <v>176.92796000000001</v>
      </c>
      <c r="B3" s="2">
        <f>Sheet3!G3*$E$1</f>
        <v>1.5871000000000002</v>
      </c>
      <c r="C3" s="2">
        <f>Sheet3!L3*$E$1</f>
        <v>223.70740000000001</v>
      </c>
      <c r="D3" s="2">
        <f>Sheet3!M3*$E$1</f>
        <v>8.3698800000000002</v>
      </c>
    </row>
    <row r="4" spans="1:5" x14ac:dyDescent="0.3">
      <c r="A4" s="2">
        <f>Sheet3!F4*$E$1</f>
        <v>184.19058000000001</v>
      </c>
      <c r="B4" s="2">
        <f>Sheet3!G4*$E$1</f>
        <v>6.2212000000000005</v>
      </c>
      <c r="C4" s="2">
        <f>Sheet3!L4*$E$1</f>
        <v>211.58962000000002</v>
      </c>
      <c r="D4" s="2">
        <f>Sheet3!M4*$E$1</f>
        <v>17.315440000000002</v>
      </c>
    </row>
    <row r="5" spans="1:5" x14ac:dyDescent="0.3">
      <c r="A5" s="2">
        <f>Sheet3!F5*$E$1</f>
        <v>183.76690000000002</v>
      </c>
      <c r="B5" s="2">
        <f>Sheet3!G5*$E$1</f>
        <v>5.3431800000000003</v>
      </c>
      <c r="C5" s="2">
        <f>Sheet3!L5*$E$1</f>
        <v>153.21872000000002</v>
      </c>
      <c r="D5" s="2">
        <f>Sheet3!M5*$E$1</f>
        <v>16.51568</v>
      </c>
    </row>
    <row r="6" spans="1:5" x14ac:dyDescent="0.3">
      <c r="A6" s="2">
        <f>Sheet3!F6*$E$1</f>
        <v>183.27256000000003</v>
      </c>
      <c r="B6" s="2">
        <f>Sheet3!G6*$E$1</f>
        <v>4.5874000000000006</v>
      </c>
      <c r="C6" s="2">
        <f>Sheet3!L6*$E$1</f>
        <v>235.23092000000003</v>
      </c>
      <c r="D6" s="2">
        <f>Sheet3!M6*$E$1</f>
        <v>16.468120000000003</v>
      </c>
    </row>
    <row r="7" spans="1:5" x14ac:dyDescent="0.3">
      <c r="A7" s="2">
        <f>Sheet3!F7*$E$1</f>
        <v>178.39526000000001</v>
      </c>
      <c r="B7" s="2">
        <f>Sheet3!G7*$E$1</f>
        <v>8.0674600000000005</v>
      </c>
      <c r="C7" s="2">
        <f>Sheet3!L7*$E$1</f>
        <v>220.83170000000001</v>
      </c>
      <c r="D7" s="2">
        <f>Sheet3!M7*$E$1</f>
        <v>22.732420000000001</v>
      </c>
    </row>
    <row r="8" spans="1:5" x14ac:dyDescent="0.3">
      <c r="A8" s="2">
        <f>Sheet3!F8*$E$1</f>
        <v>165.78100000000001</v>
      </c>
      <c r="B8" s="2">
        <f>Sheet3!G8*$E$1</f>
        <v>3.1802600000000001</v>
      </c>
      <c r="C8" s="2">
        <f>Sheet3!L8*$E$1</f>
        <v>186.86606</v>
      </c>
      <c r="D8" s="2">
        <f>Sheet3!M8*$E$1</f>
        <v>17.409740000000003</v>
      </c>
    </row>
    <row r="9" spans="1:5" x14ac:dyDescent="0.3">
      <c r="A9" s="2">
        <f>Sheet3!F9*$E$1</f>
        <v>177.58734000000001</v>
      </c>
      <c r="B9" s="2">
        <f>Sheet3!G9*$E$1</f>
        <v>3.6420400000000002</v>
      </c>
      <c r="C9" s="2">
        <f>Sheet3!L9*$E$1</f>
        <v>170.73500000000001</v>
      </c>
      <c r="D9" s="2">
        <f>Sheet3!M9*$E$1</f>
        <v>16.425360000000001</v>
      </c>
    </row>
    <row r="10" spans="1:5" x14ac:dyDescent="0.3">
      <c r="A10" s="2">
        <f>Sheet3!F10*$E$1</f>
        <v>189.84252000000001</v>
      </c>
      <c r="B10" s="2">
        <f>Sheet3!G10*$E$1</f>
        <v>4.2997200000000007</v>
      </c>
      <c r="C10" s="2">
        <f>Sheet3!L10*$E$1</f>
        <v>250.27784000000003</v>
      </c>
      <c r="D10" s="2">
        <f>Sheet3!M10*$E$1</f>
        <v>18.445420000000002</v>
      </c>
    </row>
    <row r="11" spans="1:5" x14ac:dyDescent="0.3">
      <c r="A11" s="2">
        <f>Sheet3!F11*$E$1</f>
        <v>161.87606000000002</v>
      </c>
      <c r="B11" s="2">
        <f>Sheet3!G11*$E$1</f>
        <v>2.8103200000000004</v>
      </c>
      <c r="C11" s="2">
        <f>Sheet3!L11*$E$1</f>
        <v>151.34712000000002</v>
      </c>
      <c r="D11" s="2">
        <f>Sheet3!M11*$E$1</f>
        <v>14.13442</v>
      </c>
    </row>
    <row r="12" spans="1:5" x14ac:dyDescent="0.3">
      <c r="A12" s="2">
        <f>Sheet3!F12*$E$1</f>
        <v>184.31642000000002</v>
      </c>
      <c r="B12" s="2">
        <f>Sheet3!G12*$E$1</f>
        <v>8.7786200000000001</v>
      </c>
      <c r="C12" s="2">
        <f>Sheet3!L12*$E$1</f>
        <v>179.52216000000001</v>
      </c>
      <c r="D12" s="2">
        <f>Sheet3!M12*$E$1</f>
        <v>37.190100000000001</v>
      </c>
    </row>
    <row r="13" spans="1:5" x14ac:dyDescent="0.3">
      <c r="A13" s="2">
        <f>Sheet3!F13*$E$1</f>
        <v>179.995</v>
      </c>
      <c r="B13" s="2">
        <f>Sheet3!G13*$E$1</f>
        <v>5.9450000000000003</v>
      </c>
      <c r="C13" s="2">
        <f>Sheet3!L13*$E$1</f>
        <v>232.58920000000001</v>
      </c>
      <c r="D13" s="2">
        <f>Sheet3!M13*$E$1</f>
        <v>24.077980000000004</v>
      </c>
    </row>
    <row r="14" spans="1:5" x14ac:dyDescent="0.3">
      <c r="A14" s="2">
        <f>Sheet3!F14*$E$1</f>
        <v>206.90052000000003</v>
      </c>
      <c r="B14" s="2">
        <f>Sheet3!G14*$E$1</f>
        <v>6.8281400000000003</v>
      </c>
      <c r="C14" s="2">
        <f>Sheet3!L14*$E$1</f>
        <v>217.68244000000001</v>
      </c>
      <c r="D14" s="2">
        <f>Sheet3!M14*$E$1</f>
        <v>26.116460000000004</v>
      </c>
    </row>
    <row r="15" spans="1:5" x14ac:dyDescent="0.3">
      <c r="A15" s="2">
        <f>Sheet3!F15*$E$1</f>
        <v>208.40500000000003</v>
      </c>
      <c r="B15" s="2">
        <f>Sheet3!G15*$E$1</f>
        <v>6.2483600000000008</v>
      </c>
      <c r="C15" s="2">
        <f>Sheet3!L15*$E$1</f>
        <v>170.26232000000002</v>
      </c>
      <c r="D15" s="2">
        <f>Sheet3!M15*$E$1</f>
        <v>26.920740000000002</v>
      </c>
    </row>
    <row r="16" spans="1:5" x14ac:dyDescent="0.3">
      <c r="A16" s="2">
        <f>Sheet3!F16*$E$1</f>
        <v>191.44202000000001</v>
      </c>
      <c r="B16" s="2">
        <f>Sheet3!G16*$E$1</f>
        <v>6.9449000000000005</v>
      </c>
      <c r="C16" s="2">
        <f>Sheet3!L16*$E$1</f>
        <v>167.39286000000001</v>
      </c>
      <c r="D16" s="2">
        <f>Sheet3!M16*$E$1</f>
        <v>33.222440000000006</v>
      </c>
    </row>
    <row r="17" spans="1:4" x14ac:dyDescent="0.3">
      <c r="A17" s="2">
        <f>Sheet3!F17*$E$1</f>
        <v>169.47912000000002</v>
      </c>
      <c r="B17" s="2">
        <f>Sheet3!G17*$E$1</f>
        <v>7.2856600000000009</v>
      </c>
      <c r="C17" s="2">
        <f>Sheet3!L17*$E$1</f>
        <v>182.19834</v>
      </c>
      <c r="D17" s="2">
        <f>Sheet3!M17*$E$1</f>
        <v>30.246120000000001</v>
      </c>
    </row>
    <row r="18" spans="1:4" x14ac:dyDescent="0.3">
      <c r="A18" s="2">
        <f>Sheet3!F18*$E$1</f>
        <v>166.20868000000002</v>
      </c>
      <c r="B18" s="2">
        <f>Sheet3!G18*$E$1</f>
        <v>8.23184</v>
      </c>
      <c r="C18" s="2">
        <f>Sheet3!L18*$E$1</f>
        <v>170.73480000000001</v>
      </c>
      <c r="D18" s="2">
        <f>Sheet3!M18*$E$1</f>
        <v>34.774520000000003</v>
      </c>
    </row>
    <row r="19" spans="1:4" x14ac:dyDescent="0.3">
      <c r="A19" s="2">
        <f>Sheet3!F19*$E$1</f>
        <v>164.89886000000001</v>
      </c>
      <c r="B19" s="2">
        <f>Sheet3!G19*$E$1</f>
        <v>7.9741000000000009</v>
      </c>
      <c r="C19" s="2">
        <f>Sheet3!L19*$E$1</f>
        <v>167.66708000000003</v>
      </c>
      <c r="D19" s="2">
        <f>Sheet3!M19*$E$1</f>
        <v>33.393100000000004</v>
      </c>
    </row>
    <row r="20" spans="1:4" x14ac:dyDescent="0.3">
      <c r="A20" s="2">
        <f>Sheet3!F20*$E$1</f>
        <v>182.02420000000001</v>
      </c>
      <c r="B20" s="2">
        <f>Sheet3!G20*$E$1</f>
        <v>9.1978600000000004</v>
      </c>
      <c r="C20" s="2">
        <f>Sheet3!L20*$E$1</f>
        <v>180.22838000000002</v>
      </c>
      <c r="D20" s="2">
        <f>Sheet3!M20*$E$1</f>
        <v>38.297960000000003</v>
      </c>
    </row>
    <row r="21" spans="1:4" x14ac:dyDescent="0.3">
      <c r="A21" s="2">
        <f>Sheet3!F21*$E$1</f>
        <v>181.29530000000003</v>
      </c>
      <c r="B21" s="2">
        <f>Sheet3!G21*$E$1</f>
        <v>9.7450400000000013</v>
      </c>
      <c r="C21" s="2">
        <f>Sheet3!L21*$E$1</f>
        <v>177.41994000000003</v>
      </c>
      <c r="D21" s="2">
        <f>Sheet3!M21*$E$1</f>
        <v>38.325320000000005</v>
      </c>
    </row>
    <row r="22" spans="1:4" x14ac:dyDescent="0.3">
      <c r="A22" s="2">
        <f>Sheet3!F22*$E$1</f>
        <v>181.50464000000002</v>
      </c>
      <c r="B22" s="2">
        <f>Sheet3!G22*$E$1</f>
        <v>12.627420000000001</v>
      </c>
      <c r="C22" s="2">
        <f>Sheet3!L22*$E$1</f>
        <v>113.99296000000001</v>
      </c>
      <c r="D22" s="2">
        <f>Sheet3!M22*$E$1</f>
        <v>46.607040000000005</v>
      </c>
    </row>
    <row r="23" spans="1:4" x14ac:dyDescent="0.3">
      <c r="A23" s="2">
        <f>Sheet3!F23*$E$1</f>
        <v>189.82564000000002</v>
      </c>
      <c r="B23" s="2">
        <f>Sheet3!G23*$E$1</f>
        <v>6.2821800000000003</v>
      </c>
      <c r="C23" s="2">
        <f>Sheet3!L23*$E$1</f>
        <v>105.24340000000001</v>
      </c>
      <c r="D23" s="2">
        <f>Sheet3!M23*$E$1</f>
        <v>37.324760000000005</v>
      </c>
    </row>
    <row r="24" spans="1:4" x14ac:dyDescent="0.3">
      <c r="A24" s="2">
        <f>Sheet3!F24*$E$1</f>
        <v>193.35324000000003</v>
      </c>
      <c r="B24" s="2">
        <f>Sheet3!G24*$E$1</f>
        <v>7.0833200000000005</v>
      </c>
      <c r="C24" s="2">
        <f>Sheet3!L24*$E$1</f>
        <v>116.83904000000001</v>
      </c>
      <c r="D24" s="2">
        <f>Sheet3!M24*$E$1</f>
        <v>41.669340000000005</v>
      </c>
    </row>
    <row r="25" spans="1:4" x14ac:dyDescent="0.3">
      <c r="A25" s="2">
        <f>Sheet3!F25*$E$1</f>
        <v>188.71368000000001</v>
      </c>
      <c r="B25" s="2">
        <f>Sheet3!G25*$E$1</f>
        <v>6.3703200000000004</v>
      </c>
      <c r="C25" s="2">
        <f>Sheet3!L25*$E$1</f>
        <v>104.95584000000001</v>
      </c>
      <c r="D25" s="2">
        <f>Sheet3!M25*$E$1</f>
        <v>36.778500000000001</v>
      </c>
    </row>
    <row r="26" spans="1:4" x14ac:dyDescent="0.3">
      <c r="A26" s="2">
        <f>Sheet3!F26*$E$1</f>
        <v>193.17048000000003</v>
      </c>
      <c r="B26" s="2">
        <f>Sheet3!G26*$E$1</f>
        <v>6.6237600000000008</v>
      </c>
      <c r="C26" s="2">
        <f>Sheet3!L26*$E$1</f>
        <v>118.64042000000001</v>
      </c>
      <c r="D26" s="2">
        <f>Sheet3!M26*$E$1</f>
        <v>40.201340000000002</v>
      </c>
    </row>
    <row r="27" spans="1:4" x14ac:dyDescent="0.3">
      <c r="A27" s="2">
        <f>Sheet3!F27*$E$1</f>
        <v>193.00998000000001</v>
      </c>
      <c r="B27" s="2">
        <f>Sheet3!G27*$E$1</f>
        <v>7.3374400000000009</v>
      </c>
      <c r="C27" s="2">
        <f>Sheet3!L27*$E$1</f>
        <v>116.82784000000001</v>
      </c>
      <c r="D27" s="2">
        <f>Sheet3!M27*$E$1</f>
        <v>42.872520000000002</v>
      </c>
    </row>
    <row r="28" spans="1:4" x14ac:dyDescent="0.3">
      <c r="A28" s="2">
        <f>Sheet3!F28*$E$1</f>
        <v>193.43498000000002</v>
      </c>
      <c r="B28" s="2">
        <f>Sheet3!G28*$E$1</f>
        <v>7.0798400000000008</v>
      </c>
      <c r="C28" s="2">
        <f>Sheet3!L28*$E$1</f>
        <v>115.49182</v>
      </c>
      <c r="D28" s="2">
        <f>Sheet3!M28*$E$1</f>
        <v>43.021740000000001</v>
      </c>
    </row>
    <row r="29" spans="1:4" x14ac:dyDescent="0.3">
      <c r="A29" s="2">
        <f>Sheet3!F29*$E$1</f>
        <v>170.42586</v>
      </c>
      <c r="B29" s="2">
        <f>Sheet3!G29*$E$1</f>
        <v>14.822900000000001</v>
      </c>
      <c r="C29" s="2">
        <f>Sheet3!L29*$E$1</f>
        <v>144.08592000000002</v>
      </c>
      <c r="D29" s="2">
        <f>Sheet3!M29*$E$1</f>
        <v>53.721500000000006</v>
      </c>
    </row>
    <row r="30" spans="1:4" x14ac:dyDescent="0.3">
      <c r="A30" s="2">
        <f>Sheet3!F30*$E$1</f>
        <v>167.39752000000001</v>
      </c>
      <c r="B30" s="2">
        <f>Sheet3!G30*$E$1</f>
        <v>15.402020000000002</v>
      </c>
      <c r="C30" s="2">
        <f>Sheet3!L30*$E$1</f>
        <v>133.21940000000001</v>
      </c>
      <c r="D30" s="2">
        <f>Sheet3!M30*$E$1</f>
        <v>55.080260000000003</v>
      </c>
    </row>
    <row r="31" spans="1:4" x14ac:dyDescent="0.3">
      <c r="A31" s="2">
        <f>Sheet3!F31*$E$1</f>
        <v>170.65834000000001</v>
      </c>
      <c r="B31" s="2">
        <f>Sheet3!G31*$E$1</f>
        <v>15.241900000000001</v>
      </c>
      <c r="C31" s="2">
        <f>Sheet3!L31*$E$1</f>
        <v>145.16538</v>
      </c>
      <c r="D31" s="2">
        <f>Sheet3!M31*$E$1</f>
        <v>54.222360000000002</v>
      </c>
    </row>
    <row r="32" spans="1:4" x14ac:dyDescent="0.3">
      <c r="A32" s="2">
        <f>Sheet3!F32*$E$1</f>
        <v>168.14600000000002</v>
      </c>
      <c r="B32" s="2">
        <f>Sheet3!G32*$E$1</f>
        <v>17.279500000000002</v>
      </c>
      <c r="C32" s="2">
        <f>Sheet3!L32*$E$1</f>
        <v>135.10148000000001</v>
      </c>
      <c r="D32" s="2">
        <f>Sheet3!M32*$E$1</f>
        <v>60.699940000000005</v>
      </c>
    </row>
    <row r="33" spans="1:4" x14ac:dyDescent="0.3">
      <c r="A33" s="2">
        <f>Sheet3!F33*$E$1</f>
        <v>167.53574</v>
      </c>
      <c r="B33" s="2">
        <f>Sheet3!G33*$E$1</f>
        <v>17.275040000000001</v>
      </c>
      <c r="C33" s="2">
        <f>Sheet3!L33*$E$1</f>
        <v>134.99068</v>
      </c>
      <c r="D33" s="2">
        <f>Sheet3!M33*$E$1</f>
        <v>61.521020000000007</v>
      </c>
    </row>
    <row r="34" spans="1:4" x14ac:dyDescent="0.3">
      <c r="A34" s="2">
        <f>Sheet3!F34*$E$1</f>
        <v>174.69128000000001</v>
      </c>
      <c r="B34" s="2">
        <f>Sheet3!G34*$E$1</f>
        <v>16.189320000000002</v>
      </c>
      <c r="C34" s="2">
        <f>Sheet3!L34*$E$1</f>
        <v>131.73838000000001</v>
      </c>
      <c r="D34" s="2">
        <f>Sheet3!M34*$E$1</f>
        <v>58.917300000000004</v>
      </c>
    </row>
    <row r="35" spans="1:4" x14ac:dyDescent="0.3">
      <c r="A35" s="2">
        <f>Sheet3!F35*$E$1</f>
        <v>173.91740000000001</v>
      </c>
      <c r="B35" s="2">
        <f>Sheet3!G35*$E$1</f>
        <v>16.89404</v>
      </c>
      <c r="C35" s="2">
        <f>Sheet3!L35*$E$1</f>
        <v>129.97562000000002</v>
      </c>
      <c r="D35" s="2">
        <f>Sheet3!M35*$E$1</f>
        <v>59.226000000000006</v>
      </c>
    </row>
    <row r="36" spans="1:4" x14ac:dyDescent="0.3">
      <c r="A36" s="2">
        <f>Sheet3!F36*$E$1</f>
        <v>174.12874000000002</v>
      </c>
      <c r="B36" s="2">
        <f>Sheet3!G36*$E$1</f>
        <v>16.917200000000001</v>
      </c>
      <c r="C36" s="2">
        <f>Sheet3!L36*$E$1</f>
        <v>130.73958000000002</v>
      </c>
      <c r="D36" s="2">
        <f>Sheet3!M36*$E$1</f>
        <v>60.079700000000003</v>
      </c>
    </row>
    <row r="37" spans="1:4" x14ac:dyDescent="0.3">
      <c r="A37" s="2">
        <f>Sheet3!F37*$E$1</f>
        <v>172.56854000000001</v>
      </c>
      <c r="B37" s="2">
        <f>Sheet3!G37*$E$1</f>
        <v>16.749840000000003</v>
      </c>
      <c r="C37" s="2">
        <f>Sheet3!L37*$E$1</f>
        <v>134.29310000000001</v>
      </c>
      <c r="D37" s="2">
        <f>Sheet3!M37*$E$1</f>
        <v>61.571080000000002</v>
      </c>
    </row>
    <row r="38" spans="1:4" x14ac:dyDescent="0.3">
      <c r="A38" s="2">
        <f>Sheet3!F38*$E$1</f>
        <v>171.00040000000001</v>
      </c>
      <c r="B38" s="2">
        <f>Sheet3!G38*$E$1</f>
        <v>18.3856</v>
      </c>
      <c r="C38" s="2">
        <f>Sheet3!L38*$E$1</f>
        <v>134.57264000000001</v>
      </c>
      <c r="D38" s="2">
        <f>Sheet3!M38*$E$1</f>
        <v>63.882580000000004</v>
      </c>
    </row>
    <row r="39" spans="1:4" x14ac:dyDescent="0.3">
      <c r="A39" s="2">
        <f>Sheet3!F39*$E$1</f>
        <v>175.89844000000002</v>
      </c>
      <c r="B39" s="2">
        <f>Sheet3!G39*$E$1</f>
        <v>14.451580000000002</v>
      </c>
      <c r="C39" s="2">
        <f>Sheet3!L39*$E$1</f>
        <v>159.07202000000001</v>
      </c>
      <c r="D39" s="2">
        <f>Sheet3!M39*$E$1</f>
        <v>66.124420000000001</v>
      </c>
    </row>
    <row r="40" spans="1:4" x14ac:dyDescent="0.3">
      <c r="A40" s="2">
        <f>Sheet3!F40*$E$1</f>
        <v>175.65176000000002</v>
      </c>
      <c r="B40" s="2">
        <f>Sheet3!G40*$E$1</f>
        <v>14.411440000000001</v>
      </c>
      <c r="C40" s="2">
        <f>Sheet3!L40*$E$1</f>
        <v>160.977</v>
      </c>
      <c r="D40" s="2">
        <f>Sheet3!M40*$E$1</f>
        <v>65.892020000000002</v>
      </c>
    </row>
    <row r="41" spans="1:4" x14ac:dyDescent="0.3">
      <c r="A41" s="2">
        <f>Sheet3!F41*$E$1</f>
        <v>177.94048000000001</v>
      </c>
      <c r="B41" s="2">
        <f>Sheet3!G41*$E$1</f>
        <v>13.534320000000001</v>
      </c>
      <c r="C41" s="2">
        <f>Sheet3!L41*$E$1</f>
        <v>162.97812000000002</v>
      </c>
      <c r="D41" s="2">
        <f>Sheet3!M41*$E$1</f>
        <v>66.433320000000009</v>
      </c>
    </row>
    <row r="42" spans="1:4" x14ac:dyDescent="0.3">
      <c r="A42" s="2">
        <f>Sheet3!F42*$E$1</f>
        <v>166.77896000000001</v>
      </c>
      <c r="B42" s="2">
        <f>Sheet3!G42*$E$1</f>
        <v>10.546980000000001</v>
      </c>
      <c r="C42" s="2">
        <f>Sheet3!L42*$E$1</f>
        <v>122.40188000000001</v>
      </c>
      <c r="D42" s="2">
        <f>Sheet3!M42*$E$1</f>
        <v>63.672420000000002</v>
      </c>
    </row>
    <row r="43" spans="1:4" x14ac:dyDescent="0.3">
      <c r="A43" s="2">
        <f>Sheet3!F43*$E$1</f>
        <v>171.51002000000003</v>
      </c>
      <c r="B43" s="2">
        <f>Sheet3!G43*$E$1</f>
        <v>13.45382</v>
      </c>
      <c r="C43" s="2">
        <f>Sheet3!L43*$E$1</f>
        <v>133.14004</v>
      </c>
      <c r="D43" s="2">
        <f>Sheet3!M43*$E$1</f>
        <v>72.738520000000008</v>
      </c>
    </row>
    <row r="44" spans="1:4" x14ac:dyDescent="0.3">
      <c r="A44" s="2">
        <f>Sheet3!F44*$E$1</f>
        <v>171.3708</v>
      </c>
      <c r="B44" s="2">
        <f>Sheet3!G44*$E$1</f>
        <v>13.978560000000002</v>
      </c>
      <c r="C44" s="2">
        <f>Sheet3!L44*$E$1</f>
        <v>137.25230000000002</v>
      </c>
      <c r="D44" s="2">
        <f>Sheet3!M44*$E$1</f>
        <v>72.326060000000012</v>
      </c>
    </row>
    <row r="45" spans="1:4" x14ac:dyDescent="0.3">
      <c r="A45" s="2">
        <f>Sheet3!F45*$E$1</f>
        <v>168.25198</v>
      </c>
      <c r="B45" s="2">
        <f>Sheet3!G45*$E$1</f>
        <v>14.342720000000002</v>
      </c>
      <c r="C45" s="2">
        <f>Sheet3!L45*$E$1</f>
        <v>129.80154000000002</v>
      </c>
      <c r="D45" s="2">
        <f>Sheet3!M45*$E$1</f>
        <v>72.694020000000009</v>
      </c>
    </row>
    <row r="46" spans="1:4" x14ac:dyDescent="0.3">
      <c r="A46" s="2">
        <f>Sheet3!F46*$E$1</f>
        <v>182.59500000000003</v>
      </c>
      <c r="B46" s="2">
        <f>Sheet3!G46*$E$1</f>
        <v>3.5075400000000001</v>
      </c>
      <c r="C46" s="2">
        <f>Sheet3!L46*$E$1</f>
        <v>275.44068000000004</v>
      </c>
      <c r="D46" s="2">
        <f>Sheet3!M46*$E$1</f>
        <v>12.344140000000001</v>
      </c>
    </row>
    <row r="47" spans="1:4" x14ac:dyDescent="0.3">
      <c r="A47" s="2">
        <f>Sheet3!F47*$E$1</f>
        <v>236.20334000000003</v>
      </c>
      <c r="B47" s="2">
        <f>Sheet3!G47*$E$1</f>
        <v>5.2283200000000001</v>
      </c>
      <c r="C47" s="2">
        <f>Sheet3!L47*$E$1</f>
        <v>139.3313</v>
      </c>
      <c r="D47" s="2">
        <f>Sheet3!M47*$E$1</f>
        <v>16.468900000000001</v>
      </c>
    </row>
    <row r="48" spans="1:4" x14ac:dyDescent="0.3">
      <c r="A48" s="2">
        <f>Sheet3!F48*$E$1</f>
        <v>219.03292000000002</v>
      </c>
      <c r="B48" s="2">
        <f>Sheet3!G48*$E$1</f>
        <v>6.318340000000001</v>
      </c>
      <c r="C48" s="2">
        <f>Sheet3!L48*$E$1</f>
        <v>129.36448000000001</v>
      </c>
      <c r="D48" s="2">
        <f>Sheet3!M48*$E$1</f>
        <v>18.63794</v>
      </c>
    </row>
    <row r="49" spans="1:5" x14ac:dyDescent="0.3">
      <c r="A49" s="2">
        <f>Sheet3!F49*$E$1</f>
        <v>175.05174000000002</v>
      </c>
      <c r="B49" s="2">
        <f>Sheet3!G49*$E$1</f>
        <v>4.1647800000000004</v>
      </c>
      <c r="C49" s="2">
        <f>Sheet3!L49*$E$1</f>
        <v>203.63836000000001</v>
      </c>
      <c r="D49" s="2">
        <f>Sheet3!M49*$E$1</f>
        <v>18.548440000000003</v>
      </c>
    </row>
    <row r="50" spans="1:5" x14ac:dyDescent="0.3">
      <c r="A50" s="2">
        <f>Sheet3!F50*$E$1</f>
        <v>171.53536000000003</v>
      </c>
      <c r="B50" s="2">
        <f>Sheet3!G50*$E$1</f>
        <v>5.6778000000000004</v>
      </c>
      <c r="C50" s="2">
        <f>Sheet3!L50*$E$1</f>
        <v>270.47066000000001</v>
      </c>
      <c r="D50" s="2">
        <f>Sheet3!M50*$E$1</f>
        <v>25.661000000000001</v>
      </c>
    </row>
    <row r="51" spans="1:5" x14ac:dyDescent="0.3">
      <c r="A51" s="2">
        <f>Sheet3!F51*$E$1</f>
        <v>179.52208000000002</v>
      </c>
      <c r="B51" s="2">
        <f>Sheet3!G51*$E$1</f>
        <v>3.5291200000000003</v>
      </c>
      <c r="C51" s="2">
        <f>Sheet3!L51*$E$1</f>
        <v>245.81856000000002</v>
      </c>
      <c r="D51" s="2">
        <f>Sheet3!M51*$E$1</f>
        <v>12.194680000000002</v>
      </c>
    </row>
    <row r="52" spans="1:5" x14ac:dyDescent="0.3">
      <c r="A52" s="2">
        <f>Sheet3!F52*$E$1</f>
        <v>160.00956000000002</v>
      </c>
      <c r="B52" s="2">
        <f>Sheet3!G52*$E$1</f>
        <v>0.64446000000000003</v>
      </c>
      <c r="C52" s="2">
        <f>Sheet3!L52*$E$1</f>
        <v>66.030200000000008</v>
      </c>
      <c r="D52" s="2">
        <f>Sheet3!M52*$E$1</f>
        <v>4.6140400000000001</v>
      </c>
    </row>
    <row r="53" spans="1:5" x14ac:dyDescent="0.3">
      <c r="A53" s="2">
        <f>AVERAGE(A3:A52)</f>
        <v>180.22880400000005</v>
      </c>
      <c r="B53" s="2">
        <f t="shared" ref="B53:D53" si="0">AVERAGE(B3:B52)</f>
        <v>9.1853923999999996</v>
      </c>
      <c r="C53" s="2">
        <f t="shared" si="0"/>
        <v>162.62185080000003</v>
      </c>
      <c r="D53" s="2">
        <f t="shared" si="0"/>
        <v>38.722562400000008</v>
      </c>
      <c r="E53" t="s">
        <v>154</v>
      </c>
    </row>
    <row r="54" spans="1:5" x14ac:dyDescent="0.3">
      <c r="A54" s="2" t="s">
        <v>169</v>
      </c>
      <c r="B54" s="2">
        <f>SUM(A53:D53)</f>
        <v>390.75860960000011</v>
      </c>
      <c r="C54" s="2"/>
      <c r="D54" s="2"/>
    </row>
    <row r="55" spans="1:5" x14ac:dyDescent="0.3">
      <c r="A55" s="2" t="s">
        <v>155</v>
      </c>
      <c r="B55" s="2">
        <f>linkedrecords!$D$2*(B53+D53)</f>
        <v>13.495958314888803</v>
      </c>
      <c r="C55" s="2"/>
      <c r="D55" s="2"/>
    </row>
    <row r="56" spans="1:5" x14ac:dyDescent="0.3">
      <c r="A56" s="2" t="s">
        <v>156</v>
      </c>
      <c r="B56" s="2">
        <f>linkedrecords!$C$2*A53</f>
        <v>37.234009304772009</v>
      </c>
    </row>
    <row r="57" spans="1:5" x14ac:dyDescent="0.3">
      <c r="A57" s="2" t="s">
        <v>157</v>
      </c>
      <c r="B57" s="2">
        <f>linkedrecords!$B$2*C53</f>
        <v>1.2984557939311083</v>
      </c>
    </row>
    <row r="58" spans="1:5" x14ac:dyDescent="0.3">
      <c r="A58" s="2" t="s">
        <v>165</v>
      </c>
      <c r="B58" s="2">
        <f>SUM(B55:B57)</f>
        <v>52.028423413591923</v>
      </c>
    </row>
    <row r="59" spans="1:5" x14ac:dyDescent="0.3">
      <c r="A59" s="2" t="s">
        <v>166</v>
      </c>
      <c r="B59" s="2">
        <f>Sheet1!B55*linkedrecords!E2*20</f>
        <v>3.4237242826239704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1" t="s">
        <v>149</v>
      </c>
      <c r="B1" s="11"/>
      <c r="C1" s="11"/>
      <c r="D1" s="11"/>
      <c r="E1" s="11"/>
      <c r="F1" s="11"/>
      <c r="G1" s="11"/>
      <c r="H1" s="11"/>
      <c r="I1" s="11"/>
      <c r="J1" s="11"/>
      <c r="K1" s="2">
        <f>1000/50000000</f>
        <v>2.0000000000000002E-5</v>
      </c>
    </row>
    <row r="2" spans="1:11" x14ac:dyDescent="0.3">
      <c r="A2" s="2" t="s">
        <v>150</v>
      </c>
      <c r="B2" s="2" t="s">
        <v>151</v>
      </c>
      <c r="C2" s="2" t="s">
        <v>158</v>
      </c>
      <c r="D2" s="2" t="s">
        <v>159</v>
      </c>
      <c r="E2" s="2" t="s">
        <v>160</v>
      </c>
      <c r="F2" s="2" t="s">
        <v>161</v>
      </c>
      <c r="G2" s="6" t="s">
        <v>173</v>
      </c>
      <c r="H2" s="6" t="s">
        <v>174</v>
      </c>
      <c r="I2" s="6" t="s">
        <v>175</v>
      </c>
      <c r="J2" s="6" t="s">
        <v>176</v>
      </c>
      <c r="K2" s="2"/>
    </row>
    <row r="3" spans="1:11" x14ac:dyDescent="0.3">
      <c r="A3" s="2">
        <f>Sheet4!F3*$K$1</f>
        <v>6.1876200000000008</v>
      </c>
      <c r="B3" s="2">
        <f>Sheet4!G3*$K$1</f>
        <v>2.2715800000000002</v>
      </c>
      <c r="C3" s="2">
        <f>Sheet4!I3*$K$1</f>
        <v>0.42980000000000002</v>
      </c>
      <c r="D3" s="2">
        <f>Sheet4!J3*$K$1</f>
        <v>0.73506000000000005</v>
      </c>
      <c r="E3" s="2">
        <f>Sheet4!O3*$K$1</f>
        <v>3.7876800000000004</v>
      </c>
      <c r="F3" s="2">
        <f>Sheet4!P3*$K$1</f>
        <v>4.2200000000000007E-3</v>
      </c>
      <c r="G3" s="6">
        <f>Sheet4!K3*$K$1</f>
        <v>27.677100000000003</v>
      </c>
      <c r="H3" s="6">
        <f>Sheet4!M3*$K$1</f>
        <v>3.0611800000000002</v>
      </c>
      <c r="I3" s="6">
        <f>Sheet4!V3*$K$1</f>
        <v>10.569080000000001</v>
      </c>
      <c r="J3" s="6">
        <f>(Sheet4!L3-Sheet4!V3)*$K$1</f>
        <v>14.046840000000001</v>
      </c>
    </row>
    <row r="4" spans="1:11" x14ac:dyDescent="0.3">
      <c r="A4" s="2">
        <f>Sheet4!F4*$K$1</f>
        <v>4.9113000000000007</v>
      </c>
      <c r="B4" s="2">
        <f>Sheet4!G4*$K$1</f>
        <v>1.13226</v>
      </c>
      <c r="C4" s="2">
        <f>Sheet4!I4*$K$1</f>
        <v>0.46070000000000005</v>
      </c>
      <c r="D4" s="2">
        <f>Sheet4!J4*$K$1</f>
        <v>1.3142400000000001</v>
      </c>
      <c r="E4" s="2">
        <f>Sheet4!O4*$K$1</f>
        <v>2.5004600000000003</v>
      </c>
      <c r="F4" s="2">
        <f>Sheet4!P4*$K$1</f>
        <v>9.5000000000000015E-3</v>
      </c>
      <c r="G4" s="6">
        <f>Sheet4!K4*$K$1</f>
        <v>33.081720000000004</v>
      </c>
      <c r="H4" s="6">
        <f>Sheet4!M4*$K$1</f>
        <v>2.4359800000000003</v>
      </c>
      <c r="I4" s="6">
        <f>Sheet4!V4*$K$1</f>
        <v>10.65042</v>
      </c>
      <c r="J4" s="6">
        <f>(Sheet4!L4-Sheet4!V4)*$K$1</f>
        <v>19.995320000000003</v>
      </c>
    </row>
    <row r="5" spans="1:11" x14ac:dyDescent="0.3">
      <c r="A5" s="2">
        <f>Sheet4!F5*$K$1</f>
        <v>4.1712199999999999</v>
      </c>
      <c r="B5" s="2">
        <f>Sheet4!G5*$K$1</f>
        <v>0.93696000000000013</v>
      </c>
      <c r="C5" s="2">
        <f>Sheet4!I5*$K$1</f>
        <v>0.52576000000000001</v>
      </c>
      <c r="D5" s="2">
        <f>Sheet4!J5*$K$1</f>
        <v>4.1185400000000003</v>
      </c>
      <c r="E5" s="2">
        <f>Sheet4!O5*$K$1</f>
        <v>5.3629200000000008</v>
      </c>
      <c r="F5" s="2">
        <f>Sheet4!P5*$K$1</f>
        <v>2.3140000000000001E-2</v>
      </c>
      <c r="G5" s="6">
        <f>Sheet4!K5*$K$1</f>
        <v>31.661320000000003</v>
      </c>
      <c r="H5" s="6">
        <f>Sheet4!M5*$K$1</f>
        <v>2.8618800000000002</v>
      </c>
      <c r="I5" s="6">
        <f>Sheet4!V5*$K$1</f>
        <v>9.4354400000000016</v>
      </c>
      <c r="J5" s="6">
        <f>(Sheet4!L5-Sheet4!V5)*$K$1</f>
        <v>19.364000000000001</v>
      </c>
    </row>
    <row r="6" spans="1:11" x14ac:dyDescent="0.3">
      <c r="A6" s="2">
        <f>Sheet4!F6*$K$1</f>
        <v>9.35656</v>
      </c>
      <c r="B6" s="2">
        <f>Sheet4!G6*$K$1</f>
        <v>1.57664</v>
      </c>
      <c r="C6" s="2">
        <f>Sheet4!I6*$K$1</f>
        <v>0.90264000000000011</v>
      </c>
      <c r="D6" s="2">
        <f>Sheet4!J6*$K$1</f>
        <v>1.44476</v>
      </c>
      <c r="E6" s="2">
        <f>Sheet4!O6*$K$1</f>
        <v>4.4206200000000004</v>
      </c>
      <c r="F6" s="2">
        <f>Sheet4!P6*$K$1</f>
        <v>1.9440000000000002E-2</v>
      </c>
      <c r="G6" s="6">
        <f>Sheet4!K6*$K$1</f>
        <v>39.447660000000006</v>
      </c>
      <c r="H6" s="6">
        <f>Sheet4!M6*$K$1</f>
        <v>3.1505800000000002</v>
      </c>
      <c r="I6" s="6">
        <f>Sheet4!V6*$K$1</f>
        <v>14.069900000000001</v>
      </c>
      <c r="J6" s="6">
        <f>(Sheet4!L6-Sheet4!V6)*$K$1</f>
        <v>22.227180000000001</v>
      </c>
    </row>
    <row r="7" spans="1:11" x14ac:dyDescent="0.3">
      <c r="A7" s="2">
        <f>Sheet4!F7*$K$1</f>
        <v>6.4933200000000006</v>
      </c>
      <c r="B7" s="2">
        <f>Sheet4!G7*$K$1</f>
        <v>1.7750800000000002</v>
      </c>
      <c r="C7" s="2">
        <f>Sheet4!I7*$K$1</f>
        <v>0.63412000000000002</v>
      </c>
      <c r="D7" s="2">
        <f>Sheet4!J7*$K$1</f>
        <v>2.9774200000000004</v>
      </c>
      <c r="E7" s="2">
        <f>Sheet4!O7*$K$1</f>
        <v>5.0394000000000005</v>
      </c>
      <c r="F7" s="2">
        <f>Sheet4!P7*$K$1</f>
        <v>2.1500000000000002E-2</v>
      </c>
      <c r="G7" s="6">
        <f>Sheet4!K7*$K$1</f>
        <v>44.190340000000006</v>
      </c>
      <c r="H7" s="6">
        <f>Sheet4!M7*$K$1</f>
        <v>2.9670200000000002</v>
      </c>
      <c r="I7" s="6">
        <f>Sheet4!V7*$K$1</f>
        <v>14.64986</v>
      </c>
      <c r="J7" s="6">
        <f>(Sheet4!L7-Sheet4!V7)*$K$1</f>
        <v>26.573460000000001</v>
      </c>
    </row>
    <row r="8" spans="1:11" x14ac:dyDescent="0.3">
      <c r="A8" s="2">
        <f>Sheet4!F8*$K$1</f>
        <v>3.5605800000000003</v>
      </c>
      <c r="B8" s="2">
        <f>Sheet4!G8*$K$1</f>
        <v>4.7836000000000007</v>
      </c>
      <c r="C8" s="2">
        <f>Sheet4!I8*$K$1</f>
        <v>0.24928000000000003</v>
      </c>
      <c r="D8" s="2">
        <f>Sheet4!J8*$K$1</f>
        <v>0.59772000000000003</v>
      </c>
      <c r="E8" s="2">
        <f>Sheet4!O8*$K$1</f>
        <v>3.5052200000000004</v>
      </c>
      <c r="F8" s="2">
        <f>Sheet4!P8*$K$1</f>
        <v>1.4300000000000002E-2</v>
      </c>
      <c r="G8" s="6">
        <f>Sheet4!K8*$K$1</f>
        <v>37.41554</v>
      </c>
      <c r="H8" s="6">
        <f>Sheet4!M8*$K$1</f>
        <v>5.5098400000000005</v>
      </c>
      <c r="I8" s="6">
        <f>Sheet4!V8*$K$1</f>
        <v>11.438700000000001</v>
      </c>
      <c r="J8" s="6">
        <f>(Sheet4!L8-Sheet4!V8)*$K$1</f>
        <v>20.467000000000002</v>
      </c>
    </row>
    <row r="9" spans="1:11" x14ac:dyDescent="0.3">
      <c r="A9" s="2">
        <f>Sheet4!F9*$K$1</f>
        <v>11.272500000000001</v>
      </c>
      <c r="B9" s="2">
        <f>Sheet4!G9*$K$1</f>
        <v>1.3986400000000001</v>
      </c>
      <c r="C9" s="2">
        <f>Sheet4!I9*$K$1</f>
        <v>0.95760000000000012</v>
      </c>
      <c r="D9" s="2">
        <f>Sheet4!J9*$K$1</f>
        <v>0.83168000000000009</v>
      </c>
      <c r="E9" s="2">
        <f>Sheet4!O9*$K$1</f>
        <v>6.5526600000000004</v>
      </c>
      <c r="F9" s="2">
        <f>Sheet4!P9*$K$1</f>
        <v>1.7000000000000001E-3</v>
      </c>
      <c r="G9" s="6">
        <f>Sheet4!K9*$K$1</f>
        <v>42.505280000000006</v>
      </c>
      <c r="H9" s="6">
        <f>Sheet4!M9*$K$1</f>
        <v>1.8948800000000001</v>
      </c>
      <c r="I9" s="6">
        <f>Sheet4!V9*$K$1</f>
        <v>13.762920000000001</v>
      </c>
      <c r="J9" s="6">
        <f>(Sheet4!L9-Sheet4!V9)*$K$1</f>
        <v>26.847480000000001</v>
      </c>
    </row>
    <row r="10" spans="1:11" x14ac:dyDescent="0.3">
      <c r="A10" s="2">
        <f>Sheet4!F10*$K$1</f>
        <v>14.711000000000002</v>
      </c>
      <c r="B10" s="2">
        <f>Sheet4!G10*$K$1</f>
        <v>3.3602000000000003</v>
      </c>
      <c r="C10" s="2">
        <f>Sheet4!I10*$K$1</f>
        <v>0.36688000000000004</v>
      </c>
      <c r="D10" s="2">
        <f>Sheet4!J10*$K$1</f>
        <v>1.7174400000000001</v>
      </c>
      <c r="E10" s="2">
        <f>Sheet4!O10*$K$1</f>
        <v>3.6314200000000003</v>
      </c>
      <c r="F10" s="2">
        <f>Sheet4!P10*$K$1</f>
        <v>8.3600000000000011E-3</v>
      </c>
      <c r="G10" s="6">
        <f>Sheet4!K10*$K$1</f>
        <v>53.965460000000007</v>
      </c>
      <c r="H10" s="6">
        <f>Sheet4!M10*$K$1</f>
        <v>3.9300800000000002</v>
      </c>
      <c r="I10" s="6">
        <f>Sheet4!V10*$K$1</f>
        <v>19.035860000000003</v>
      </c>
      <c r="J10" s="6">
        <f>(Sheet4!L10-Sheet4!V10)*$K$1</f>
        <v>30.999520000000004</v>
      </c>
    </row>
    <row r="11" spans="1:11" x14ac:dyDescent="0.3">
      <c r="A11" s="2">
        <f>Sheet4!F11*$K$1</f>
        <v>2.8965000000000001</v>
      </c>
      <c r="B11" s="2">
        <f>Sheet4!G11*$K$1</f>
        <v>2.0641400000000001</v>
      </c>
      <c r="C11" s="2">
        <f>Sheet4!I11*$K$1</f>
        <v>0.21030000000000001</v>
      </c>
      <c r="D11" s="2">
        <f>Sheet4!J11*$K$1</f>
        <v>1.4080600000000001</v>
      </c>
      <c r="E11" s="2">
        <f>Sheet4!O11*$K$1</f>
        <v>4.1475600000000004</v>
      </c>
      <c r="F11" s="2">
        <f>Sheet4!P11*$K$1</f>
        <v>9.6200000000000001E-3</v>
      </c>
      <c r="G11" s="6">
        <f>Sheet4!K11*$K$1</f>
        <v>30.549000000000003</v>
      </c>
      <c r="H11" s="6">
        <f>Sheet4!M11*$K$1</f>
        <v>6.0149400000000002</v>
      </c>
      <c r="I11" s="6">
        <f>Sheet4!V11*$K$1</f>
        <v>9.8981400000000015</v>
      </c>
      <c r="J11" s="6">
        <f>(Sheet4!L11-Sheet4!V11)*$K$1</f>
        <v>14.63592</v>
      </c>
    </row>
    <row r="12" spans="1:11" x14ac:dyDescent="0.3">
      <c r="A12" s="2">
        <f>Sheet4!F12*$K$1</f>
        <v>3.3818200000000003</v>
      </c>
      <c r="B12" s="2">
        <f>Sheet4!G12*$K$1</f>
        <v>1.4800000000000002E-3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6.7200000000000003E-3</v>
      </c>
      <c r="F12" s="2">
        <f>Sheet4!P12*$K$1</f>
        <v>0</v>
      </c>
      <c r="G12" s="6">
        <f>Sheet4!K12*$K$1</f>
        <v>54.457480000000004</v>
      </c>
      <c r="H12" s="6">
        <f>Sheet4!M12*$K$1</f>
        <v>4.4000000000000003E-3</v>
      </c>
      <c r="I12" s="6">
        <f>Sheet4!V12*$K$1</f>
        <v>11.9373</v>
      </c>
      <c r="J12" s="6">
        <f>(Sheet4!L12-Sheet4!V12)*$K$1</f>
        <v>42.515780000000007</v>
      </c>
    </row>
    <row r="13" spans="1:11" x14ac:dyDescent="0.3">
      <c r="A13" s="2">
        <f>Sheet4!F13*$K$1</f>
        <v>8.3352200000000014</v>
      </c>
      <c r="B13" s="2">
        <f>Sheet4!G13*$K$1</f>
        <v>5.5086200000000005</v>
      </c>
      <c r="C13" s="2">
        <f>Sheet4!I13*$K$1</f>
        <v>0.81466000000000005</v>
      </c>
      <c r="D13" s="2">
        <f>Sheet4!J13*$K$1</f>
        <v>1.4782600000000001</v>
      </c>
      <c r="E13" s="2">
        <f>Sheet4!O13*$K$1</f>
        <v>5.6704000000000008</v>
      </c>
      <c r="F13" s="2">
        <f>Sheet4!P13*$K$1</f>
        <v>1.5520000000000001E-2</v>
      </c>
      <c r="G13" s="6">
        <f>Sheet4!K13*$K$1</f>
        <v>49.379920000000006</v>
      </c>
      <c r="H13" s="6">
        <f>Sheet4!M13*$K$1</f>
        <v>12.611320000000001</v>
      </c>
      <c r="I13" s="6">
        <f>Sheet4!V13*$K$1</f>
        <v>12.788020000000001</v>
      </c>
      <c r="J13" s="6">
        <f>(Sheet4!L13-Sheet4!V13)*$K$1</f>
        <v>23.980580000000003</v>
      </c>
    </row>
    <row r="14" spans="1:11" x14ac:dyDescent="0.3">
      <c r="A14" s="2">
        <f>Sheet4!F14*$K$1</f>
        <v>38.225300000000004</v>
      </c>
      <c r="B14" s="2">
        <f>Sheet4!G14*$K$1</f>
        <v>5.5602200000000002</v>
      </c>
      <c r="C14" s="2">
        <f>Sheet4!I14*$K$1</f>
        <v>1.1475200000000001</v>
      </c>
      <c r="D14" s="2">
        <f>Sheet4!J14*$K$1</f>
        <v>0.96630000000000005</v>
      </c>
      <c r="E14" s="2">
        <f>Sheet4!O14*$K$1</f>
        <v>4.8684400000000005</v>
      </c>
      <c r="F14" s="2">
        <f>Sheet4!P14*$K$1</f>
        <v>3.27E-2</v>
      </c>
      <c r="G14" s="6">
        <f>Sheet4!K14*$K$1</f>
        <v>95.621680000000012</v>
      </c>
      <c r="H14" s="6">
        <f>Sheet4!M14*$K$1</f>
        <v>14.722380000000001</v>
      </c>
      <c r="I14" s="6">
        <f>Sheet4!V14*$K$1</f>
        <v>27.230100000000004</v>
      </c>
      <c r="J14" s="6">
        <f>(Sheet4!L14-Sheet4!V14)*$K$1</f>
        <v>53.669200000000004</v>
      </c>
    </row>
    <row r="15" spans="1:11" x14ac:dyDescent="0.3">
      <c r="A15" s="2">
        <f>Sheet4!F15*$K$1</f>
        <v>43.697240000000001</v>
      </c>
      <c r="B15" s="2">
        <f>Sheet4!G15*$K$1</f>
        <v>4.9685000000000006</v>
      </c>
      <c r="C15" s="2">
        <f>Sheet4!I15*$K$1</f>
        <v>1.27298</v>
      </c>
      <c r="D15" s="2">
        <f>Sheet4!J15*$K$1</f>
        <v>0.79980000000000007</v>
      </c>
      <c r="E15" s="2">
        <f>Sheet4!O15*$K$1</f>
        <v>5.12392</v>
      </c>
      <c r="F15" s="2">
        <f>Sheet4!P15*$K$1</f>
        <v>1.3940000000000001E-2</v>
      </c>
      <c r="G15" s="6">
        <f>Sheet4!K15*$K$1</f>
        <v>104.87544000000001</v>
      </c>
      <c r="H15" s="6">
        <f>Sheet4!M15*$K$1</f>
        <v>14.600360000000002</v>
      </c>
      <c r="I15" s="6">
        <f>Sheet4!V15*$K$1</f>
        <v>30.890740000000001</v>
      </c>
      <c r="J15" s="6">
        <f>(Sheet4!L15-Sheet4!V15)*$K$1</f>
        <v>59.384340000000002</v>
      </c>
    </row>
    <row r="16" spans="1:11" x14ac:dyDescent="0.3">
      <c r="A16" s="2">
        <f>Sheet4!F16*$K$1</f>
        <v>29.634380000000004</v>
      </c>
      <c r="B16" s="2">
        <f>Sheet4!G16*$K$1</f>
        <v>5.4485600000000005</v>
      </c>
      <c r="C16" s="2">
        <f>Sheet4!I16*$K$1</f>
        <v>0.99158000000000013</v>
      </c>
      <c r="D16" s="2">
        <f>Sheet4!J16*$K$1</f>
        <v>0.87886000000000009</v>
      </c>
      <c r="E16" s="2">
        <f>Sheet4!O16*$K$1</f>
        <v>5.2880800000000008</v>
      </c>
      <c r="F16" s="2">
        <f>Sheet4!P16*$K$1</f>
        <v>1.9700000000000002E-2</v>
      </c>
      <c r="G16" s="6">
        <f>Sheet4!K16*$K$1</f>
        <v>91.615080000000006</v>
      </c>
      <c r="H16" s="6">
        <f>Sheet4!M16*$K$1</f>
        <v>16.07142</v>
      </c>
      <c r="I16" s="6">
        <f>Sheet4!V16*$K$1</f>
        <v>24.19228</v>
      </c>
      <c r="J16" s="6">
        <f>(Sheet4!L16-Sheet4!V16)*$K$1</f>
        <v>51.351380000000006</v>
      </c>
    </row>
    <row r="17" spans="1:10" x14ac:dyDescent="0.3">
      <c r="A17" s="2">
        <f>Sheet4!F17*$K$1</f>
        <v>7.9269200000000009</v>
      </c>
      <c r="B17" s="2">
        <f>Sheet4!G17*$K$1</f>
        <v>5.6285600000000002</v>
      </c>
      <c r="C17" s="2">
        <f>Sheet4!I17*$K$1</f>
        <v>0.6781600000000001</v>
      </c>
      <c r="D17" s="2">
        <f>Sheet4!J17*$K$1</f>
        <v>0.92792000000000008</v>
      </c>
      <c r="E17" s="2">
        <f>Sheet4!O17*$K$1</f>
        <v>5.3312200000000001</v>
      </c>
      <c r="F17" s="2">
        <f>Sheet4!P17*$K$1</f>
        <v>3.1620000000000002E-2</v>
      </c>
      <c r="G17" s="6">
        <f>Sheet4!K17*$K$1</f>
        <v>55.343220000000002</v>
      </c>
      <c r="H17" s="6">
        <f>Sheet4!M17*$K$1</f>
        <v>16.118640000000003</v>
      </c>
      <c r="I17" s="6">
        <f>Sheet4!V17*$K$1</f>
        <v>12.422500000000001</v>
      </c>
      <c r="J17" s="6">
        <f>(Sheet4!L17-Sheet4!V17)*$K$1</f>
        <v>26.802080000000004</v>
      </c>
    </row>
    <row r="18" spans="1:10" x14ac:dyDescent="0.3">
      <c r="A18" s="2">
        <f>Sheet4!F18*$K$1</f>
        <v>7.3581800000000008</v>
      </c>
      <c r="B18" s="2">
        <f>Sheet4!G18*$K$1</f>
        <v>6.0886800000000001</v>
      </c>
      <c r="C18" s="2">
        <f>Sheet4!I18*$K$1</f>
        <v>0.63002000000000002</v>
      </c>
      <c r="D18" s="2">
        <f>Sheet4!J18*$K$1</f>
        <v>0.98782000000000003</v>
      </c>
      <c r="E18" s="2">
        <f>Sheet4!O18*$K$1</f>
        <v>5.4807000000000006</v>
      </c>
      <c r="F18" s="2">
        <f>Sheet4!P18*$K$1</f>
        <v>3.0460000000000001E-2</v>
      </c>
      <c r="G18" s="6">
        <f>Sheet4!K18*$K$1</f>
        <v>61.624400000000009</v>
      </c>
      <c r="H18" s="6">
        <f>Sheet4!M18*$K$1</f>
        <v>18.087440000000001</v>
      </c>
      <c r="I18" s="6">
        <f>Sheet4!V18*$K$1</f>
        <v>12.893300000000002</v>
      </c>
      <c r="J18" s="6">
        <f>(Sheet4!L18-Sheet4!V18)*$K$1</f>
        <v>30.643660000000004</v>
      </c>
    </row>
    <row r="19" spans="1:10" x14ac:dyDescent="0.3">
      <c r="A19" s="2">
        <f>Sheet4!F19*$K$1</f>
        <v>7.1569000000000003</v>
      </c>
      <c r="B19" s="2">
        <f>Sheet4!G19*$K$1</f>
        <v>6.5050000000000008</v>
      </c>
      <c r="C19" s="2">
        <f>Sheet4!I19*$K$1</f>
        <v>0.63238000000000005</v>
      </c>
      <c r="D19" s="2">
        <f>Sheet4!J19*$K$1</f>
        <v>0.94746000000000008</v>
      </c>
      <c r="E19" s="2">
        <f>Sheet4!O19*$K$1</f>
        <v>5.4821000000000009</v>
      </c>
      <c r="F19" s="2">
        <f>Sheet4!P19*$K$1</f>
        <v>3.4440000000000005E-2</v>
      </c>
      <c r="G19" s="6">
        <f>Sheet4!K19*$K$1</f>
        <v>59.624140000000004</v>
      </c>
      <c r="H19" s="6">
        <f>Sheet4!M19*$K$1</f>
        <v>19.440240000000003</v>
      </c>
      <c r="I19" s="6">
        <f>Sheet4!V19*$K$1</f>
        <v>12.265940000000001</v>
      </c>
      <c r="J19" s="6">
        <f>(Sheet4!L19-Sheet4!V19)*$K$1</f>
        <v>27.917960000000001</v>
      </c>
    </row>
    <row r="20" spans="1:10" x14ac:dyDescent="0.3">
      <c r="A20" s="2">
        <f>Sheet4!F20*$K$1</f>
        <v>3.7506400000000002</v>
      </c>
      <c r="B20" s="2">
        <f>Sheet4!G20*$K$1</f>
        <v>0.39192000000000005</v>
      </c>
      <c r="C20" s="2">
        <f>Sheet4!I20*$K$1</f>
        <v>2.1580000000000002E-2</v>
      </c>
      <c r="D20" s="2">
        <f>Sheet4!J20*$K$1</f>
        <v>0.61876000000000009</v>
      </c>
      <c r="E20" s="2">
        <f>Sheet4!O20*$K$1</f>
        <v>0.76700000000000002</v>
      </c>
      <c r="F20" s="2">
        <f>Sheet4!P20*$K$1</f>
        <v>3.4000000000000002E-4</v>
      </c>
      <c r="G20" s="6">
        <f>Sheet4!K20*$K$1</f>
        <v>63.113180000000007</v>
      </c>
      <c r="H20" s="6">
        <f>Sheet4!M20*$K$1</f>
        <v>0.42376000000000003</v>
      </c>
      <c r="I20" s="6">
        <f>Sheet4!V20*$K$1</f>
        <v>19.099120000000003</v>
      </c>
      <c r="J20" s="6">
        <f>(Sheet4!L20-Sheet4!V20)*$K$1</f>
        <v>43.590300000000006</v>
      </c>
    </row>
    <row r="21" spans="1:10" x14ac:dyDescent="0.3">
      <c r="A21" s="2">
        <f>Sheet4!F21*$K$1</f>
        <v>3.4248600000000002</v>
      </c>
      <c r="B21" s="2">
        <f>Sheet4!G21*$K$1</f>
        <v>1.4800000000000002E-3</v>
      </c>
      <c r="C21" s="2">
        <f>Sheet4!I21*$K$1</f>
        <v>1.8200000000000002E-3</v>
      </c>
      <c r="D21" s="2">
        <f>Sheet4!J21*$K$1</f>
        <v>6.0000000000000008E-5</v>
      </c>
      <c r="E21" s="2">
        <f>Sheet4!O21*$K$1</f>
        <v>7.0200000000000002E-3</v>
      </c>
      <c r="F21" s="2">
        <f>Sheet4!P21*$K$1</f>
        <v>0</v>
      </c>
      <c r="G21" s="6">
        <f>Sheet4!K21*$K$1</f>
        <v>65.132620000000003</v>
      </c>
      <c r="H21" s="6">
        <f>Sheet4!M21*$K$1</f>
        <v>4.1200000000000004E-3</v>
      </c>
      <c r="I21" s="6">
        <f>Sheet4!V21*$K$1</f>
        <v>20.314340000000001</v>
      </c>
      <c r="J21" s="6">
        <f>(Sheet4!L21-Sheet4!V21)*$K$1</f>
        <v>44.814160000000001</v>
      </c>
    </row>
    <row r="22" spans="1:10" x14ac:dyDescent="0.3">
      <c r="A22" s="2">
        <f>Sheet4!F22*$K$1</f>
        <v>14.841120000000002</v>
      </c>
      <c r="B22" s="2">
        <f>Sheet4!G22*$K$1</f>
        <v>2.55484</v>
      </c>
      <c r="C22" s="2">
        <f>Sheet4!I22*$K$1</f>
        <v>3.0855200000000003</v>
      </c>
      <c r="D22" s="2">
        <f>Sheet4!J22*$K$1</f>
        <v>1.32264</v>
      </c>
      <c r="E22" s="2">
        <f>Sheet4!O22*$K$1</f>
        <v>8.5203800000000012</v>
      </c>
      <c r="F22" s="2">
        <f>Sheet4!P22*$K$1</f>
        <v>4.4320000000000005E-2</v>
      </c>
      <c r="G22" s="6">
        <f>Sheet4!K22*$K$1</f>
        <v>84.71990000000001</v>
      </c>
      <c r="H22" s="6">
        <f>Sheet4!M22*$K$1</f>
        <v>6.7256200000000002</v>
      </c>
      <c r="I22" s="6">
        <f>Sheet4!V22*$K$1</f>
        <v>22.545260000000003</v>
      </c>
      <c r="J22" s="6">
        <f>(Sheet4!L22-Sheet4!V22)*$K$1</f>
        <v>55.449020000000004</v>
      </c>
    </row>
    <row r="23" spans="1:10" x14ac:dyDescent="0.3">
      <c r="A23" s="2">
        <f>Sheet4!F23*$K$1</f>
        <v>5.9273200000000008</v>
      </c>
      <c r="B23" s="2">
        <f>Sheet4!G23*$K$1</f>
        <v>6.7102400000000006</v>
      </c>
      <c r="C23" s="2">
        <f>Sheet4!I23*$K$1</f>
        <v>0.36998000000000003</v>
      </c>
      <c r="D23" s="2">
        <f>Sheet4!J23*$K$1</f>
        <v>16.805200000000003</v>
      </c>
      <c r="E23" s="2">
        <f>Sheet4!O23*$K$1</f>
        <v>22.416060000000002</v>
      </c>
      <c r="F23" s="2">
        <f>Sheet4!P23*$K$1</f>
        <v>4.1980000000000003E-2</v>
      </c>
      <c r="G23" s="6">
        <f>Sheet4!K23*$K$1</f>
        <v>75.637860000000003</v>
      </c>
      <c r="H23" s="6">
        <f>Sheet4!M23*$K$1</f>
        <v>13.333240000000002</v>
      </c>
      <c r="I23" s="6">
        <f>Sheet4!V23*$K$1</f>
        <v>18.670160000000003</v>
      </c>
      <c r="J23" s="6">
        <f>(Sheet4!L23-Sheet4!V23)*$K$1</f>
        <v>43.634460000000004</v>
      </c>
    </row>
    <row r="24" spans="1:10" x14ac:dyDescent="0.3">
      <c r="A24" s="2">
        <f>Sheet4!F24*$K$1</f>
        <v>6.7834000000000003</v>
      </c>
      <c r="B24" s="2">
        <f>Sheet4!G24*$K$1</f>
        <v>5.3974400000000005</v>
      </c>
      <c r="C24" s="2">
        <f>Sheet4!I24*$K$1</f>
        <v>0.40846000000000005</v>
      </c>
      <c r="D24" s="2">
        <f>Sheet4!J24*$K$1</f>
        <v>18.623160000000002</v>
      </c>
      <c r="E24" s="2">
        <f>Sheet4!O24*$K$1</f>
        <v>23.343720000000001</v>
      </c>
      <c r="F24" s="2">
        <f>Sheet4!P24*$K$1</f>
        <v>5.4520000000000006E-2</v>
      </c>
      <c r="G24" s="6">
        <f>Sheet4!K24*$K$1</f>
        <v>83.560900000000004</v>
      </c>
      <c r="H24" s="6">
        <f>Sheet4!M24*$K$1</f>
        <v>13.046900000000001</v>
      </c>
      <c r="I24" s="6">
        <f>Sheet4!V24*$K$1</f>
        <v>22.106380000000001</v>
      </c>
      <c r="J24" s="6">
        <f>(Sheet4!L24-Sheet4!V24)*$K$1</f>
        <v>48.407620000000001</v>
      </c>
    </row>
    <row r="25" spans="1:10" x14ac:dyDescent="0.3">
      <c r="A25" s="2">
        <f>Sheet4!F25*$K$1</f>
        <v>6.3942600000000009</v>
      </c>
      <c r="B25" s="2">
        <f>Sheet4!G25*$K$1</f>
        <v>6.7812000000000001</v>
      </c>
      <c r="C25" s="2">
        <f>Sheet4!I25*$K$1</f>
        <v>0.36916000000000004</v>
      </c>
      <c r="D25" s="2">
        <f>Sheet4!J25*$K$1</f>
        <v>17.659660000000002</v>
      </c>
      <c r="E25" s="2">
        <f>Sheet4!O25*$K$1</f>
        <v>23.453360000000004</v>
      </c>
      <c r="F25" s="2">
        <f>Sheet4!P25*$K$1</f>
        <v>3.8440000000000002E-2</v>
      </c>
      <c r="G25" s="6">
        <f>Sheet4!K25*$K$1</f>
        <v>76.000700000000009</v>
      </c>
      <c r="H25" s="6">
        <f>Sheet4!M25*$K$1</f>
        <v>13.264320000000001</v>
      </c>
      <c r="I25" s="6">
        <f>Sheet4!V25*$K$1</f>
        <v>19.739500000000003</v>
      </c>
      <c r="J25" s="6">
        <f>(Sheet4!L25-Sheet4!V25)*$K$1</f>
        <v>42.996880000000004</v>
      </c>
    </row>
    <row r="26" spans="1:10" x14ac:dyDescent="0.3">
      <c r="A26" s="2">
        <f>Sheet4!F26*$K$1</f>
        <v>6.8146000000000004</v>
      </c>
      <c r="B26" s="2">
        <f>Sheet4!G26*$K$1</f>
        <v>5.3949000000000007</v>
      </c>
      <c r="C26" s="2">
        <f>Sheet4!I26*$K$1</f>
        <v>0.39704000000000006</v>
      </c>
      <c r="D26" s="2">
        <f>Sheet4!J26*$K$1</f>
        <v>18.513860000000001</v>
      </c>
      <c r="E26" s="2">
        <f>Sheet4!O26*$K$1</f>
        <v>23.1904</v>
      </c>
      <c r="F26" s="2">
        <f>Sheet4!P26*$K$1</f>
        <v>8.1480000000000011E-2</v>
      </c>
      <c r="G26" s="6">
        <f>Sheet4!K26*$K$1</f>
        <v>79.91104</v>
      </c>
      <c r="H26" s="6">
        <f>Sheet4!M26*$K$1</f>
        <v>13.07028</v>
      </c>
      <c r="I26" s="6">
        <f>Sheet4!V26*$K$1</f>
        <v>20.68356</v>
      </c>
      <c r="J26" s="6">
        <f>(Sheet4!L26-Sheet4!V26)*$K$1</f>
        <v>46.157200000000003</v>
      </c>
    </row>
    <row r="27" spans="1:10" x14ac:dyDescent="0.3">
      <c r="A27" s="2">
        <f>Sheet4!F27*$K$1</f>
        <v>6.7462400000000002</v>
      </c>
      <c r="B27" s="2">
        <f>Sheet4!G27*$K$1</f>
        <v>5.1172400000000007</v>
      </c>
      <c r="C27" s="2">
        <f>Sheet4!I27*$K$1</f>
        <v>0.42438000000000003</v>
      </c>
      <c r="D27" s="2">
        <f>Sheet4!J27*$K$1</f>
        <v>19.07572</v>
      </c>
      <c r="E27" s="2">
        <f>Sheet4!O27*$K$1</f>
        <v>23.526240000000001</v>
      </c>
      <c r="F27" s="2">
        <f>Sheet4!P27*$K$1</f>
        <v>7.2160000000000002E-2</v>
      </c>
      <c r="G27" s="6">
        <f>Sheet4!K27*$K$1</f>
        <v>84.293080000000003</v>
      </c>
      <c r="H27" s="6">
        <f>Sheet4!M27*$K$1</f>
        <v>12.964260000000001</v>
      </c>
      <c r="I27" s="6">
        <f>Sheet4!V27*$K$1</f>
        <v>21.725420000000003</v>
      </c>
      <c r="J27" s="6">
        <f>(Sheet4!L27-Sheet4!V27)*$K$1</f>
        <v>49.603400000000001</v>
      </c>
    </row>
    <row r="28" spans="1:10" x14ac:dyDescent="0.3">
      <c r="A28" s="2">
        <f>Sheet4!F28*$K$1</f>
        <v>6.4057000000000004</v>
      </c>
      <c r="B28" s="2">
        <f>Sheet4!G28*$K$1</f>
        <v>5.0403000000000002</v>
      </c>
      <c r="C28" s="2">
        <f>Sheet4!I28*$K$1</f>
        <v>0.39962000000000003</v>
      </c>
      <c r="D28" s="2">
        <f>Sheet4!J28*$K$1</f>
        <v>19.18206</v>
      </c>
      <c r="E28" s="2">
        <f>Sheet4!O28*$K$1</f>
        <v>23.639300000000002</v>
      </c>
      <c r="F28" s="2">
        <f>Sheet4!P28*$K$1</f>
        <v>6.4740000000000006E-2</v>
      </c>
      <c r="G28" s="6">
        <f>Sheet4!K28*$K$1</f>
        <v>84.304380000000009</v>
      </c>
      <c r="H28" s="6">
        <f>Sheet4!M28*$K$1</f>
        <v>12.979700000000001</v>
      </c>
      <c r="I28" s="6">
        <f>Sheet4!V28*$K$1</f>
        <v>21.481000000000002</v>
      </c>
      <c r="J28" s="6">
        <f>(Sheet4!L28-Sheet4!V28)*$K$1</f>
        <v>49.843680000000006</v>
      </c>
    </row>
    <row r="29" spans="1:10" x14ac:dyDescent="0.3">
      <c r="A29" s="2">
        <f>Sheet4!F29*$K$1</f>
        <v>16.95514</v>
      </c>
      <c r="B29" s="2">
        <f>Sheet4!G29*$K$1</f>
        <v>3.3261400000000001</v>
      </c>
      <c r="C29" s="2">
        <f>Sheet4!I29*$K$1</f>
        <v>3.4480200000000001</v>
      </c>
      <c r="D29" s="2">
        <f>Sheet4!J29*$K$1</f>
        <v>1.7408600000000001</v>
      </c>
      <c r="E29" s="2">
        <f>Sheet4!O29*$K$1</f>
        <v>9.8783600000000007</v>
      </c>
      <c r="F29" s="2">
        <f>Sheet4!P29*$K$1</f>
        <v>0.10684</v>
      </c>
      <c r="G29" s="6">
        <f>Sheet4!K29*$K$1</f>
        <v>98.250540000000015</v>
      </c>
      <c r="H29" s="6">
        <f>Sheet4!M29*$K$1</f>
        <v>8.8048999999999999</v>
      </c>
      <c r="I29" s="6">
        <f>Sheet4!V29*$K$1</f>
        <v>26.576020000000003</v>
      </c>
      <c r="J29" s="6">
        <f>(Sheet4!L29-Sheet4!V29)*$K$1</f>
        <v>62.869620000000005</v>
      </c>
    </row>
    <row r="30" spans="1:10" x14ac:dyDescent="0.3">
      <c r="A30" s="2">
        <f>Sheet4!F30*$K$1</f>
        <v>17.406220000000001</v>
      </c>
      <c r="B30" s="2">
        <f>Sheet4!G30*$K$1</f>
        <v>3.3937200000000001</v>
      </c>
      <c r="C30" s="2">
        <f>Sheet4!I30*$K$1</f>
        <v>3.7350600000000003</v>
      </c>
      <c r="D30" s="2">
        <f>Sheet4!J30*$K$1</f>
        <v>1.7062800000000002</v>
      </c>
      <c r="E30" s="2">
        <f>Sheet4!O30*$K$1</f>
        <v>10.29312</v>
      </c>
      <c r="F30" s="2">
        <f>Sheet4!P30*$K$1</f>
        <v>0.11062000000000001</v>
      </c>
      <c r="G30" s="6">
        <f>Sheet4!K30*$K$1</f>
        <v>100.73954000000001</v>
      </c>
      <c r="H30" s="6">
        <f>Sheet4!M30*$K$1</f>
        <v>9.73386</v>
      </c>
      <c r="I30" s="6">
        <f>Sheet4!V30*$K$1</f>
        <v>26.932060000000003</v>
      </c>
      <c r="J30" s="6">
        <f>(Sheet4!L30-Sheet4!V30)*$K$1</f>
        <v>64.073620000000005</v>
      </c>
    </row>
    <row r="31" spans="1:10" x14ac:dyDescent="0.3">
      <c r="A31" s="2">
        <f>Sheet4!F31*$K$1</f>
        <v>16.832320000000003</v>
      </c>
      <c r="B31" s="2">
        <f>Sheet4!G31*$K$1</f>
        <v>3.3781200000000005</v>
      </c>
      <c r="C31" s="2">
        <f>Sheet4!I31*$K$1</f>
        <v>3.4021200000000005</v>
      </c>
      <c r="D31" s="2">
        <f>Sheet4!J31*$K$1</f>
        <v>1.53234</v>
      </c>
      <c r="E31" s="2">
        <f>Sheet4!O31*$K$1</f>
        <v>9.8465199999999999</v>
      </c>
      <c r="F31" s="2">
        <f>Sheet4!P31*$K$1</f>
        <v>8.7220000000000006E-2</v>
      </c>
      <c r="G31" s="6">
        <f>Sheet4!K31*$K$1</f>
        <v>97.709000000000003</v>
      </c>
      <c r="H31" s="6">
        <f>Sheet4!M31*$K$1</f>
        <v>9.2335400000000014</v>
      </c>
      <c r="I31" s="6">
        <f>Sheet4!V31*$K$1</f>
        <v>25.392680000000002</v>
      </c>
      <c r="J31" s="6">
        <f>(Sheet4!L31-Sheet4!V31)*$K$1</f>
        <v>63.082780000000007</v>
      </c>
    </row>
    <row r="32" spans="1:10" x14ac:dyDescent="0.3">
      <c r="A32" s="2">
        <f>Sheet4!F32*$K$1</f>
        <v>18.95552</v>
      </c>
      <c r="B32" s="2">
        <f>Sheet4!G32*$K$1</f>
        <v>3.9692400000000005</v>
      </c>
      <c r="C32" s="2">
        <f>Sheet4!I32*$K$1</f>
        <v>3.7654800000000002</v>
      </c>
      <c r="D32" s="2">
        <f>Sheet4!J32*$K$1</f>
        <v>1.9268600000000002</v>
      </c>
      <c r="E32" s="2">
        <f>Sheet4!O32*$K$1</f>
        <v>11.093380000000002</v>
      </c>
      <c r="F32" s="2">
        <f>Sheet4!P32*$K$1</f>
        <v>0.1295</v>
      </c>
      <c r="G32" s="6">
        <f>Sheet4!K32*$K$1</f>
        <v>110.27832000000001</v>
      </c>
      <c r="H32" s="6">
        <f>Sheet4!M32*$K$1</f>
        <v>11.564940000000002</v>
      </c>
      <c r="I32" s="6">
        <f>Sheet4!V32*$K$1</f>
        <v>28.731880000000004</v>
      </c>
      <c r="J32" s="6">
        <f>(Sheet4!L32-Sheet4!V32)*$K$1</f>
        <v>69.981500000000011</v>
      </c>
    </row>
    <row r="33" spans="1:10" x14ac:dyDescent="0.3">
      <c r="A33" s="2">
        <f>Sheet4!F33*$K$1</f>
        <v>19.227520000000002</v>
      </c>
      <c r="B33" s="2">
        <f>Sheet4!G33*$K$1</f>
        <v>3.6156600000000001</v>
      </c>
      <c r="C33" s="2">
        <f>Sheet4!I33*$K$1</f>
        <v>3.8606800000000003</v>
      </c>
      <c r="D33" s="2">
        <f>Sheet4!J33*$K$1</f>
        <v>1.8076200000000002</v>
      </c>
      <c r="E33" s="2">
        <f>Sheet4!O33*$K$1</f>
        <v>11.075620000000001</v>
      </c>
      <c r="F33" s="2">
        <f>Sheet4!P33*$K$1</f>
        <v>0.10842</v>
      </c>
      <c r="G33" s="6">
        <f>Sheet4!K33*$K$1</f>
        <v>110.48066000000001</v>
      </c>
      <c r="H33" s="6">
        <f>Sheet4!M33*$K$1</f>
        <v>10.147540000000001</v>
      </c>
      <c r="I33" s="6">
        <f>Sheet4!V33*$K$1</f>
        <v>28.810380000000002</v>
      </c>
      <c r="J33" s="6">
        <f>(Sheet4!L33-Sheet4!V33)*$K$1</f>
        <v>71.522739999999999</v>
      </c>
    </row>
    <row r="34" spans="1:10" x14ac:dyDescent="0.3">
      <c r="A34" s="2">
        <f>Sheet4!F34*$K$1</f>
        <v>23.075640000000003</v>
      </c>
      <c r="B34" s="2">
        <f>Sheet4!G34*$K$1</f>
        <v>3.1334000000000004</v>
      </c>
      <c r="C34" s="2">
        <f>Sheet4!I34*$K$1</f>
        <v>4.6107800000000001</v>
      </c>
      <c r="D34" s="2">
        <f>Sheet4!J34*$K$1</f>
        <v>1.02254</v>
      </c>
      <c r="E34" s="2">
        <f>Sheet4!O34*$K$1</f>
        <v>12.039200000000001</v>
      </c>
      <c r="F34" s="2">
        <f>Sheet4!P34*$K$1</f>
        <v>5.8900000000000008E-2</v>
      </c>
      <c r="G34" s="6">
        <f>Sheet4!K34*$K$1</f>
        <v>120.19860000000001</v>
      </c>
      <c r="H34" s="6">
        <f>Sheet4!M34*$K$1</f>
        <v>7.6505800000000006</v>
      </c>
      <c r="I34" s="6">
        <f>Sheet4!V34*$K$1</f>
        <v>36.758980000000001</v>
      </c>
      <c r="J34" s="6">
        <f>(Sheet4!L34-Sheet4!V34)*$K$1</f>
        <v>75.78904</v>
      </c>
    </row>
    <row r="35" spans="1:10" x14ac:dyDescent="0.3">
      <c r="A35" s="2">
        <f>Sheet4!F35*$K$1</f>
        <v>22.365900000000003</v>
      </c>
      <c r="B35" s="2">
        <f>Sheet4!G35*$K$1</f>
        <v>3.9814000000000003</v>
      </c>
      <c r="C35" s="2">
        <f>Sheet4!I35*$K$1</f>
        <v>4.4223800000000004</v>
      </c>
      <c r="D35" s="2">
        <f>Sheet4!J35*$K$1</f>
        <v>1.25204</v>
      </c>
      <c r="E35" s="2">
        <f>Sheet4!O35*$K$1</f>
        <v>12.070220000000001</v>
      </c>
      <c r="F35" s="2">
        <f>Sheet4!P35*$K$1</f>
        <v>0.13768000000000002</v>
      </c>
      <c r="G35" s="6">
        <f>Sheet4!K35*$K$1</f>
        <v>120.53682000000001</v>
      </c>
      <c r="H35" s="6">
        <f>Sheet4!M35*$K$1</f>
        <v>11.446580000000001</v>
      </c>
      <c r="I35" s="6">
        <f>Sheet4!V35*$K$1</f>
        <v>35.843780000000002</v>
      </c>
      <c r="J35" s="6">
        <f>(Sheet4!L35-Sheet4!V35)*$K$1</f>
        <v>73.246459999999999</v>
      </c>
    </row>
    <row r="36" spans="1:10" x14ac:dyDescent="0.3">
      <c r="A36" s="2">
        <f>Sheet4!F36*$K$1</f>
        <v>22.770440000000001</v>
      </c>
      <c r="B36" s="2">
        <f>Sheet4!G36*$K$1</f>
        <v>3.4720400000000002</v>
      </c>
      <c r="C36" s="2">
        <f>Sheet4!I36*$K$1</f>
        <v>4.6612600000000004</v>
      </c>
      <c r="D36" s="2">
        <f>Sheet4!J36*$K$1</f>
        <v>1.01074</v>
      </c>
      <c r="E36" s="2">
        <f>Sheet4!O36*$K$1</f>
        <v>12.24216</v>
      </c>
      <c r="F36" s="2">
        <f>Sheet4!P36*$K$1</f>
        <v>6.7220000000000002E-2</v>
      </c>
      <c r="G36" s="6">
        <f>Sheet4!K36*$K$1</f>
        <v>121.73256000000001</v>
      </c>
      <c r="H36" s="6">
        <f>Sheet4!M36*$K$1</f>
        <v>9.4305800000000009</v>
      </c>
      <c r="I36" s="6">
        <f>Sheet4!V36*$K$1</f>
        <v>36.655920000000002</v>
      </c>
      <c r="J36" s="6">
        <f>(Sheet4!L36-Sheet4!V36)*$K$1</f>
        <v>75.646060000000006</v>
      </c>
    </row>
    <row r="37" spans="1:10" x14ac:dyDescent="0.3">
      <c r="A37" s="2">
        <f>Sheet4!F37*$K$1</f>
        <v>21.813980000000001</v>
      </c>
      <c r="B37" s="2">
        <f>Sheet4!G37*$K$1</f>
        <v>2.8563000000000001</v>
      </c>
      <c r="C37" s="2">
        <f>Sheet4!I37*$K$1</f>
        <v>4.8192200000000005</v>
      </c>
      <c r="D37" s="2">
        <f>Sheet4!J37*$K$1</f>
        <v>0.97076000000000007</v>
      </c>
      <c r="E37" s="2">
        <f>Sheet4!O37*$K$1</f>
        <v>12.3162</v>
      </c>
      <c r="F37" s="2">
        <f>Sheet4!P37*$K$1</f>
        <v>1.4660000000000001E-2</v>
      </c>
      <c r="G37" s="6">
        <f>Sheet4!K37*$K$1</f>
        <v>120.75722</v>
      </c>
      <c r="H37" s="6">
        <f>Sheet4!M37*$K$1</f>
        <v>7.7535200000000009</v>
      </c>
      <c r="I37" s="6">
        <f>Sheet4!V37*$K$1</f>
        <v>35.528500000000001</v>
      </c>
      <c r="J37" s="6">
        <f>(Sheet4!L37-Sheet4!V37)*$K$1</f>
        <v>77.475200000000001</v>
      </c>
    </row>
    <row r="38" spans="1:10" x14ac:dyDescent="0.3">
      <c r="A38" s="2">
        <f>Sheet4!F38*$K$1</f>
        <v>22.011420000000001</v>
      </c>
      <c r="B38" s="2">
        <f>Sheet4!G38*$K$1</f>
        <v>2.3402400000000001</v>
      </c>
      <c r="C38" s="2">
        <f>Sheet4!I38*$K$1</f>
        <v>5.0043800000000003</v>
      </c>
      <c r="D38" s="2">
        <f>Sheet4!J38*$K$1</f>
        <v>0.84940000000000004</v>
      </c>
      <c r="E38" s="2">
        <f>Sheet4!O38*$K$1</f>
        <v>12.545420000000002</v>
      </c>
      <c r="F38" s="2">
        <f>Sheet4!P38*$K$1</f>
        <v>0.17922000000000002</v>
      </c>
      <c r="G38" s="6">
        <f>Sheet4!K38*$K$1</f>
        <v>122.45824</v>
      </c>
      <c r="H38" s="6">
        <f>Sheet4!M38*$K$1</f>
        <v>6.7750800000000009</v>
      </c>
      <c r="I38" s="6">
        <f>Sheet4!V38*$K$1</f>
        <v>34.208840000000002</v>
      </c>
      <c r="J38" s="6">
        <f>(Sheet4!L38-Sheet4!V38)*$K$1</f>
        <v>81.474320000000006</v>
      </c>
    </row>
    <row r="39" spans="1:10" x14ac:dyDescent="0.3">
      <c r="A39" s="2">
        <f>Sheet4!F39*$K$1</f>
        <v>18.284580000000002</v>
      </c>
      <c r="B39" s="2">
        <f>Sheet4!G39*$K$1</f>
        <v>2.4890000000000003</v>
      </c>
      <c r="C39" s="2">
        <f>Sheet4!I39*$K$1</f>
        <v>2.5694000000000004</v>
      </c>
      <c r="D39" s="2">
        <f>Sheet4!J39*$K$1</f>
        <v>0.40356000000000003</v>
      </c>
      <c r="E39" s="2">
        <f>Sheet4!O39*$K$1</f>
        <v>7.2917000000000005</v>
      </c>
      <c r="F39" s="2">
        <f>Sheet4!P39*$K$1</f>
        <v>3.7540000000000004E-2</v>
      </c>
      <c r="G39" s="6">
        <f>Sheet4!K39*$K$1</f>
        <v>119.24784000000001</v>
      </c>
      <c r="H39" s="6">
        <f>Sheet4!M39*$K$1</f>
        <v>3.3853200000000001</v>
      </c>
      <c r="I39" s="6">
        <f>Sheet4!V39*$K$1</f>
        <v>33.145240000000001</v>
      </c>
      <c r="J39" s="6">
        <f>(Sheet4!L39-Sheet4!V39)*$K$1</f>
        <v>82.717280000000002</v>
      </c>
    </row>
    <row r="40" spans="1:10" x14ac:dyDescent="0.3">
      <c r="A40" s="2">
        <f>Sheet4!F40*$K$1</f>
        <v>19.285820000000001</v>
      </c>
      <c r="B40" s="2">
        <f>Sheet4!G40*$K$1</f>
        <v>0.75810000000000011</v>
      </c>
      <c r="C40" s="2">
        <f>Sheet4!I40*$K$1</f>
        <v>2.6622400000000002</v>
      </c>
      <c r="D40" s="2">
        <f>Sheet4!J40*$K$1</f>
        <v>0.16468000000000002</v>
      </c>
      <c r="E40" s="2">
        <f>Sheet4!O40*$K$1</f>
        <v>6.9948000000000006</v>
      </c>
      <c r="F40" s="2">
        <f>Sheet4!P40*$K$1</f>
        <v>2.3100000000000002E-2</v>
      </c>
      <c r="G40" s="6">
        <f>Sheet4!K40*$K$1</f>
        <v>116.65368000000001</v>
      </c>
      <c r="H40" s="6">
        <f>Sheet4!M40*$K$1</f>
        <v>1.0256800000000001</v>
      </c>
      <c r="I40" s="6">
        <f>Sheet4!V40*$K$1</f>
        <v>31.213380000000001</v>
      </c>
      <c r="J40" s="6">
        <f>(Sheet4!L40-Sheet4!V40)*$K$1</f>
        <v>84.414620000000014</v>
      </c>
    </row>
    <row r="41" spans="1:10" x14ac:dyDescent="0.3">
      <c r="A41" s="2">
        <f>Sheet4!F41*$K$1</f>
        <v>18.401160000000001</v>
      </c>
      <c r="B41" s="2">
        <f>Sheet4!G41*$K$1</f>
        <v>2.5846600000000004</v>
      </c>
      <c r="C41" s="2">
        <f>Sheet4!I41*$K$1</f>
        <v>2.5967600000000002</v>
      </c>
      <c r="D41" s="2">
        <f>Sheet4!J41*$K$1</f>
        <v>0.42128000000000004</v>
      </c>
      <c r="E41" s="2">
        <f>Sheet4!O41*$K$1</f>
        <v>7.2687600000000003</v>
      </c>
      <c r="F41" s="2">
        <f>Sheet4!P41*$K$1</f>
        <v>3.1720000000000005E-2</v>
      </c>
      <c r="G41" s="6">
        <f>Sheet4!K41*$K$1</f>
        <v>115.90904</v>
      </c>
      <c r="H41" s="6">
        <f>Sheet4!M41*$K$1</f>
        <v>3.1756400000000005</v>
      </c>
      <c r="I41" s="6">
        <f>Sheet4!V41*$K$1</f>
        <v>30.263700000000004</v>
      </c>
      <c r="J41" s="6">
        <f>(Sheet4!L41-Sheet4!V41)*$K$1</f>
        <v>82.469700000000003</v>
      </c>
    </row>
    <row r="42" spans="1:10" x14ac:dyDescent="0.3">
      <c r="A42" s="2">
        <f>Sheet4!F42*$K$1</f>
        <v>4.2721400000000003</v>
      </c>
      <c r="B42" s="2">
        <f>Sheet4!G42*$K$1</f>
        <v>8.1200000000000005E-3</v>
      </c>
      <c r="C42" s="2">
        <f>Sheet4!I42*$K$1</f>
        <v>0.14402000000000001</v>
      </c>
      <c r="D42" s="2">
        <f>Sheet4!J42*$K$1</f>
        <v>1.1000000000000001E-3</v>
      </c>
      <c r="E42" s="2">
        <f>Sheet4!O42*$K$1</f>
        <v>0.31284000000000001</v>
      </c>
      <c r="F42" s="2">
        <f>Sheet4!P42*$K$1</f>
        <v>3.2000000000000003E-4</v>
      </c>
      <c r="G42" s="6">
        <f>Sheet4!K42*$K$1</f>
        <v>103.16022000000001</v>
      </c>
      <c r="H42" s="6">
        <f>Sheet4!M42*$K$1</f>
        <v>3.5380000000000002E-2</v>
      </c>
      <c r="I42" s="6">
        <f>Sheet4!V42*$K$1</f>
        <v>32.681040000000003</v>
      </c>
      <c r="J42" s="6">
        <f>(Sheet4!L42-Sheet4!V42)*$K$1</f>
        <v>70.44380000000001</v>
      </c>
    </row>
    <row r="43" spans="1:10" x14ac:dyDescent="0.3">
      <c r="A43" s="2">
        <f>Sheet4!F43*$K$1</f>
        <v>12.1996</v>
      </c>
      <c r="B43" s="2">
        <f>Sheet4!G43*$K$1</f>
        <v>2.6971600000000002</v>
      </c>
      <c r="C43" s="2">
        <f>Sheet4!I43*$K$1</f>
        <v>0.7579800000000001</v>
      </c>
      <c r="D43" s="2">
        <f>Sheet4!J43*$K$1</f>
        <v>0.52529999999999999</v>
      </c>
      <c r="E43" s="2">
        <f>Sheet4!O43*$K$1</f>
        <v>5.7730400000000008</v>
      </c>
      <c r="F43" s="2">
        <f>Sheet4!P43*$K$1</f>
        <v>1.9420000000000003E-2</v>
      </c>
      <c r="G43" s="6">
        <f>Sheet4!K43*$K$1</f>
        <v>131.28750000000002</v>
      </c>
      <c r="H43" s="6">
        <f>Sheet4!M43*$K$1</f>
        <v>2.7278000000000002</v>
      </c>
      <c r="I43" s="6">
        <f>Sheet4!V43*$K$1</f>
        <v>42.206700000000005</v>
      </c>
      <c r="J43" s="6">
        <f>(Sheet4!L43-Sheet4!V43)*$K$1</f>
        <v>86.353000000000009</v>
      </c>
    </row>
    <row r="44" spans="1:10" x14ac:dyDescent="0.3">
      <c r="A44" s="2">
        <f>Sheet4!F44*$K$1</f>
        <v>12.1721</v>
      </c>
      <c r="B44" s="2">
        <f>Sheet4!G44*$K$1</f>
        <v>2.6953800000000001</v>
      </c>
      <c r="C44" s="2">
        <f>Sheet4!I44*$K$1</f>
        <v>0.72806000000000004</v>
      </c>
      <c r="D44" s="2">
        <f>Sheet4!J44*$K$1</f>
        <v>0.55868000000000007</v>
      </c>
      <c r="E44" s="2">
        <f>Sheet4!O44*$K$1</f>
        <v>5.8099400000000001</v>
      </c>
      <c r="F44" s="2">
        <f>Sheet4!P44*$K$1</f>
        <v>2.3680000000000003E-2</v>
      </c>
      <c r="G44" s="6">
        <f>Sheet4!K44*$K$1</f>
        <v>132.15724</v>
      </c>
      <c r="H44" s="6">
        <f>Sheet4!M44*$K$1</f>
        <v>2.7573800000000004</v>
      </c>
      <c r="I44" s="6">
        <f>Sheet4!V44*$K$1</f>
        <v>42.969540000000002</v>
      </c>
      <c r="J44" s="6">
        <f>(Sheet4!L44-Sheet4!V44)*$K$1</f>
        <v>86.430320000000009</v>
      </c>
    </row>
    <row r="45" spans="1:10" x14ac:dyDescent="0.3">
      <c r="A45" s="2">
        <f>Sheet4!F45*$K$1</f>
        <v>9.8953400000000009</v>
      </c>
      <c r="B45" s="2">
        <f>Sheet4!G45*$K$1</f>
        <v>6.0000000000000008E-5</v>
      </c>
      <c r="C45" s="2">
        <f>Sheet4!I45*$K$1</f>
        <v>1.3354000000000001</v>
      </c>
      <c r="D45" s="2">
        <f>Sheet4!J45*$K$1</f>
        <v>0</v>
      </c>
      <c r="E45" s="2">
        <f>Sheet4!O45*$K$1</f>
        <v>3.6002600000000005</v>
      </c>
      <c r="F45" s="2">
        <f>Sheet4!P45*$K$1</f>
        <v>0</v>
      </c>
      <c r="G45" s="6">
        <f>Sheet4!K45*$K$1</f>
        <v>120.22038000000001</v>
      </c>
      <c r="H45" s="6">
        <f>Sheet4!M45*$K$1</f>
        <v>1.4600000000000001E-3</v>
      </c>
      <c r="I45" s="6">
        <f>Sheet4!V45*$K$1</f>
        <v>34.817480000000003</v>
      </c>
      <c r="J45" s="6">
        <f>(Sheet4!L45-Sheet4!V45)*$K$1</f>
        <v>85.401440000000008</v>
      </c>
    </row>
    <row r="46" spans="1:10" x14ac:dyDescent="0.3">
      <c r="A46" s="2">
        <f>Sheet4!F46*$K$1</f>
        <v>9.83446</v>
      </c>
      <c r="B46" s="2">
        <f>Sheet4!G46*$K$1</f>
        <v>1.63202</v>
      </c>
      <c r="C46" s="2">
        <f>Sheet4!I46*$K$1</f>
        <v>0.72510000000000008</v>
      </c>
      <c r="D46" s="2">
        <f>Sheet4!J46*$K$1</f>
        <v>0.77514000000000005</v>
      </c>
      <c r="E46" s="2">
        <f>Sheet4!O46*$K$1</f>
        <v>5.0667800000000005</v>
      </c>
      <c r="F46" s="2">
        <f>Sheet4!P46*$K$1</f>
        <v>8.5599999999999999E-3</v>
      </c>
      <c r="G46" s="6">
        <f>Sheet4!K46*$K$1</f>
        <v>44.344560000000001</v>
      </c>
      <c r="H46" s="6">
        <f>Sheet4!M46*$K$1</f>
        <v>2.7510400000000002</v>
      </c>
      <c r="I46" s="6">
        <f>Sheet4!V46*$K$1</f>
        <v>19.5152</v>
      </c>
      <c r="J46" s="6">
        <f>(Sheet4!L46-Sheet4!V46)*$K$1</f>
        <v>22.078320000000001</v>
      </c>
    </row>
    <row r="47" spans="1:10" x14ac:dyDescent="0.3">
      <c r="A47" s="2">
        <f>Sheet4!F47*$K$1</f>
        <v>4.4504000000000001</v>
      </c>
      <c r="B47" s="2">
        <f>Sheet4!G47*$K$1</f>
        <v>4.1512800000000007</v>
      </c>
      <c r="C47" s="2">
        <f>Sheet4!I47*$K$1</f>
        <v>0.24252000000000001</v>
      </c>
      <c r="D47" s="2">
        <f>Sheet4!J47*$K$1</f>
        <v>71.739720000000005</v>
      </c>
      <c r="E47" s="2">
        <f>Sheet4!O47*$K$1</f>
        <v>74.505880000000005</v>
      </c>
      <c r="F47" s="2">
        <f>Sheet4!P47*$K$1</f>
        <v>4.5600000000000007E-3</v>
      </c>
      <c r="G47" s="6">
        <f>Sheet4!K47*$K$1</f>
        <v>55.159280000000003</v>
      </c>
      <c r="H47" s="6">
        <f>Sheet4!M47*$K$1</f>
        <v>30.135780000000004</v>
      </c>
      <c r="I47" s="6">
        <f>Sheet4!V47*$K$1</f>
        <v>7.3217800000000004</v>
      </c>
      <c r="J47" s="6">
        <f>(Sheet4!L47-Sheet4!V47)*$K$1</f>
        <v>17.701720000000002</v>
      </c>
    </row>
    <row r="48" spans="1:10" x14ac:dyDescent="0.3">
      <c r="A48" s="2">
        <f>Sheet4!F48*$K$1</f>
        <v>3.6339600000000001</v>
      </c>
      <c r="B48" s="2">
        <f>Sheet4!G48*$K$1</f>
        <v>4.8110600000000003</v>
      </c>
      <c r="C48" s="2">
        <f>Sheet4!I48*$K$1</f>
        <v>0.13276000000000002</v>
      </c>
      <c r="D48" s="2">
        <f>Sheet4!J48*$K$1</f>
        <v>100.86496000000001</v>
      </c>
      <c r="E48" s="2">
        <f>Sheet4!O48*$K$1</f>
        <v>103.15542000000001</v>
      </c>
      <c r="F48" s="2">
        <f>Sheet4!P48*$K$1</f>
        <v>2.9200000000000003E-3</v>
      </c>
      <c r="G48" s="6">
        <f>Sheet4!K48*$K$1</f>
        <v>37.664200000000001</v>
      </c>
      <c r="H48" s="6">
        <f>Sheet4!M48*$K$1</f>
        <v>15.227920000000001</v>
      </c>
      <c r="I48" s="6">
        <f>Sheet4!V48*$K$1</f>
        <v>6.8424400000000007</v>
      </c>
      <c r="J48" s="6">
        <f>(Sheet4!L48-Sheet4!V48)*$K$1</f>
        <v>15.593840000000002</v>
      </c>
    </row>
    <row r="49" spans="1:10" x14ac:dyDescent="0.3">
      <c r="A49" s="2">
        <f>Sheet4!F49*$K$1</f>
        <v>4.7001600000000003</v>
      </c>
      <c r="B49" s="2">
        <f>Sheet4!G49*$K$1</f>
        <v>0.73508000000000007</v>
      </c>
      <c r="C49" s="2">
        <f>Sheet4!I49*$K$1</f>
        <v>1.4354800000000001</v>
      </c>
      <c r="D49" s="2">
        <f>Sheet4!J49*$K$1</f>
        <v>0.64840000000000009</v>
      </c>
      <c r="E49" s="2">
        <f>Sheet4!O49*$K$1</f>
        <v>2.7853400000000001</v>
      </c>
      <c r="F49" s="2">
        <f>Sheet4!P49*$K$1</f>
        <v>6.600000000000001E-4</v>
      </c>
      <c r="G49" s="6">
        <f>Sheet4!K49*$K$1</f>
        <v>35.624560000000002</v>
      </c>
      <c r="H49" s="6">
        <f>Sheet4!M49*$K$1</f>
        <v>1.1096600000000001</v>
      </c>
      <c r="I49" s="6">
        <f>Sheet4!V49*$K$1</f>
        <v>13.010700000000002</v>
      </c>
      <c r="J49" s="6">
        <f>(Sheet4!L49-Sheet4!V49)*$K$1</f>
        <v>21.504200000000001</v>
      </c>
    </row>
    <row r="50" spans="1:10" x14ac:dyDescent="0.3">
      <c r="A50" s="2">
        <f>Sheet4!F50*$K$1</f>
        <v>4.7454800000000006</v>
      </c>
      <c r="B50" s="2">
        <f>Sheet4!G50*$K$1</f>
        <v>0.27802000000000004</v>
      </c>
      <c r="C50" s="2">
        <f>Sheet4!I50*$K$1</f>
        <v>0.79138000000000008</v>
      </c>
      <c r="D50" s="2">
        <f>Sheet4!J50*$K$1</f>
        <v>5.9600000000000007E-2</v>
      </c>
      <c r="E50" s="2">
        <f>Sheet4!O50*$K$1</f>
        <v>1.4819800000000001</v>
      </c>
      <c r="F50" s="2">
        <f>Sheet4!P50*$K$1</f>
        <v>2.16E-3</v>
      </c>
      <c r="G50" s="6">
        <f>Sheet4!K50*$K$1</f>
        <v>43.721440000000001</v>
      </c>
      <c r="H50" s="6">
        <f>Sheet4!M50*$K$1</f>
        <v>0.41904000000000002</v>
      </c>
      <c r="I50" s="6">
        <f>Sheet4!V50*$K$1</f>
        <v>15.931600000000001</v>
      </c>
      <c r="J50" s="6">
        <f>(Sheet4!L50-Sheet4!V50)*$K$1</f>
        <v>27.370800000000003</v>
      </c>
    </row>
    <row r="51" spans="1:10" x14ac:dyDescent="0.3">
      <c r="A51" s="2">
        <f>Sheet4!F51*$K$1</f>
        <v>4.9917400000000001</v>
      </c>
      <c r="B51" s="2">
        <f>Sheet4!G51*$K$1</f>
        <v>1.5961000000000001</v>
      </c>
      <c r="C51" s="2">
        <f>Sheet4!I51*$K$1</f>
        <v>0.25766</v>
      </c>
      <c r="D51" s="2">
        <f>Sheet4!J51*$K$1</f>
        <v>0.10794000000000001</v>
      </c>
      <c r="E51" s="2">
        <f>Sheet4!O51*$K$1</f>
        <v>1.5722800000000001</v>
      </c>
      <c r="F51" s="2">
        <f>Sheet4!P51*$K$1</f>
        <v>6.4600000000000005E-3</v>
      </c>
      <c r="G51" s="6">
        <f>Sheet4!K51*$K$1</f>
        <v>25.674180000000003</v>
      </c>
      <c r="H51" s="6">
        <f>Sheet4!M51*$K$1</f>
        <v>1.5864</v>
      </c>
      <c r="I51" s="6">
        <f>Sheet4!V51*$K$1</f>
        <v>8.6538599999999999</v>
      </c>
      <c r="J51" s="6">
        <f>(Sheet4!L51-Sheet4!V51)*$K$1</f>
        <v>15.433920000000001</v>
      </c>
    </row>
    <row r="52" spans="1:10" x14ac:dyDescent="0.3">
      <c r="A52" s="2">
        <f>Sheet4!F52*$K$1</f>
        <v>1.3486600000000002</v>
      </c>
      <c r="B52" s="2">
        <f>Sheet4!G52*$K$1</f>
        <v>0.10732000000000001</v>
      </c>
      <c r="C52" s="2">
        <f>Sheet4!I52*$K$1</f>
        <v>0.43714000000000003</v>
      </c>
      <c r="D52" s="2">
        <f>Sheet4!J52*$K$1</f>
        <v>0.24234000000000003</v>
      </c>
      <c r="E52" s="2">
        <f>Sheet4!O52*$K$1</f>
        <v>0.86026000000000002</v>
      </c>
      <c r="F52" s="2">
        <f>Sheet4!P52*$K$1</f>
        <v>1.6000000000000001E-3</v>
      </c>
      <c r="G52" s="6">
        <f>Sheet4!K52*$K$1</f>
        <v>9.4243200000000016</v>
      </c>
      <c r="H52" s="6">
        <f>Sheet4!M52*$K$1</f>
        <v>0.41810000000000003</v>
      </c>
      <c r="I52" s="6">
        <f>Sheet4!V52*$K$1</f>
        <v>3.1083200000000004</v>
      </c>
      <c r="J52" s="6">
        <f>(Sheet4!L52-Sheet4!V52)*$K$1</f>
        <v>5.8979000000000008</v>
      </c>
    </row>
    <row r="53" spans="1:10" x14ac:dyDescent="0.3">
      <c r="A53" s="2">
        <f>AVERAGE(A3:A52)</f>
        <v>11.999888000000004</v>
      </c>
      <c r="B53" s="2">
        <f t="shared" ref="B53:J53" si="0">AVERAGE(B3:B52)</f>
        <v>3.0881580000000008</v>
      </c>
      <c r="C53" s="2">
        <f t="shared" si="0"/>
        <v>1.4585888000000002</v>
      </c>
      <c r="D53" s="2">
        <f t="shared" si="0"/>
        <v>6.4852927999999999</v>
      </c>
      <c r="E53" s="2">
        <f t="shared" si="0"/>
        <v>11.2988496</v>
      </c>
      <c r="F53" s="2">
        <f t="shared" si="0"/>
        <v>3.702239999999999E-2</v>
      </c>
      <c r="G53" s="6">
        <f t="shared" si="0"/>
        <v>76.461967600000023</v>
      </c>
      <c r="H53" s="6">
        <f t="shared" si="0"/>
        <v>7.7318499999999979</v>
      </c>
      <c r="I53" s="6">
        <f t="shared" si="0"/>
        <v>21.632305200000001</v>
      </c>
      <c r="J53" s="6">
        <f t="shared" si="0"/>
        <v>47.097812400000009</v>
      </c>
    </row>
    <row r="54" spans="1:10" x14ac:dyDescent="0.3">
      <c r="A54" s="2" t="s">
        <v>169</v>
      </c>
      <c r="B54" s="2">
        <f>SUM(A53:G53)</f>
        <v>110.82976720000002</v>
      </c>
      <c r="C54" s="2"/>
      <c r="D54" s="2"/>
      <c r="E54" s="2"/>
      <c r="F54" s="2"/>
      <c r="H54" s="2"/>
      <c r="I54" s="2"/>
    </row>
    <row r="55" spans="1:10" x14ac:dyDescent="0.3">
      <c r="A55" s="2" t="s">
        <v>155</v>
      </c>
      <c r="B55" s="2">
        <f>(B53+D53+F53+H53)*linkedrecords!$D$3</f>
        <v>24.583263405695995</v>
      </c>
      <c r="C55" s="2"/>
      <c r="D55" s="2"/>
      <c r="E55" s="2"/>
      <c r="F55" s="2"/>
      <c r="H55" s="2"/>
      <c r="I55" s="2"/>
    </row>
    <row r="56" spans="1:10" x14ac:dyDescent="0.3">
      <c r="A56" s="2" t="s">
        <v>156</v>
      </c>
      <c r="B56" s="2">
        <f>(A53+C53+E53+J53)*linkedrecords!$C$3</f>
        <v>85.103789291944025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1.0521282647818799</v>
      </c>
    </row>
    <row r="58" spans="1:10" x14ac:dyDescent="0.3">
      <c r="A58" s="2" t="s">
        <v>165</v>
      </c>
      <c r="B58" s="2">
        <f>SUM(B55:B57)</f>
        <v>110.7391809624219</v>
      </c>
    </row>
    <row r="59" spans="1:10" x14ac:dyDescent="0.3">
      <c r="A59" t="s">
        <v>166</v>
      </c>
      <c r="B59">
        <f>Sheet1!B55*linkedrecords!E3*20</f>
        <v>50.502242073197124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2021-03-06T21:14:44Z</dcterms:modified>
</cp:coreProperties>
</file>