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Conservative_122k_L1-I_32k8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C54" i="4" l="1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B54" i="4"/>
  <c r="H4" i="9" l="1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J3" i="9"/>
  <c r="I3" i="9"/>
  <c r="H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53" i="9" l="1"/>
  <c r="G53" i="9"/>
  <c r="I53" i="9"/>
  <c r="J53" i="9"/>
  <c r="B54" i="1"/>
  <c r="B55" i="1" s="1"/>
  <c r="A4" i="10"/>
  <c r="B4" i="10"/>
  <c r="C4" i="10"/>
  <c r="A5" i="10"/>
  <c r="B6" i="10"/>
  <c r="C7" i="10"/>
  <c r="A8" i="10"/>
  <c r="B8" i="10"/>
  <c r="C8" i="10"/>
  <c r="A9" i="10"/>
  <c r="B10" i="10"/>
  <c r="C11" i="10"/>
  <c r="A12" i="10"/>
  <c r="B12" i="10"/>
  <c r="C12" i="10"/>
  <c r="A13" i="10"/>
  <c r="B14" i="10"/>
  <c r="C15" i="10"/>
  <c r="A16" i="10"/>
  <c r="B16" i="10"/>
  <c r="C16" i="10"/>
  <c r="A17" i="10"/>
  <c r="B18" i="10"/>
  <c r="C19" i="10"/>
  <c r="A20" i="10"/>
  <c r="B20" i="10"/>
  <c r="C20" i="10"/>
  <c r="A21" i="10"/>
  <c r="B22" i="10"/>
  <c r="C23" i="10"/>
  <c r="A24" i="10"/>
  <c r="B24" i="10"/>
  <c r="C24" i="10"/>
  <c r="A25" i="10"/>
  <c r="B26" i="10"/>
  <c r="C27" i="10"/>
  <c r="A28" i="10"/>
  <c r="B28" i="10"/>
  <c r="C28" i="10"/>
  <c r="A29" i="10"/>
  <c r="B30" i="10"/>
  <c r="C31" i="10"/>
  <c r="A32" i="10"/>
  <c r="B32" i="10"/>
  <c r="C32" i="10"/>
  <c r="A33" i="10"/>
  <c r="B34" i="10"/>
  <c r="C35" i="10"/>
  <c r="A36" i="10"/>
  <c r="B36" i="10"/>
  <c r="C36" i="10"/>
  <c r="A37" i="10"/>
  <c r="B38" i="10"/>
  <c r="C39" i="10"/>
  <c r="A40" i="10"/>
  <c r="B40" i="10"/>
  <c r="C40" i="10"/>
  <c r="A41" i="10"/>
  <c r="B41" i="10"/>
  <c r="B42" i="10"/>
  <c r="C43" i="10"/>
  <c r="A44" i="10"/>
  <c r="B44" i="10"/>
  <c r="C44" i="10"/>
  <c r="A45" i="10"/>
  <c r="B45" i="10"/>
  <c r="B46" i="10"/>
  <c r="C47" i="10"/>
  <c r="A48" i="10"/>
  <c r="B48" i="10"/>
  <c r="C48" i="10"/>
  <c r="A49" i="10"/>
  <c r="B49" i="10"/>
  <c r="B50" i="10"/>
  <c r="C51" i="10"/>
  <c r="A52" i="10"/>
  <c r="B52" i="10"/>
  <c r="C52" i="10"/>
  <c r="C3" i="10"/>
  <c r="B3" i="10"/>
  <c r="D2" i="10"/>
  <c r="B5" i="10" s="1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E53" i="9" s="1"/>
  <c r="D3" i="9"/>
  <c r="C3" i="9"/>
  <c r="C53" i="9" s="1"/>
  <c r="B3" i="9"/>
  <c r="A3" i="9"/>
  <c r="K1" i="9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C4" i="7"/>
  <c r="E5" i="7"/>
  <c r="C5" i="7"/>
  <c r="E6" i="7"/>
  <c r="C6" i="7"/>
  <c r="E3" i="7"/>
  <c r="D3" i="7"/>
  <c r="C3" i="7"/>
  <c r="B3" i="7"/>
  <c r="E2" i="7"/>
  <c r="D2" i="7"/>
  <c r="C2" i="7"/>
  <c r="B2" i="7"/>
  <c r="A53" i="9" l="1"/>
  <c r="B56" i="9" s="1"/>
  <c r="B57" i="9"/>
  <c r="B53" i="9"/>
  <c r="B53" i="8"/>
  <c r="B55" i="8" s="1"/>
  <c r="D53" i="8"/>
  <c r="B59" i="9"/>
  <c r="D53" i="9"/>
  <c r="F53" i="9"/>
  <c r="C53" i="8"/>
  <c r="A53" i="8"/>
  <c r="B54" i="8" s="1"/>
  <c r="B57" i="8"/>
  <c r="C55" i="10"/>
  <c r="B59" i="8"/>
  <c r="B55" i="10"/>
  <c r="A55" i="10"/>
  <c r="B51" i="10"/>
  <c r="B47" i="10"/>
  <c r="B43" i="10"/>
  <c r="B39" i="10"/>
  <c r="B35" i="10"/>
  <c r="B31" i="10"/>
  <c r="B27" i="10"/>
  <c r="B23" i="10"/>
  <c r="B19" i="10"/>
  <c r="B15" i="10"/>
  <c r="B11" i="10"/>
  <c r="B7" i="10"/>
  <c r="A51" i="10"/>
  <c r="A47" i="10"/>
  <c r="A43" i="10"/>
  <c r="A39" i="10"/>
  <c r="A35" i="10"/>
  <c r="A31" i="10"/>
  <c r="A27" i="10"/>
  <c r="A23" i="10"/>
  <c r="A19" i="10"/>
  <c r="A15" i="10"/>
  <c r="A11" i="10"/>
  <c r="A7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3" i="10"/>
  <c r="C49" i="10"/>
  <c r="C45" i="10"/>
  <c r="C41" i="10"/>
  <c r="C37" i="10"/>
  <c r="C33" i="10"/>
  <c r="C29" i="10"/>
  <c r="C25" i="10"/>
  <c r="C21" i="10"/>
  <c r="C17" i="10"/>
  <c r="C13" i="10"/>
  <c r="C9" i="10"/>
  <c r="C5" i="10"/>
  <c r="B37" i="10"/>
  <c r="B33" i="10"/>
  <c r="B29" i="10"/>
  <c r="B25" i="10"/>
  <c r="B21" i="10"/>
  <c r="B17" i="10"/>
  <c r="B13" i="10"/>
  <c r="B9" i="10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" i="6"/>
  <c r="B54" i="9" l="1"/>
  <c r="B55" i="9"/>
  <c r="B58" i="9" s="1"/>
  <c r="B56" i="8"/>
  <c r="B58" i="8" s="1"/>
  <c r="J12" i="6"/>
  <c r="J52" i="6"/>
  <c r="J40" i="6"/>
  <c r="J28" i="6"/>
  <c r="J16" i="6"/>
  <c r="J4" i="6"/>
  <c r="J51" i="6"/>
  <c r="J39" i="6"/>
  <c r="J27" i="6"/>
  <c r="J15" i="6"/>
  <c r="J38" i="6"/>
  <c r="J26" i="6"/>
  <c r="J14" i="6"/>
  <c r="J49" i="6"/>
  <c r="J37" i="6"/>
  <c r="J25" i="6"/>
  <c r="J13" i="6"/>
  <c r="J48" i="6"/>
  <c r="J36" i="6"/>
  <c r="J24" i="6"/>
  <c r="J47" i="6"/>
  <c r="J35" i="6"/>
  <c r="J23" i="6"/>
  <c r="J11" i="6"/>
  <c r="J50" i="6"/>
  <c r="J46" i="6"/>
  <c r="J34" i="6"/>
  <c r="J10" i="6"/>
  <c r="J45" i="6"/>
  <c r="J21" i="6"/>
  <c r="J9" i="6"/>
  <c r="J44" i="6"/>
  <c r="J32" i="6"/>
  <c r="J20" i="6"/>
  <c r="J8" i="6"/>
  <c r="J43" i="6"/>
  <c r="J31" i="6"/>
  <c r="J19" i="6"/>
  <c r="J7" i="6"/>
  <c r="J22" i="6"/>
  <c r="J33" i="6"/>
  <c r="J42" i="6"/>
  <c r="J30" i="6"/>
  <c r="J18" i="6"/>
  <c r="J6" i="6"/>
  <c r="J3" i="6"/>
  <c r="J41" i="6"/>
  <c r="J29" i="6"/>
  <c r="J17" i="6"/>
  <c r="J5" i="6"/>
  <c r="B53" i="10"/>
  <c r="B54" i="10" s="1"/>
  <c r="E55" i="10"/>
  <c r="C53" i="10"/>
  <c r="C54" i="10" s="1"/>
  <c r="A53" i="10"/>
  <c r="A54" i="10" s="1"/>
  <c r="E54" i="10" l="1"/>
</calcChain>
</file>

<file path=xl/sharedStrings.xml><?xml version="1.0" encoding="utf-8"?>
<sst xmlns="http://schemas.openxmlformats.org/spreadsheetml/2006/main" count="447" uniqueCount="178">
  <si>
    <t xml:space="preserve">IPC </t>
  </si>
  <si>
    <t>client_001</t>
  </si>
  <si>
    <t>Mana_122k-l1i_32k8w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</si>
  <si>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</si>
  <si>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</si>
  <si>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</si>
  <si>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</si>
  <si>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</si>
  <si>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</si>
  <si>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</si>
  <si>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</si>
  <si>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</si>
  <si>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</si>
  <si>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</si>
  <si>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</si>
  <si>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</si>
  <si>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</si>
  <si>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</si>
  <si>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</si>
  <si>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</si>
  <si>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</si>
  <si>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</si>
  <si>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</si>
  <si>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</si>
  <si>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</si>
  <si>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</si>
  <si>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</si>
  <si>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</si>
  <si>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</si>
  <si>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</si>
  <si>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</si>
  <si>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</si>
  <si>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</si>
  <si>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</si>
  <si>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</si>
  <si>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</si>
  <si>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</si>
  <si>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</si>
  <si>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</si>
  <si>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</si>
  <si>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</si>
  <si>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</si>
  <si>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</si>
  <si>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</si>
  <si>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</si>
  <si>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</si>
  <si>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</si>
  <si>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</si>
  <si>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</si>
  <si>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</si>
  <si>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</si>
  <si>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</si>
  <si>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</si>
  <si>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</si>
  <si>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</si>
  <si>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</si>
  <si>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</si>
  <si>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</si>
  <si>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</si>
  <si>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</si>
  <si>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</si>
  <si>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</si>
  <si>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</si>
  <si>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</si>
  <si>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</si>
  <si>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</si>
  <si>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</si>
  <si>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</si>
  <si>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</si>
  <si>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</si>
  <si>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</si>
  <si>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</si>
  <si>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</si>
  <si>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</si>
  <si>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</si>
  <si>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</si>
  <si>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</si>
  <si>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</si>
  <si>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</si>
  <si>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</si>
  <si>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</si>
  <si>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</si>
  <si>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</si>
  <si>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</si>
  <si>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mana_table_multiple_access_counter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</si>
  <si>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</si>
  <si>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</si>
  <si>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</si>
  <si>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</si>
  <si>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</si>
  <si>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</si>
  <si>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</si>
  <si>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</si>
  <si>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</si>
  <si>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</si>
  <si>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</si>
  <si>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</si>
  <si>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</si>
  <si>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</si>
  <si>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</si>
  <si>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</si>
  <si>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</si>
  <si>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</si>
  <si>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</si>
  <si>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</si>
  <si>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</si>
  <si>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</si>
  <si>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</si>
  <si>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</si>
  <si>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</si>
  <si>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</si>
  <si>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</si>
  <si>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</si>
  <si>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</si>
  <si>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</si>
  <si>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</si>
  <si>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</si>
  <si>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</si>
  <si>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</si>
  <si>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</si>
  <si>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</si>
  <si>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</si>
  <si>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</si>
  <si>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</si>
  <si>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</si>
  <si>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</si>
  <si>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</si>
  <si>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</si>
  <si>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</si>
  <si>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</si>
  <si>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</si>
  <si>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</si>
  <si>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</si>
  <si>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</si>
  <si>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</si>
  <si>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</si>
  <si>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</si>
  <si>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</si>
  <si>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</si>
  <si>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</si>
  <si>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mana_multiple_energy</t>
  </si>
  <si>
    <t>tag</t>
  </si>
  <si>
    <t>read</t>
  </si>
  <si>
    <t>write</t>
  </si>
  <si>
    <t>static</t>
  </si>
  <si>
    <t>l1I32K64S8W</t>
  </si>
  <si>
    <t>l2</t>
  </si>
  <si>
    <t>hopbt</t>
  </si>
  <si>
    <t>mana</t>
  </si>
  <si>
    <t>multiple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</si>
  <si>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</si>
  <si>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</si>
  <si>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</si>
  <si>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</si>
  <si>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</si>
  <si>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</si>
  <si>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</si>
  <si>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</si>
  <si>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</si>
  <si>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</si>
  <si>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</si>
  <si>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</si>
  <si>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</si>
  <si>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</si>
  <si>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</si>
  <si>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mana_mult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</si>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</sst>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C3">
            <v>1.53971E-2</v>
          </cell>
          <cell r="E3">
            <v>2.17197</v>
          </cell>
        </row>
        <row r="4">
          <cell r="C4">
            <v>6.6218600000000002E-2</v>
          </cell>
          <cell r="E4">
            <v>18.3261</v>
          </cell>
        </row>
        <row r="5">
          <cell r="C5">
            <v>9.4498799999999994E-2</v>
          </cell>
          <cell r="E5">
            <v>35.065600000000003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topLeftCell="A25" workbookViewId="0">
      <selection activeCell="B3" sqref="B3: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9">
        <v>1.25546</v>
      </c>
    </row>
    <row r="4" spans="1:2" x14ac:dyDescent="0.3">
      <c r="A4" t="s">
        <v>88</v>
      </c>
      <c r="B4" s="9">
        <v>1.6213</v>
      </c>
    </row>
    <row r="5" spans="1:2" x14ac:dyDescent="0.3">
      <c r="A5" t="s">
        <v>89</v>
      </c>
      <c r="B5" s="9">
        <v>1.2762199999999999</v>
      </c>
    </row>
    <row r="6" spans="1:2" x14ac:dyDescent="0.3">
      <c r="A6" t="s">
        <v>90</v>
      </c>
      <c r="B6" s="9">
        <v>1.2223200000000001</v>
      </c>
    </row>
    <row r="7" spans="1:2" x14ac:dyDescent="0.3">
      <c r="A7" t="s">
        <v>91</v>
      </c>
      <c r="B7" s="9">
        <v>1.28101</v>
      </c>
    </row>
    <row r="8" spans="1:2" x14ac:dyDescent="0.3">
      <c r="A8" t="s">
        <v>92</v>
      </c>
      <c r="B8" s="9">
        <v>1.18754</v>
      </c>
    </row>
    <row r="9" spans="1:2" x14ac:dyDescent="0.3">
      <c r="A9" t="s">
        <v>93</v>
      </c>
      <c r="B9" s="9">
        <v>1.31626</v>
      </c>
    </row>
    <row r="10" spans="1:2" x14ac:dyDescent="0.3">
      <c r="A10" t="s">
        <v>94</v>
      </c>
      <c r="B10" s="9">
        <v>1.23384</v>
      </c>
    </row>
    <row r="11" spans="1:2" x14ac:dyDescent="0.3">
      <c r="A11" t="s">
        <v>95</v>
      </c>
      <c r="B11" s="9">
        <v>1.43702</v>
      </c>
    </row>
    <row r="12" spans="1:2" x14ac:dyDescent="0.3">
      <c r="A12" t="s">
        <v>96</v>
      </c>
      <c r="B12" s="9">
        <v>1.5537700000000001</v>
      </c>
    </row>
    <row r="13" spans="1:2" x14ac:dyDescent="0.3">
      <c r="A13" t="s">
        <v>97</v>
      </c>
      <c r="B13" s="9">
        <v>1.0173099999999999</v>
      </c>
    </row>
    <row r="14" spans="1:2" x14ac:dyDescent="0.3">
      <c r="A14" t="s">
        <v>98</v>
      </c>
      <c r="B14" s="9">
        <v>0.80855900000000003</v>
      </c>
    </row>
    <row r="15" spans="1:2" x14ac:dyDescent="0.3">
      <c r="A15" t="s">
        <v>99</v>
      </c>
      <c r="B15" s="9">
        <v>0.84504100000000004</v>
      </c>
    </row>
    <row r="16" spans="1:2" x14ac:dyDescent="0.3">
      <c r="A16" t="s">
        <v>100</v>
      </c>
      <c r="B16" s="9">
        <v>0.99404800000000004</v>
      </c>
    </row>
    <row r="17" spans="1:2" x14ac:dyDescent="0.3">
      <c r="A17" t="s">
        <v>101</v>
      </c>
      <c r="B17" s="9">
        <v>1.25213</v>
      </c>
    </row>
    <row r="18" spans="1:2" x14ac:dyDescent="0.3">
      <c r="A18" t="s">
        <v>102</v>
      </c>
      <c r="B18" s="9">
        <v>1.35771</v>
      </c>
    </row>
    <row r="19" spans="1:2" x14ac:dyDescent="0.3">
      <c r="A19" t="s">
        <v>103</v>
      </c>
      <c r="B19" s="9">
        <v>1.3156399999999999</v>
      </c>
    </row>
    <row r="20" spans="1:2" x14ac:dyDescent="0.3">
      <c r="A20" t="s">
        <v>104</v>
      </c>
      <c r="B20" s="9">
        <v>1.49969</v>
      </c>
    </row>
    <row r="21" spans="1:2" x14ac:dyDescent="0.3">
      <c r="A21" t="s">
        <v>105</v>
      </c>
      <c r="B21" s="9">
        <v>1.5805400000000001</v>
      </c>
    </row>
    <row r="22" spans="1:2" x14ac:dyDescent="0.3">
      <c r="A22" t="s">
        <v>106</v>
      </c>
      <c r="B22" s="9">
        <v>1.3701399999999999</v>
      </c>
    </row>
    <row r="23" spans="1:2" x14ac:dyDescent="0.3">
      <c r="A23" t="s">
        <v>107</v>
      </c>
      <c r="B23" s="9">
        <v>0.51893900000000004</v>
      </c>
    </row>
    <row r="24" spans="1:2" x14ac:dyDescent="0.3">
      <c r="A24" t="s">
        <v>108</v>
      </c>
      <c r="B24" s="9">
        <v>0.56494299999999997</v>
      </c>
    </row>
    <row r="25" spans="1:2" x14ac:dyDescent="0.3">
      <c r="A25" t="s">
        <v>109</v>
      </c>
      <c r="B25" s="9">
        <v>0.499253</v>
      </c>
    </row>
    <row r="26" spans="1:2" x14ac:dyDescent="0.3">
      <c r="A26" t="s">
        <v>110</v>
      </c>
      <c r="B26" s="9">
        <v>0.56557400000000002</v>
      </c>
    </row>
    <row r="27" spans="1:2" x14ac:dyDescent="0.3">
      <c r="A27" t="s">
        <v>111</v>
      </c>
      <c r="B27" s="9">
        <v>0.58560100000000004</v>
      </c>
    </row>
    <row r="28" spans="1:2" x14ac:dyDescent="0.3">
      <c r="A28" t="s">
        <v>112</v>
      </c>
      <c r="B28" s="9">
        <v>0.583812</v>
      </c>
    </row>
    <row r="29" spans="1:2" x14ac:dyDescent="0.3">
      <c r="A29" t="s">
        <v>113</v>
      </c>
      <c r="B29" s="9">
        <v>1.3868400000000001</v>
      </c>
    </row>
    <row r="30" spans="1:2" x14ac:dyDescent="0.3">
      <c r="A30" t="s">
        <v>114</v>
      </c>
      <c r="B30" s="9">
        <v>1.39456</v>
      </c>
    </row>
    <row r="31" spans="1:2" x14ac:dyDescent="0.3">
      <c r="A31" t="s">
        <v>115</v>
      </c>
      <c r="B31" s="9">
        <v>1.4272</v>
      </c>
    </row>
    <row r="32" spans="1:2" x14ac:dyDescent="0.3">
      <c r="A32" t="s">
        <v>116</v>
      </c>
      <c r="B32" s="9">
        <v>1.3745799999999999</v>
      </c>
    </row>
    <row r="33" spans="1:2" x14ac:dyDescent="0.3">
      <c r="A33" t="s">
        <v>117</v>
      </c>
      <c r="B33" s="9">
        <v>1.3937999999999999</v>
      </c>
    </row>
    <row r="34" spans="1:2" x14ac:dyDescent="0.3">
      <c r="A34" t="s">
        <v>118</v>
      </c>
      <c r="B34" s="9">
        <v>1.2945800000000001</v>
      </c>
    </row>
    <row r="35" spans="1:2" x14ac:dyDescent="0.3">
      <c r="A35" t="s">
        <v>119</v>
      </c>
      <c r="B35" s="9">
        <v>1.27752</v>
      </c>
    </row>
    <row r="36" spans="1:2" x14ac:dyDescent="0.3">
      <c r="A36" t="s">
        <v>120</v>
      </c>
      <c r="B36" s="9">
        <v>1.36626</v>
      </c>
    </row>
    <row r="37" spans="1:2" x14ac:dyDescent="0.3">
      <c r="A37" t="s">
        <v>121</v>
      </c>
      <c r="B37" s="9">
        <v>1.28674</v>
      </c>
    </row>
    <row r="38" spans="1:2" x14ac:dyDescent="0.3">
      <c r="A38" t="s">
        <v>122</v>
      </c>
      <c r="B38" s="9">
        <v>1.4275100000000001</v>
      </c>
    </row>
    <row r="39" spans="1:2" x14ac:dyDescent="0.3">
      <c r="A39" t="s">
        <v>123</v>
      </c>
      <c r="B39" s="9">
        <v>1.45122</v>
      </c>
    </row>
    <row r="40" spans="1:2" x14ac:dyDescent="0.3">
      <c r="A40" t="s">
        <v>124</v>
      </c>
      <c r="B40" s="9">
        <v>1.60643</v>
      </c>
    </row>
    <row r="41" spans="1:2" x14ac:dyDescent="0.3">
      <c r="A41" t="s">
        <v>125</v>
      </c>
      <c r="B41" s="9">
        <v>1.2158500000000001</v>
      </c>
    </row>
    <row r="42" spans="1:2" x14ac:dyDescent="0.3">
      <c r="A42" t="s">
        <v>126</v>
      </c>
      <c r="B42" s="9">
        <v>1.69973</v>
      </c>
    </row>
    <row r="43" spans="1:2" x14ac:dyDescent="0.3">
      <c r="A43" t="s">
        <v>127</v>
      </c>
      <c r="B43" s="9">
        <v>1.55145</v>
      </c>
    </row>
    <row r="44" spans="1:2" x14ac:dyDescent="0.3">
      <c r="A44" t="s">
        <v>128</v>
      </c>
      <c r="B44" s="9">
        <v>1.5577000000000001</v>
      </c>
    </row>
    <row r="45" spans="1:2" x14ac:dyDescent="0.3">
      <c r="A45" t="s">
        <v>129</v>
      </c>
      <c r="B45" s="9">
        <v>1.6525099999999999</v>
      </c>
    </row>
    <row r="46" spans="1:2" x14ac:dyDescent="0.3">
      <c r="A46" t="s">
        <v>130</v>
      </c>
      <c r="B46" s="9">
        <v>1.2749999999999999</v>
      </c>
    </row>
    <row r="47" spans="1:2" x14ac:dyDescent="0.3">
      <c r="A47" t="s">
        <v>131</v>
      </c>
      <c r="B47" s="9">
        <v>0.26495999999999997</v>
      </c>
    </row>
    <row r="48" spans="1:2" x14ac:dyDescent="0.3">
      <c r="A48" t="s">
        <v>132</v>
      </c>
      <c r="B48" s="9">
        <v>0.24112700000000001</v>
      </c>
    </row>
    <row r="49" spans="1:2" x14ac:dyDescent="0.3">
      <c r="A49" t="s">
        <v>133</v>
      </c>
      <c r="B49" s="9">
        <v>1.14131</v>
      </c>
    </row>
    <row r="50" spans="1:2" x14ac:dyDescent="0.3">
      <c r="A50" t="s">
        <v>134</v>
      </c>
      <c r="B50" s="9">
        <v>1.3207599999999999</v>
      </c>
    </row>
    <row r="51" spans="1:2" x14ac:dyDescent="0.3">
      <c r="A51" t="s">
        <v>135</v>
      </c>
      <c r="B51" s="9">
        <v>1.3717999999999999</v>
      </c>
    </row>
    <row r="52" spans="1:2" x14ac:dyDescent="0.3">
      <c r="A52" t="s">
        <v>136</v>
      </c>
      <c r="B52" s="9">
        <v>1.6674500000000001</v>
      </c>
    </row>
    <row r="54" spans="1:2" x14ac:dyDescent="0.3">
      <c r="A54" s="2" t="s">
        <v>168</v>
      </c>
      <c r="B54" s="2">
        <f>GEOMEAN(B3:B52)</f>
        <v>1.120469195008567</v>
      </c>
    </row>
    <row r="55" spans="1:2" x14ac:dyDescent="0.3">
      <c r="A55" s="2" t="s">
        <v>169</v>
      </c>
      <c r="B55" s="2">
        <f>0.0125/B54</f>
        <v>1.1156040751218E-2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E55" sqref="E55"/>
    </sheetView>
  </sheetViews>
  <sheetFormatPr defaultRowHeight="14.4" x14ac:dyDescent="0.3"/>
  <cols>
    <col min="3" max="3" width="10.21875" bestFit="1" customWidth="1"/>
    <col min="4" max="4" width="14.33203125" bestFit="1" customWidth="1"/>
  </cols>
  <sheetData>
    <row r="1" spans="1:4" s="2" customFormat="1" x14ac:dyDescent="0.3">
      <c r="A1" s="11" t="s">
        <v>150</v>
      </c>
      <c r="B1" s="11"/>
      <c r="C1" s="11"/>
    </row>
    <row r="2" spans="1:4" x14ac:dyDescent="0.3">
      <c r="A2" s="2" t="s">
        <v>163</v>
      </c>
      <c r="B2" s="2" t="s">
        <v>164</v>
      </c>
      <c r="C2" t="s">
        <v>165</v>
      </c>
      <c r="D2" s="2">
        <f>1000/50000000</f>
        <v>2.0000000000000002E-5</v>
      </c>
    </row>
    <row r="3" spans="1:4" x14ac:dyDescent="0.3">
      <c r="A3">
        <f>Sheet6!B3*$D$2</f>
        <v>52.194620000000008</v>
      </c>
      <c r="B3" s="2">
        <f>Sheet6!D3*$D$2</f>
        <v>781.81946000000005</v>
      </c>
      <c r="C3" s="2">
        <f>Sheet6!C3*$D$2</f>
        <v>163.60590000000002</v>
      </c>
    </row>
    <row r="4" spans="1:4" x14ac:dyDescent="0.3">
      <c r="A4" s="2">
        <f>Sheet6!B4*$D$2</f>
        <v>110.98420000000002</v>
      </c>
      <c r="B4" s="2">
        <f>Sheet6!D4*$D$2</f>
        <v>982.32580000000007</v>
      </c>
      <c r="C4" s="2">
        <f>Sheet6!C4*$D$2</f>
        <v>185.96644000000001</v>
      </c>
    </row>
    <row r="5" spans="1:4" x14ac:dyDescent="0.3">
      <c r="A5" s="2">
        <f>Sheet6!B5*$D$2</f>
        <v>98.305640000000011</v>
      </c>
      <c r="B5" s="2">
        <f>Sheet6!D5*$D$2</f>
        <v>1062.5233600000001</v>
      </c>
      <c r="C5" s="2">
        <f>Sheet6!C5*$D$2</f>
        <v>183.11872000000002</v>
      </c>
    </row>
    <row r="6" spans="1:4" x14ac:dyDescent="0.3">
      <c r="A6" s="2">
        <f>Sheet6!B6*$D$2</f>
        <v>84.874480000000005</v>
      </c>
      <c r="B6" s="2">
        <f>Sheet6!D6*$D$2</f>
        <v>1115.0377000000001</v>
      </c>
      <c r="C6" s="2">
        <f>Sheet6!C6*$D$2</f>
        <v>214.63932000000003</v>
      </c>
    </row>
    <row r="7" spans="1:4" x14ac:dyDescent="0.3">
      <c r="A7" s="2">
        <f>Sheet6!B7*$D$2</f>
        <v>109.59856000000001</v>
      </c>
      <c r="B7" s="2">
        <f>Sheet6!D7*$D$2</f>
        <v>1055.51926</v>
      </c>
      <c r="C7" s="2">
        <f>Sheet6!C7*$D$2</f>
        <v>205.42286000000001</v>
      </c>
    </row>
    <row r="8" spans="1:4" x14ac:dyDescent="0.3">
      <c r="A8" s="2">
        <f>Sheet6!B8*$D$2</f>
        <v>51.376900000000006</v>
      </c>
      <c r="B8" s="2">
        <f>Sheet6!D8*$D$2</f>
        <v>761.18490000000008</v>
      </c>
      <c r="C8" s="2">
        <f>Sheet6!C8*$D$2</f>
        <v>166.81926000000001</v>
      </c>
    </row>
    <row r="9" spans="1:4" x14ac:dyDescent="0.3">
      <c r="A9" s="2">
        <f>Sheet6!B9*$D$2</f>
        <v>63.732780000000005</v>
      </c>
      <c r="B9" s="2">
        <f>Sheet6!D9*$D$2</f>
        <v>795.37598000000003</v>
      </c>
      <c r="C9" s="2">
        <f>Sheet6!C9*$D$2</f>
        <v>154.78198</v>
      </c>
    </row>
    <row r="10" spans="1:4" x14ac:dyDescent="0.3">
      <c r="A10" s="2">
        <f>Sheet6!B10*$D$2</f>
        <v>87.860960000000006</v>
      </c>
      <c r="B10" s="2">
        <f>Sheet6!D10*$D$2</f>
        <v>1106.6220400000002</v>
      </c>
      <c r="C10" s="2">
        <f>Sheet6!C10*$D$2</f>
        <v>213.30894000000001</v>
      </c>
    </row>
    <row r="11" spans="1:4" x14ac:dyDescent="0.3">
      <c r="A11" s="2">
        <f>Sheet6!B11*$D$2</f>
        <v>80.573300000000003</v>
      </c>
      <c r="B11" s="2">
        <f>Sheet6!D11*$D$2</f>
        <v>565.7328</v>
      </c>
      <c r="C11" s="2">
        <f>Sheet6!C11*$D$2</f>
        <v>80.471460000000008</v>
      </c>
    </row>
    <row r="12" spans="1:4" x14ac:dyDescent="0.3">
      <c r="A12" s="2">
        <f>Sheet6!B12*$D$2</f>
        <v>135.71654000000001</v>
      </c>
      <c r="B12" s="2">
        <f>Sheet6!D12*$D$2</f>
        <v>987.66812000000004</v>
      </c>
      <c r="C12" s="2">
        <f>Sheet6!C12*$D$2</f>
        <v>145.33150000000001</v>
      </c>
    </row>
    <row r="13" spans="1:4" x14ac:dyDescent="0.3">
      <c r="A13" s="2">
        <f>Sheet6!B13*$D$2</f>
        <v>80.576240000000013</v>
      </c>
      <c r="B13" s="2">
        <f>Sheet6!D13*$D$2</f>
        <v>992.30378000000007</v>
      </c>
      <c r="C13" s="2">
        <f>Sheet6!C13*$D$2</f>
        <v>209.53880000000001</v>
      </c>
    </row>
    <row r="14" spans="1:4" x14ac:dyDescent="0.3">
      <c r="A14" s="2">
        <f>Sheet6!B14*$D$2</f>
        <v>115.82968000000001</v>
      </c>
      <c r="B14" s="2">
        <f>Sheet6!D14*$D$2</f>
        <v>982.70054000000005</v>
      </c>
      <c r="C14" s="2">
        <f>Sheet6!C14*$D$2</f>
        <v>169.41076000000001</v>
      </c>
    </row>
    <row r="15" spans="1:4" x14ac:dyDescent="0.3">
      <c r="A15" s="2">
        <f>Sheet6!B15*$D$2</f>
        <v>88.298320000000004</v>
      </c>
      <c r="B15" s="2">
        <f>Sheet6!D15*$D$2</f>
        <v>740.26740000000007</v>
      </c>
      <c r="C15" s="2">
        <f>Sheet6!C15*$D$2</f>
        <v>130.39780000000002</v>
      </c>
    </row>
    <row r="16" spans="1:4" x14ac:dyDescent="0.3">
      <c r="A16" s="2">
        <f>Sheet6!B16*$D$2</f>
        <v>86.846500000000006</v>
      </c>
      <c r="B16" s="2">
        <f>Sheet6!D16*$D$2</f>
        <v>726.74166000000002</v>
      </c>
      <c r="C16" s="2">
        <f>Sheet6!C16*$D$2</f>
        <v>126.00902000000001</v>
      </c>
    </row>
    <row r="17" spans="1:3" x14ac:dyDescent="0.3">
      <c r="A17" s="2">
        <f>Sheet6!B17*$D$2</f>
        <v>83.10772</v>
      </c>
      <c r="B17" s="2">
        <f>Sheet6!D17*$D$2</f>
        <v>773.48404000000005</v>
      </c>
      <c r="C17" s="2">
        <f>Sheet6!C17*$D$2</f>
        <v>133.1369</v>
      </c>
    </row>
    <row r="18" spans="1:3" x14ac:dyDescent="0.3">
      <c r="A18" s="2">
        <f>Sheet6!B18*$D$2</f>
        <v>87.399960000000007</v>
      </c>
      <c r="B18" s="2">
        <f>Sheet6!D18*$D$2</f>
        <v>719.23614000000009</v>
      </c>
      <c r="C18" s="2">
        <f>Sheet6!C18*$D$2</f>
        <v>125.75754000000001</v>
      </c>
    </row>
    <row r="19" spans="1:3" x14ac:dyDescent="0.3">
      <c r="A19" s="2">
        <f>Sheet6!B19*$D$2</f>
        <v>82.3459</v>
      </c>
      <c r="B19" s="2">
        <f>Sheet6!D19*$D$2</f>
        <v>724.68054000000006</v>
      </c>
      <c r="C19" s="2">
        <f>Sheet6!C19*$D$2</f>
        <v>125.58852000000002</v>
      </c>
    </row>
    <row r="20" spans="1:3" x14ac:dyDescent="0.3">
      <c r="A20" s="2">
        <f>Sheet6!B20*$D$2</f>
        <v>131.66730000000001</v>
      </c>
      <c r="B20" s="2">
        <f>Sheet6!D20*$D$2</f>
        <v>984.48500000000013</v>
      </c>
      <c r="C20" s="2">
        <f>Sheet6!C20*$D$2</f>
        <v>146.74456000000001</v>
      </c>
    </row>
    <row r="21" spans="1:3" x14ac:dyDescent="0.3">
      <c r="A21" s="2">
        <f>Sheet6!B21*$D$2</f>
        <v>138.59134</v>
      </c>
      <c r="B21" s="2">
        <f>Sheet6!D21*$D$2</f>
        <v>992.20360000000005</v>
      </c>
      <c r="C21" s="2">
        <f>Sheet6!C21*$D$2</f>
        <v>139.29172</v>
      </c>
    </row>
    <row r="22" spans="1:3" x14ac:dyDescent="0.3">
      <c r="A22" s="2">
        <f>Sheet6!B22*$D$2</f>
        <v>102.11696000000001</v>
      </c>
      <c r="B22" s="2">
        <f>Sheet6!D22*$D$2</f>
        <v>729.71614000000011</v>
      </c>
      <c r="C22" s="2">
        <f>Sheet6!C22*$D$2</f>
        <v>90.098920000000007</v>
      </c>
    </row>
    <row r="23" spans="1:3" x14ac:dyDescent="0.3">
      <c r="A23" s="2">
        <f>Sheet6!B23*$D$2</f>
        <v>107.56120000000001</v>
      </c>
      <c r="B23" s="2">
        <f>Sheet6!D23*$D$2</f>
        <v>683.2109200000001</v>
      </c>
      <c r="C23" s="2">
        <f>Sheet6!C23*$D$2</f>
        <v>70.282679999999999</v>
      </c>
    </row>
    <row r="24" spans="1:3" x14ac:dyDescent="0.3">
      <c r="A24" s="2">
        <f>Sheet6!B24*$D$2</f>
        <v>108.40326</v>
      </c>
      <c r="B24" s="2">
        <f>Sheet6!D24*$D$2</f>
        <v>783.85346000000004</v>
      </c>
      <c r="C24" s="2">
        <f>Sheet6!C24*$D$2</f>
        <v>69.070160000000001</v>
      </c>
    </row>
    <row r="25" spans="1:3" x14ac:dyDescent="0.3">
      <c r="A25" s="2">
        <f>Sheet6!B25*$D$2</f>
        <v>107.54938000000001</v>
      </c>
      <c r="B25" s="2">
        <f>Sheet6!D25*$D$2</f>
        <v>789.30400000000009</v>
      </c>
      <c r="C25" s="2">
        <f>Sheet6!C25*$D$2</f>
        <v>70.627900000000011</v>
      </c>
    </row>
    <row r="26" spans="1:3" x14ac:dyDescent="0.3">
      <c r="A26" s="2">
        <f>Sheet6!B26*$D$2</f>
        <v>114.96898000000002</v>
      </c>
      <c r="B26" s="2">
        <f>Sheet6!D26*$D$2</f>
        <v>827.36362000000008</v>
      </c>
      <c r="C26" s="2">
        <f>Sheet6!C26*$D$2</f>
        <v>73.792760000000001</v>
      </c>
    </row>
    <row r="27" spans="1:3" x14ac:dyDescent="0.3">
      <c r="A27" s="2">
        <f>Sheet6!B27*$D$2</f>
        <v>114.6255</v>
      </c>
      <c r="B27" s="2">
        <f>Sheet6!D27*$D$2</f>
        <v>777.00970000000007</v>
      </c>
      <c r="C27" s="2">
        <f>Sheet6!C27*$D$2</f>
        <v>71.635580000000004</v>
      </c>
    </row>
    <row r="28" spans="1:3" x14ac:dyDescent="0.3">
      <c r="A28" s="2">
        <f>Sheet6!B28*$D$2</f>
        <v>114.65706000000002</v>
      </c>
      <c r="B28" s="2">
        <f>Sheet6!D28*$D$2</f>
        <v>835.94432000000006</v>
      </c>
      <c r="C28" s="2">
        <f>Sheet6!C28*$D$2</f>
        <v>71.466820000000013</v>
      </c>
    </row>
    <row r="29" spans="1:3" x14ac:dyDescent="0.3">
      <c r="A29" s="2">
        <f>Sheet6!B29*$D$2</f>
        <v>128.78806</v>
      </c>
      <c r="B29" s="2">
        <f>Sheet6!D29*$D$2</f>
        <v>967.08732000000009</v>
      </c>
      <c r="C29" s="2">
        <f>Sheet6!C29*$D$2</f>
        <v>130.2628</v>
      </c>
    </row>
    <row r="30" spans="1:3" x14ac:dyDescent="0.3">
      <c r="A30" s="2">
        <f>Sheet6!B30*$D$2</f>
        <v>127.55598000000001</v>
      </c>
      <c r="B30" s="2">
        <f>Sheet6!D30*$D$2</f>
        <v>1077.1082600000002</v>
      </c>
      <c r="C30" s="2">
        <f>Sheet6!C30*$D$2</f>
        <v>123.96362000000001</v>
      </c>
    </row>
    <row r="31" spans="1:3" x14ac:dyDescent="0.3">
      <c r="A31" s="2">
        <f>Sheet6!B31*$D$2</f>
        <v>140.51652000000001</v>
      </c>
      <c r="B31" s="2">
        <f>Sheet6!D31*$D$2</f>
        <v>1100.09952</v>
      </c>
      <c r="C31" s="2">
        <f>Sheet6!C31*$D$2</f>
        <v>128.7157</v>
      </c>
    </row>
    <row r="32" spans="1:3" x14ac:dyDescent="0.3">
      <c r="A32" s="2">
        <f>Sheet6!B32*$D$2</f>
        <v>138.50390000000002</v>
      </c>
      <c r="B32" s="2">
        <f>Sheet6!D32*$D$2</f>
        <v>1090.6566</v>
      </c>
      <c r="C32" s="2">
        <f>Sheet6!C32*$D$2</f>
        <v>123.9864</v>
      </c>
    </row>
    <row r="33" spans="1:3" x14ac:dyDescent="0.3">
      <c r="A33" s="2">
        <f>Sheet6!B33*$D$2</f>
        <v>137.49962000000002</v>
      </c>
      <c r="B33" s="2">
        <f>Sheet6!D33*$D$2</f>
        <v>1103.1261400000001</v>
      </c>
      <c r="C33" s="2">
        <f>Sheet6!C33*$D$2</f>
        <v>128.1508</v>
      </c>
    </row>
    <row r="34" spans="1:3" x14ac:dyDescent="0.3">
      <c r="A34" s="2">
        <f>Sheet6!B34*$D$2</f>
        <v>140.59006000000002</v>
      </c>
      <c r="B34" s="2">
        <f>Sheet6!D34*$D$2</f>
        <v>983.75384000000008</v>
      </c>
      <c r="C34" s="2">
        <f>Sheet6!C34*$D$2</f>
        <v>117.86514000000001</v>
      </c>
    </row>
    <row r="35" spans="1:3" x14ac:dyDescent="0.3">
      <c r="A35" s="2">
        <f>Sheet6!B35*$D$2</f>
        <v>142.29532</v>
      </c>
      <c r="B35" s="2">
        <f>Sheet6!D35*$D$2</f>
        <v>983.36968000000013</v>
      </c>
      <c r="C35" s="2">
        <f>Sheet6!C35*$D$2</f>
        <v>114.97020000000001</v>
      </c>
    </row>
    <row r="36" spans="1:3" x14ac:dyDescent="0.3">
      <c r="A36" s="2">
        <f>Sheet6!B36*$D$2</f>
        <v>140.11924000000002</v>
      </c>
      <c r="B36" s="2">
        <f>Sheet6!D36*$D$2</f>
        <v>995.03692000000012</v>
      </c>
      <c r="C36" s="2">
        <f>Sheet6!C36*$D$2</f>
        <v>121.87688000000001</v>
      </c>
    </row>
    <row r="37" spans="1:3" x14ac:dyDescent="0.3">
      <c r="A37" s="2">
        <f>Sheet6!B37*$D$2</f>
        <v>142.75616000000002</v>
      </c>
      <c r="B37" s="2">
        <f>Sheet6!D37*$D$2</f>
        <v>1012.5319800000001</v>
      </c>
      <c r="C37" s="2">
        <f>Sheet6!C37*$D$2</f>
        <v>123.01262000000001</v>
      </c>
    </row>
    <row r="38" spans="1:3" x14ac:dyDescent="0.3">
      <c r="A38" s="2">
        <f>Sheet6!B38*$D$2</f>
        <v>158.80838</v>
      </c>
      <c r="B38" s="2">
        <f>Sheet6!D38*$D$2</f>
        <v>1047.91004</v>
      </c>
      <c r="C38" s="2">
        <f>Sheet6!C38*$D$2</f>
        <v>116.69388000000001</v>
      </c>
    </row>
    <row r="39" spans="1:3" x14ac:dyDescent="0.3">
      <c r="A39" s="2">
        <f>Sheet6!B39*$D$2</f>
        <v>156.71518</v>
      </c>
      <c r="B39" s="2">
        <f>Sheet6!D39*$D$2</f>
        <v>1061.9382400000002</v>
      </c>
      <c r="C39" s="2">
        <f>Sheet6!C39*$D$2</f>
        <v>126.87270000000001</v>
      </c>
    </row>
    <row r="40" spans="1:3" x14ac:dyDescent="0.3">
      <c r="A40" s="2">
        <f>Sheet6!B40*$D$2</f>
        <v>165.34448</v>
      </c>
      <c r="B40" s="2">
        <f>Sheet6!D40*$D$2</f>
        <v>1053.6816200000001</v>
      </c>
      <c r="C40" s="2">
        <f>Sheet6!C40*$D$2</f>
        <v>120.22142000000001</v>
      </c>
    </row>
    <row r="41" spans="1:3" x14ac:dyDescent="0.3">
      <c r="A41" s="2">
        <f>Sheet6!B41*$D$2</f>
        <v>167.67596</v>
      </c>
      <c r="B41" s="2">
        <f>Sheet6!D41*$D$2</f>
        <v>1063.84276</v>
      </c>
      <c r="C41" s="2">
        <f>Sheet6!C41*$D$2</f>
        <v>123.27586000000001</v>
      </c>
    </row>
    <row r="42" spans="1:3" x14ac:dyDescent="0.3">
      <c r="A42" s="2">
        <f>Sheet6!B42*$D$2</f>
        <v>136.3399</v>
      </c>
      <c r="B42" s="2">
        <f>Sheet6!D42*$D$2</f>
        <v>817.58724000000007</v>
      </c>
      <c r="C42" s="2">
        <f>Sheet6!C42*$D$2</f>
        <v>92.983880000000013</v>
      </c>
    </row>
    <row r="43" spans="1:3" x14ac:dyDescent="0.3">
      <c r="A43" s="2">
        <f>Sheet6!B43*$D$2</f>
        <v>150.2834</v>
      </c>
      <c r="B43" s="2">
        <f>Sheet6!D43*$D$2</f>
        <v>907.06226000000004</v>
      </c>
      <c r="C43" s="2">
        <f>Sheet6!C43*$D$2</f>
        <v>98.999340000000004</v>
      </c>
    </row>
    <row r="44" spans="1:3" x14ac:dyDescent="0.3">
      <c r="A44" s="2">
        <f>Sheet6!B44*$D$2</f>
        <v>156.31452000000002</v>
      </c>
      <c r="B44" s="2">
        <f>Sheet6!D44*$D$2</f>
        <v>908.2567600000001</v>
      </c>
      <c r="C44" s="2">
        <f>Sheet6!C44*$D$2</f>
        <v>95.524460000000005</v>
      </c>
    </row>
    <row r="45" spans="1:3" x14ac:dyDescent="0.3">
      <c r="A45" s="2">
        <f>Sheet6!B45*$D$2</f>
        <v>148.20206000000002</v>
      </c>
      <c r="B45" s="2">
        <f>Sheet6!D45*$D$2</f>
        <v>955.15724000000012</v>
      </c>
      <c r="C45" s="2">
        <f>Sheet6!C45*$D$2</f>
        <v>108.42368</v>
      </c>
    </row>
    <row r="46" spans="1:3" x14ac:dyDescent="0.3">
      <c r="A46" s="2">
        <f>Sheet6!B46*$D$2</f>
        <v>86.428780000000003</v>
      </c>
      <c r="B46" s="2">
        <f>Sheet6!D46*$D$2</f>
        <v>1111.6258200000002</v>
      </c>
      <c r="C46" s="2">
        <f>Sheet6!C46*$D$2</f>
        <v>222.68978000000001</v>
      </c>
    </row>
    <row r="47" spans="1:3" x14ac:dyDescent="0.3">
      <c r="A47" s="2">
        <f>Sheet6!B47*$D$2</f>
        <v>47.316340000000004</v>
      </c>
      <c r="B47" s="2">
        <f>Sheet6!D47*$D$2</f>
        <v>1301.2664600000001</v>
      </c>
      <c r="C47" s="2">
        <f>Sheet6!C47*$D$2</f>
        <v>136.08136000000002</v>
      </c>
    </row>
    <row r="48" spans="1:3" x14ac:dyDescent="0.3">
      <c r="A48" s="2">
        <f>Sheet6!B48*$D$2</f>
        <v>48.486220000000003</v>
      </c>
      <c r="B48" s="2">
        <f>Sheet6!D48*$D$2</f>
        <v>869.05652000000009</v>
      </c>
      <c r="C48" s="2">
        <f>Sheet6!C48*$D$2</f>
        <v>121.46228000000001</v>
      </c>
    </row>
    <row r="49" spans="1:5" x14ac:dyDescent="0.3">
      <c r="A49" s="2">
        <f>Sheet6!B49*$D$2</f>
        <v>44.462800000000001</v>
      </c>
      <c r="B49" s="2">
        <f>Sheet6!D49*$D$2</f>
        <v>793.74760000000003</v>
      </c>
      <c r="C49" s="2">
        <f>Sheet6!C49*$D$2</f>
        <v>160.03386</v>
      </c>
    </row>
    <row r="50" spans="1:5" x14ac:dyDescent="0.3">
      <c r="A50" s="2">
        <f>Sheet6!B50*$D$2</f>
        <v>54.929460000000006</v>
      </c>
      <c r="B50" s="2">
        <f>Sheet6!D50*$D$2</f>
        <v>899.78216000000009</v>
      </c>
      <c r="C50" s="2">
        <f>Sheet6!C50*$D$2</f>
        <v>214.87450000000001</v>
      </c>
    </row>
    <row r="51" spans="1:5" x14ac:dyDescent="0.3">
      <c r="A51" s="2">
        <f>Sheet6!B51*$D$2</f>
        <v>82.409700000000001</v>
      </c>
      <c r="B51" s="2">
        <f>Sheet6!D51*$D$2</f>
        <v>895.87418000000002</v>
      </c>
      <c r="C51" s="2">
        <f>Sheet6!C51*$D$2</f>
        <v>229.00924000000001</v>
      </c>
    </row>
    <row r="52" spans="1:5" x14ac:dyDescent="0.3">
      <c r="A52" s="2">
        <f>Sheet6!B52*$D$2</f>
        <v>18.64124</v>
      </c>
      <c r="B52" s="2">
        <f>Sheet6!D52*$D$2</f>
        <v>307.85290000000003</v>
      </c>
      <c r="C52" s="2">
        <f>Sheet6!C52*$D$2</f>
        <v>33.3902</v>
      </c>
    </row>
    <row r="53" spans="1:5" x14ac:dyDescent="0.3">
      <c r="A53" s="2">
        <f>AVERAGE(A3:A52)</f>
        <v>108.01493120000004</v>
      </c>
      <c r="B53" s="2">
        <f t="shared" ref="B53:C53" si="0">AVERAGE(B3:B52)</f>
        <v>911.67452679999985</v>
      </c>
      <c r="C53" s="2">
        <f t="shared" si="0"/>
        <v>132.99314839999997</v>
      </c>
      <c r="D53" t="s">
        <v>155</v>
      </c>
      <c r="E53" t="s">
        <v>171</v>
      </c>
    </row>
    <row r="54" spans="1:5" x14ac:dyDescent="0.3">
      <c r="A54" s="2">
        <f>A53*linkedrecords!C5</f>
        <v>10.207281380482563</v>
      </c>
      <c r="B54" s="2">
        <f>B53*linkedrecords!C4</f>
        <v>14.037143856592278</v>
      </c>
      <c r="C54" s="2">
        <f>C53*linkedrecords!C6</f>
        <v>8.8066200966402377</v>
      </c>
      <c r="D54" s="2" t="s">
        <v>166</v>
      </c>
      <c r="E54">
        <f>SUM(A54:C54)</f>
        <v>33.051045333715081</v>
      </c>
    </row>
    <row r="55" spans="1:5" x14ac:dyDescent="0.3">
      <c r="A55" s="2">
        <f>Sheet1!B55*linkedrecords!E5*20</f>
        <v>7.8238652513181979</v>
      </c>
      <c r="B55" s="2">
        <f>Sheet1!B55*linkedrecords!E4*20</f>
        <v>0.48461171660845914</v>
      </c>
      <c r="C55" s="2">
        <f>Sheet1!B55*linkedrecords!E6*20</f>
        <v>4.0889343682179238</v>
      </c>
      <c r="D55" s="2" t="s">
        <v>167</v>
      </c>
      <c r="E55" s="4">
        <f>SUM(A55:C55)</f>
        <v>12.397411336144581</v>
      </c>
    </row>
    <row r="56" spans="1:5" x14ac:dyDescent="0.3">
      <c r="A56" s="2"/>
      <c r="B56" s="2"/>
      <c r="C56" s="2"/>
    </row>
    <row r="57" spans="1:5" x14ac:dyDescent="0.3">
      <c r="A57" s="2"/>
      <c r="B57" s="2"/>
      <c r="C57" s="2"/>
    </row>
    <row r="58" spans="1:5" x14ac:dyDescent="0.3">
      <c r="A58" s="2"/>
      <c r="B58" s="2"/>
      <c r="C58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9">
        <v>21261805</v>
      </c>
      <c r="C3" s="9">
        <v>20425322</v>
      </c>
      <c r="D3" s="9">
        <v>836483</v>
      </c>
      <c r="E3" s="9">
        <v>8831772</v>
      </c>
      <c r="F3" s="9">
        <v>8437282</v>
      </c>
      <c r="G3" s="9">
        <v>394490</v>
      </c>
      <c r="H3" s="9">
        <v>4041617</v>
      </c>
      <c r="I3" s="9">
        <v>3982607</v>
      </c>
      <c r="J3" s="9">
        <v>59010</v>
      </c>
      <c r="K3" s="9">
        <v>8388416</v>
      </c>
      <c r="L3" s="9">
        <v>8005433</v>
      </c>
      <c r="M3" s="9">
        <v>382983</v>
      </c>
      <c r="N3" s="9">
        <v>0</v>
      </c>
      <c r="O3" s="9">
        <v>0</v>
      </c>
      <c r="P3" s="9">
        <v>0</v>
      </c>
      <c r="Q3" s="9">
        <v>8876976</v>
      </c>
      <c r="R3" s="9">
        <v>8567065</v>
      </c>
      <c r="S3" s="9">
        <v>129947</v>
      </c>
      <c r="T3" s="9">
        <v>253010</v>
      </c>
      <c r="U3" s="9">
        <v>47.387599999999999</v>
      </c>
      <c r="V3" s="9">
        <v>0</v>
      </c>
    </row>
    <row r="4" spans="1:22" x14ac:dyDescent="0.3">
      <c r="A4" t="s">
        <v>88</v>
      </c>
      <c r="B4" s="9">
        <v>19231875</v>
      </c>
      <c r="C4" s="9">
        <v>18892555</v>
      </c>
      <c r="D4" s="9">
        <v>339320</v>
      </c>
      <c r="E4" s="9">
        <v>6534491</v>
      </c>
      <c r="F4" s="9">
        <v>6417667</v>
      </c>
      <c r="G4" s="9">
        <v>116824</v>
      </c>
      <c r="H4" s="9">
        <v>6425685</v>
      </c>
      <c r="I4" s="9">
        <v>6335921</v>
      </c>
      <c r="J4" s="9">
        <v>89764</v>
      </c>
      <c r="K4" s="9">
        <v>6271699</v>
      </c>
      <c r="L4" s="9">
        <v>6138967</v>
      </c>
      <c r="M4" s="9">
        <v>132732</v>
      </c>
      <c r="N4" s="9">
        <v>0</v>
      </c>
      <c r="O4" s="9">
        <v>0</v>
      </c>
      <c r="P4" s="9">
        <v>0</v>
      </c>
      <c r="Q4" s="9">
        <v>6544720</v>
      </c>
      <c r="R4" s="9">
        <v>6341613</v>
      </c>
      <c r="S4" s="9">
        <v>53867</v>
      </c>
      <c r="T4" s="9">
        <v>79007</v>
      </c>
      <c r="U4" s="9">
        <v>48.617400000000004</v>
      </c>
      <c r="V4" s="9">
        <v>0</v>
      </c>
    </row>
    <row r="5" spans="1:22" x14ac:dyDescent="0.3">
      <c r="A5" t="s">
        <v>89</v>
      </c>
      <c r="B5" s="9">
        <v>17700864</v>
      </c>
      <c r="C5" s="9">
        <v>17204844</v>
      </c>
      <c r="D5" s="9">
        <v>496020</v>
      </c>
      <c r="E5" s="9">
        <v>6061355</v>
      </c>
      <c r="F5" s="9">
        <v>5936109</v>
      </c>
      <c r="G5" s="9">
        <v>125246</v>
      </c>
      <c r="H5" s="9">
        <v>5958465</v>
      </c>
      <c r="I5" s="9">
        <v>5724138</v>
      </c>
      <c r="J5" s="9">
        <v>234327</v>
      </c>
      <c r="K5" s="9">
        <v>5681044</v>
      </c>
      <c r="L5" s="9">
        <v>5544597</v>
      </c>
      <c r="M5" s="9">
        <v>136447</v>
      </c>
      <c r="N5" s="9">
        <v>0</v>
      </c>
      <c r="O5" s="9">
        <v>0</v>
      </c>
      <c r="P5" s="9">
        <v>0</v>
      </c>
      <c r="Q5" s="9">
        <v>6102828</v>
      </c>
      <c r="R5" s="9">
        <v>5961190</v>
      </c>
      <c r="S5" s="9">
        <v>68473</v>
      </c>
      <c r="T5" s="9">
        <v>68023</v>
      </c>
      <c r="U5" s="9">
        <v>123.744</v>
      </c>
      <c r="V5" s="9">
        <v>0</v>
      </c>
    </row>
    <row r="6" spans="1:22" x14ac:dyDescent="0.3">
      <c r="A6" t="s">
        <v>90</v>
      </c>
      <c r="B6" s="9">
        <v>21970941</v>
      </c>
      <c r="C6" s="9">
        <v>21081972</v>
      </c>
      <c r="D6" s="9">
        <v>888969</v>
      </c>
      <c r="E6" s="9">
        <v>8726802</v>
      </c>
      <c r="F6" s="9">
        <v>8330962</v>
      </c>
      <c r="G6" s="9">
        <v>395840</v>
      </c>
      <c r="H6" s="9">
        <v>4810757</v>
      </c>
      <c r="I6" s="9">
        <v>4689334</v>
      </c>
      <c r="J6" s="9">
        <v>121423</v>
      </c>
      <c r="K6" s="9">
        <v>8433382</v>
      </c>
      <c r="L6" s="9">
        <v>8061676</v>
      </c>
      <c r="M6" s="9">
        <v>371706</v>
      </c>
      <c r="N6" s="9">
        <v>0</v>
      </c>
      <c r="O6" s="9">
        <v>0</v>
      </c>
      <c r="P6" s="9">
        <v>0</v>
      </c>
      <c r="Q6" s="9">
        <v>8766314</v>
      </c>
      <c r="R6" s="9">
        <v>8606711</v>
      </c>
      <c r="S6" s="9">
        <v>133215</v>
      </c>
      <c r="T6" s="9">
        <v>238499</v>
      </c>
      <c r="U6" s="9">
        <v>30.083200000000001</v>
      </c>
      <c r="V6" s="9">
        <v>0</v>
      </c>
    </row>
    <row r="7" spans="1:22" x14ac:dyDescent="0.3">
      <c r="A7" t="s">
        <v>91</v>
      </c>
      <c r="B7" s="9">
        <v>19683220</v>
      </c>
      <c r="C7" s="9">
        <v>19147366</v>
      </c>
      <c r="D7" s="9">
        <v>535854</v>
      </c>
      <c r="E7" s="9">
        <v>6669836</v>
      </c>
      <c r="F7" s="9">
        <v>6498203</v>
      </c>
      <c r="G7" s="9">
        <v>171633</v>
      </c>
      <c r="H7" s="9">
        <v>6795010</v>
      </c>
      <c r="I7" s="9">
        <v>6610543</v>
      </c>
      <c r="J7" s="9">
        <v>184467</v>
      </c>
      <c r="K7" s="9">
        <v>6218374</v>
      </c>
      <c r="L7" s="9">
        <v>6038620</v>
      </c>
      <c r="M7" s="9">
        <v>179754</v>
      </c>
      <c r="N7" s="9">
        <v>0</v>
      </c>
      <c r="O7" s="9">
        <v>0</v>
      </c>
      <c r="P7" s="9">
        <v>0</v>
      </c>
      <c r="Q7" s="9">
        <v>6693110</v>
      </c>
      <c r="R7" s="9">
        <v>6323140</v>
      </c>
      <c r="S7" s="9">
        <v>59570</v>
      </c>
      <c r="T7" s="9">
        <v>120072</v>
      </c>
      <c r="U7" s="9">
        <v>92.982299999999995</v>
      </c>
      <c r="V7" s="9">
        <v>0</v>
      </c>
    </row>
    <row r="8" spans="1:22" x14ac:dyDescent="0.3">
      <c r="A8" t="s">
        <v>92</v>
      </c>
      <c r="B8" s="9">
        <v>16641840</v>
      </c>
      <c r="C8" s="9">
        <v>15914780</v>
      </c>
      <c r="D8" s="9">
        <v>727060</v>
      </c>
      <c r="E8" s="9">
        <v>6387981</v>
      </c>
      <c r="F8" s="9">
        <v>5982291</v>
      </c>
      <c r="G8" s="9">
        <v>405690</v>
      </c>
      <c r="H8" s="9">
        <v>4335528</v>
      </c>
      <c r="I8" s="9">
        <v>4292889</v>
      </c>
      <c r="J8" s="9">
        <v>42639</v>
      </c>
      <c r="K8" s="9">
        <v>5918331</v>
      </c>
      <c r="L8" s="9">
        <v>5639600</v>
      </c>
      <c r="M8" s="9">
        <v>278731</v>
      </c>
      <c r="N8" s="9">
        <v>0</v>
      </c>
      <c r="O8" s="9">
        <v>0</v>
      </c>
      <c r="P8" s="9">
        <v>0</v>
      </c>
      <c r="Q8" s="9">
        <v>6428940</v>
      </c>
      <c r="R8" s="9">
        <v>6248443</v>
      </c>
      <c r="S8" s="9">
        <v>117634</v>
      </c>
      <c r="T8" s="9">
        <v>160971</v>
      </c>
      <c r="U8" s="9">
        <v>81.325000000000003</v>
      </c>
      <c r="V8" s="9">
        <v>0</v>
      </c>
    </row>
    <row r="9" spans="1:22" x14ac:dyDescent="0.3">
      <c r="A9" t="s">
        <v>93</v>
      </c>
      <c r="B9" s="9">
        <v>21275955</v>
      </c>
      <c r="C9" s="9">
        <v>20106462</v>
      </c>
      <c r="D9" s="9">
        <v>1169493</v>
      </c>
      <c r="E9" s="9">
        <v>8407215</v>
      </c>
      <c r="F9" s="9">
        <v>7868248</v>
      </c>
      <c r="G9" s="9">
        <v>538967</v>
      </c>
      <c r="H9" s="9">
        <v>4870414</v>
      </c>
      <c r="I9" s="9">
        <v>4779400</v>
      </c>
      <c r="J9" s="9">
        <v>91014</v>
      </c>
      <c r="K9" s="9">
        <v>7998326</v>
      </c>
      <c r="L9" s="9">
        <v>7458814</v>
      </c>
      <c r="M9" s="9">
        <v>539512</v>
      </c>
      <c r="N9" s="9">
        <v>0</v>
      </c>
      <c r="O9" s="9">
        <v>0</v>
      </c>
      <c r="P9" s="9">
        <v>0</v>
      </c>
      <c r="Q9" s="9">
        <v>8459287</v>
      </c>
      <c r="R9" s="9">
        <v>8217189</v>
      </c>
      <c r="S9" s="9">
        <v>158748</v>
      </c>
      <c r="T9" s="9">
        <v>380780</v>
      </c>
      <c r="U9" s="9">
        <v>34.529400000000003</v>
      </c>
      <c r="V9" s="9">
        <v>0</v>
      </c>
    </row>
    <row r="10" spans="1:22" x14ac:dyDescent="0.3">
      <c r="A10" t="s">
        <v>94</v>
      </c>
      <c r="B10" s="9">
        <v>20502505</v>
      </c>
      <c r="C10" s="9">
        <v>18873853</v>
      </c>
      <c r="D10" s="9">
        <v>1628652</v>
      </c>
      <c r="E10" s="9">
        <v>8071252</v>
      </c>
      <c r="F10" s="9">
        <v>7271830</v>
      </c>
      <c r="G10" s="9">
        <v>799422</v>
      </c>
      <c r="H10" s="9">
        <v>4816403</v>
      </c>
      <c r="I10" s="9">
        <v>4706933</v>
      </c>
      <c r="J10" s="9">
        <v>109470</v>
      </c>
      <c r="K10" s="9">
        <v>7614850</v>
      </c>
      <c r="L10" s="9">
        <v>6895090</v>
      </c>
      <c r="M10" s="9">
        <v>719760</v>
      </c>
      <c r="N10" s="9">
        <v>0</v>
      </c>
      <c r="O10" s="9">
        <v>0</v>
      </c>
      <c r="P10" s="9">
        <v>0</v>
      </c>
      <c r="Q10" s="9">
        <v>8140314</v>
      </c>
      <c r="R10" s="9">
        <v>7972173</v>
      </c>
      <c r="S10" s="9">
        <v>199822</v>
      </c>
      <c r="T10" s="9">
        <v>519943</v>
      </c>
      <c r="U10" s="9">
        <v>32.628799999999998</v>
      </c>
      <c r="V10" s="9">
        <v>0</v>
      </c>
    </row>
    <row r="11" spans="1:22" x14ac:dyDescent="0.3">
      <c r="A11" t="s">
        <v>95</v>
      </c>
      <c r="B11" s="9">
        <v>17649078</v>
      </c>
      <c r="C11" s="9">
        <v>17137920</v>
      </c>
      <c r="D11" s="9">
        <v>511158</v>
      </c>
      <c r="E11" s="9">
        <v>6459109</v>
      </c>
      <c r="F11" s="9">
        <v>6254761</v>
      </c>
      <c r="G11" s="9">
        <v>204348</v>
      </c>
      <c r="H11" s="9">
        <v>5055067</v>
      </c>
      <c r="I11" s="9">
        <v>4972482</v>
      </c>
      <c r="J11" s="9">
        <v>82585</v>
      </c>
      <c r="K11" s="9">
        <v>6134902</v>
      </c>
      <c r="L11" s="9">
        <v>5910677</v>
      </c>
      <c r="M11" s="9">
        <v>224225</v>
      </c>
      <c r="N11" s="9">
        <v>0</v>
      </c>
      <c r="O11" s="9">
        <v>0</v>
      </c>
      <c r="P11" s="9">
        <v>0</v>
      </c>
      <c r="Q11" s="9">
        <v>6487975</v>
      </c>
      <c r="R11" s="9">
        <v>6310726</v>
      </c>
      <c r="S11" s="9">
        <v>132425</v>
      </c>
      <c r="T11" s="9">
        <v>91927</v>
      </c>
      <c r="U11" s="9">
        <v>94.625600000000006</v>
      </c>
      <c r="V11" s="9">
        <v>0</v>
      </c>
    </row>
    <row r="12" spans="1:22" x14ac:dyDescent="0.3">
      <c r="A12" t="s">
        <v>96</v>
      </c>
      <c r="B12" s="9">
        <v>21526894</v>
      </c>
      <c r="C12" s="9">
        <v>21526086</v>
      </c>
      <c r="D12" s="9">
        <v>808</v>
      </c>
      <c r="E12" s="9">
        <v>6603019</v>
      </c>
      <c r="F12" s="9">
        <v>6602645</v>
      </c>
      <c r="G12" s="9">
        <v>374</v>
      </c>
      <c r="H12" s="9">
        <v>8433156</v>
      </c>
      <c r="I12" s="9">
        <v>8433043</v>
      </c>
      <c r="J12" s="9">
        <v>113</v>
      </c>
      <c r="K12" s="9">
        <v>6490719</v>
      </c>
      <c r="L12" s="9">
        <v>6490398</v>
      </c>
      <c r="M12" s="9">
        <v>321</v>
      </c>
      <c r="N12" s="9">
        <v>0</v>
      </c>
      <c r="O12" s="9">
        <v>0</v>
      </c>
      <c r="P12" s="9">
        <v>0</v>
      </c>
      <c r="Q12" s="9">
        <v>6603075</v>
      </c>
      <c r="R12" s="9">
        <v>6498124</v>
      </c>
      <c r="S12" s="9">
        <v>91</v>
      </c>
      <c r="T12" s="9">
        <v>231</v>
      </c>
      <c r="U12" s="9">
        <v>36.519799999999996</v>
      </c>
      <c r="V12" s="9">
        <v>0</v>
      </c>
    </row>
    <row r="13" spans="1:22" x14ac:dyDescent="0.3">
      <c r="A13" t="s">
        <v>97</v>
      </c>
      <c r="B13" s="9">
        <v>20047605</v>
      </c>
      <c r="C13" s="9">
        <v>18906558</v>
      </c>
      <c r="D13" s="9">
        <v>1141047</v>
      </c>
      <c r="E13" s="9">
        <v>7875677</v>
      </c>
      <c r="F13" s="9">
        <v>7346146</v>
      </c>
      <c r="G13" s="9">
        <v>529531</v>
      </c>
      <c r="H13" s="9">
        <v>4555837</v>
      </c>
      <c r="I13" s="9">
        <v>4438485</v>
      </c>
      <c r="J13" s="9">
        <v>117352</v>
      </c>
      <c r="K13" s="9">
        <v>7616091</v>
      </c>
      <c r="L13" s="9">
        <v>7121927</v>
      </c>
      <c r="M13" s="9">
        <v>494164</v>
      </c>
      <c r="N13" s="9">
        <v>0</v>
      </c>
      <c r="O13" s="9">
        <v>0</v>
      </c>
      <c r="P13" s="9">
        <v>0</v>
      </c>
      <c r="Q13" s="9">
        <v>7935645</v>
      </c>
      <c r="R13" s="9">
        <v>7844054</v>
      </c>
      <c r="S13" s="9">
        <v>155846</v>
      </c>
      <c r="T13" s="9">
        <v>338277</v>
      </c>
      <c r="U13" s="9">
        <v>54.4754</v>
      </c>
      <c r="V13" s="9">
        <v>0</v>
      </c>
    </row>
    <row r="14" spans="1:22" x14ac:dyDescent="0.3">
      <c r="A14" t="s">
        <v>98</v>
      </c>
      <c r="B14" s="9">
        <v>21717126</v>
      </c>
      <c r="C14" s="9">
        <v>17645900</v>
      </c>
      <c r="D14" s="9">
        <v>4071226</v>
      </c>
      <c r="E14" s="9">
        <v>8639118</v>
      </c>
      <c r="F14" s="9">
        <v>6621128</v>
      </c>
      <c r="G14" s="9">
        <v>2017990</v>
      </c>
      <c r="H14" s="9">
        <v>4647548</v>
      </c>
      <c r="I14" s="9">
        <v>4540558</v>
      </c>
      <c r="J14" s="9">
        <v>106990</v>
      </c>
      <c r="K14" s="9">
        <v>8430460</v>
      </c>
      <c r="L14" s="9">
        <v>6484214</v>
      </c>
      <c r="M14" s="9">
        <v>1946246</v>
      </c>
      <c r="N14" s="9">
        <v>0</v>
      </c>
      <c r="O14" s="9">
        <v>0</v>
      </c>
      <c r="P14" s="9">
        <v>0</v>
      </c>
      <c r="Q14" s="9">
        <v>8675321</v>
      </c>
      <c r="R14" s="9">
        <v>8585887</v>
      </c>
      <c r="S14" s="9">
        <v>106519</v>
      </c>
      <c r="T14" s="9">
        <v>1839718</v>
      </c>
      <c r="U14" s="9">
        <v>22.8491</v>
      </c>
      <c r="V14" s="9">
        <v>0</v>
      </c>
    </row>
    <row r="15" spans="1:22" x14ac:dyDescent="0.3">
      <c r="A15" t="s">
        <v>99</v>
      </c>
      <c r="B15" s="9">
        <v>21720842</v>
      </c>
      <c r="C15" s="9">
        <v>17141001</v>
      </c>
      <c r="D15" s="9">
        <v>4579841</v>
      </c>
      <c r="E15" s="9">
        <v>8674261</v>
      </c>
      <c r="F15" s="9">
        <v>6394893</v>
      </c>
      <c r="G15" s="9">
        <v>2279368</v>
      </c>
      <c r="H15" s="9">
        <v>4583715</v>
      </c>
      <c r="I15" s="9">
        <v>4479051</v>
      </c>
      <c r="J15" s="9">
        <v>104664</v>
      </c>
      <c r="K15" s="9">
        <v>8462866</v>
      </c>
      <c r="L15" s="9">
        <v>6267057</v>
      </c>
      <c r="M15" s="9">
        <v>2195809</v>
      </c>
      <c r="N15" s="9">
        <v>0</v>
      </c>
      <c r="O15" s="9">
        <v>0</v>
      </c>
      <c r="P15" s="9">
        <v>0</v>
      </c>
      <c r="Q15" s="9">
        <v>8707652</v>
      </c>
      <c r="R15" s="9">
        <v>8610347</v>
      </c>
      <c r="S15" s="9">
        <v>107126</v>
      </c>
      <c r="T15" s="9">
        <v>2088682</v>
      </c>
      <c r="U15" s="9">
        <v>20.369700000000002</v>
      </c>
      <c r="V15" s="9">
        <v>0</v>
      </c>
    </row>
    <row r="16" spans="1:22" x14ac:dyDescent="0.3">
      <c r="A16" t="s">
        <v>100</v>
      </c>
      <c r="B16" s="9">
        <v>20013767</v>
      </c>
      <c r="C16" s="9">
        <v>16788232</v>
      </c>
      <c r="D16" s="9">
        <v>3225535</v>
      </c>
      <c r="E16" s="9">
        <v>7760135</v>
      </c>
      <c r="F16" s="9">
        <v>6168343</v>
      </c>
      <c r="G16" s="9">
        <v>1591792</v>
      </c>
      <c r="H16" s="9">
        <v>4714868</v>
      </c>
      <c r="I16" s="9">
        <v>4620301</v>
      </c>
      <c r="J16" s="9">
        <v>94567</v>
      </c>
      <c r="K16" s="9">
        <v>7538764</v>
      </c>
      <c r="L16" s="9">
        <v>5999588</v>
      </c>
      <c r="M16" s="9">
        <v>1539176</v>
      </c>
      <c r="N16" s="9">
        <v>0</v>
      </c>
      <c r="O16" s="9">
        <v>0</v>
      </c>
      <c r="P16" s="9">
        <v>0</v>
      </c>
      <c r="Q16" s="9">
        <v>7793768</v>
      </c>
      <c r="R16" s="9">
        <v>7696547</v>
      </c>
      <c r="S16" s="9">
        <v>118335</v>
      </c>
      <c r="T16" s="9">
        <v>1420813</v>
      </c>
      <c r="U16" s="9">
        <v>22.645099999999999</v>
      </c>
      <c r="V16" s="9">
        <v>0</v>
      </c>
    </row>
    <row r="17" spans="1:22" x14ac:dyDescent="0.3">
      <c r="A17" t="s">
        <v>101</v>
      </c>
      <c r="B17" s="9">
        <v>18294509</v>
      </c>
      <c r="C17" s="9">
        <v>17263101</v>
      </c>
      <c r="D17" s="9">
        <v>1031408</v>
      </c>
      <c r="E17" s="9">
        <v>6846168</v>
      </c>
      <c r="F17" s="9">
        <v>6366003</v>
      </c>
      <c r="G17" s="9">
        <v>480165</v>
      </c>
      <c r="H17" s="9">
        <v>4838915</v>
      </c>
      <c r="I17" s="9">
        <v>4756791</v>
      </c>
      <c r="J17" s="9">
        <v>82124</v>
      </c>
      <c r="K17" s="9">
        <v>6609426</v>
      </c>
      <c r="L17" s="9">
        <v>6140307</v>
      </c>
      <c r="M17" s="9">
        <v>469119</v>
      </c>
      <c r="N17" s="9">
        <v>0</v>
      </c>
      <c r="O17" s="9">
        <v>0</v>
      </c>
      <c r="P17" s="9">
        <v>0</v>
      </c>
      <c r="Q17" s="9">
        <v>6884156</v>
      </c>
      <c r="R17" s="9">
        <v>6791175</v>
      </c>
      <c r="S17" s="9">
        <v>138677</v>
      </c>
      <c r="T17" s="9">
        <v>330438</v>
      </c>
      <c r="U17" s="9">
        <v>40.303699999999999</v>
      </c>
      <c r="V17" s="9">
        <v>0</v>
      </c>
    </row>
    <row r="18" spans="1:22" x14ac:dyDescent="0.3">
      <c r="A18" t="s">
        <v>102</v>
      </c>
      <c r="B18" s="9">
        <v>17439013</v>
      </c>
      <c r="C18" s="9">
        <v>16395855</v>
      </c>
      <c r="D18" s="9">
        <v>1043158</v>
      </c>
      <c r="E18" s="9">
        <v>6357251</v>
      </c>
      <c r="F18" s="9">
        <v>5870350</v>
      </c>
      <c r="G18" s="9">
        <v>486901</v>
      </c>
      <c r="H18" s="9">
        <v>4965387</v>
      </c>
      <c r="I18" s="9">
        <v>4883394</v>
      </c>
      <c r="J18" s="9">
        <v>81993</v>
      </c>
      <c r="K18" s="9">
        <v>6116375</v>
      </c>
      <c r="L18" s="9">
        <v>5642111</v>
      </c>
      <c r="M18" s="9">
        <v>474264</v>
      </c>
      <c r="N18" s="9">
        <v>0</v>
      </c>
      <c r="O18" s="9">
        <v>0</v>
      </c>
      <c r="P18" s="9">
        <v>0</v>
      </c>
      <c r="Q18" s="9">
        <v>6393003</v>
      </c>
      <c r="R18" s="9">
        <v>6293489</v>
      </c>
      <c r="S18" s="9">
        <v>133457</v>
      </c>
      <c r="T18" s="9">
        <v>340828</v>
      </c>
      <c r="U18" s="9">
        <v>39.869599999999998</v>
      </c>
      <c r="V18" s="9">
        <v>0</v>
      </c>
    </row>
    <row r="19" spans="1:22" x14ac:dyDescent="0.3">
      <c r="A19" t="s">
        <v>103</v>
      </c>
      <c r="B19" s="9">
        <v>17443483</v>
      </c>
      <c r="C19" s="9">
        <v>16376687</v>
      </c>
      <c r="D19" s="9">
        <v>1066796</v>
      </c>
      <c r="E19" s="9">
        <v>6372421</v>
      </c>
      <c r="F19" s="9">
        <v>5872597</v>
      </c>
      <c r="G19" s="9">
        <v>499824</v>
      </c>
      <c r="H19" s="9">
        <v>4935724</v>
      </c>
      <c r="I19" s="9">
        <v>4855424</v>
      </c>
      <c r="J19" s="9">
        <v>80300</v>
      </c>
      <c r="K19" s="9">
        <v>6135338</v>
      </c>
      <c r="L19" s="9">
        <v>5648666</v>
      </c>
      <c r="M19" s="9">
        <v>486672</v>
      </c>
      <c r="N19" s="9">
        <v>0</v>
      </c>
      <c r="O19" s="9">
        <v>0</v>
      </c>
      <c r="P19" s="9">
        <v>0</v>
      </c>
      <c r="Q19" s="9">
        <v>6408503</v>
      </c>
      <c r="R19" s="9">
        <v>6313758</v>
      </c>
      <c r="S19" s="9">
        <v>134797</v>
      </c>
      <c r="T19" s="9">
        <v>351884</v>
      </c>
      <c r="U19" s="9">
        <v>41.5259</v>
      </c>
      <c r="V19" s="9">
        <v>0</v>
      </c>
    </row>
    <row r="20" spans="1:22" x14ac:dyDescent="0.3">
      <c r="A20" t="s">
        <v>104</v>
      </c>
      <c r="B20" s="9">
        <v>21654596</v>
      </c>
      <c r="C20" s="9">
        <v>21583737</v>
      </c>
      <c r="D20" s="9">
        <v>70859</v>
      </c>
      <c r="E20" s="9">
        <v>6685830</v>
      </c>
      <c r="F20" s="9">
        <v>6658873</v>
      </c>
      <c r="G20" s="9">
        <v>26957</v>
      </c>
      <c r="H20" s="9">
        <v>8413526</v>
      </c>
      <c r="I20" s="9">
        <v>8381453</v>
      </c>
      <c r="J20" s="9">
        <v>32073</v>
      </c>
      <c r="K20" s="9">
        <v>6555240</v>
      </c>
      <c r="L20" s="9">
        <v>6543411</v>
      </c>
      <c r="M20" s="9">
        <v>11829</v>
      </c>
      <c r="N20" s="9">
        <v>0</v>
      </c>
      <c r="O20" s="9">
        <v>0</v>
      </c>
      <c r="P20" s="9">
        <v>0</v>
      </c>
      <c r="Q20" s="9">
        <v>6690207</v>
      </c>
      <c r="R20" s="9">
        <v>6582804</v>
      </c>
      <c r="S20" s="9">
        <v>3275</v>
      </c>
      <c r="T20" s="9">
        <v>8554</v>
      </c>
      <c r="U20" s="9">
        <v>232.88300000000001</v>
      </c>
      <c r="V20" s="9">
        <v>0</v>
      </c>
    </row>
    <row r="21" spans="1:22" x14ac:dyDescent="0.3">
      <c r="A21" t="s">
        <v>105</v>
      </c>
      <c r="B21" s="9">
        <v>21836308</v>
      </c>
      <c r="C21" s="9">
        <v>21819531</v>
      </c>
      <c r="D21" s="9">
        <v>16777</v>
      </c>
      <c r="E21" s="9">
        <v>6693938</v>
      </c>
      <c r="F21" s="9">
        <v>6693405</v>
      </c>
      <c r="G21" s="9">
        <v>533</v>
      </c>
      <c r="H21" s="9">
        <v>8562262</v>
      </c>
      <c r="I21" s="9">
        <v>8562166</v>
      </c>
      <c r="J21" s="9">
        <v>96</v>
      </c>
      <c r="K21" s="9">
        <v>6580108</v>
      </c>
      <c r="L21" s="9">
        <v>6563960</v>
      </c>
      <c r="M21" s="9">
        <v>16148</v>
      </c>
      <c r="N21" s="9">
        <v>0</v>
      </c>
      <c r="O21" s="9">
        <v>0</v>
      </c>
      <c r="P21" s="9">
        <v>0</v>
      </c>
      <c r="Q21" s="9">
        <v>6693997</v>
      </c>
      <c r="R21" s="9">
        <v>6584393</v>
      </c>
      <c r="S21" s="9">
        <v>85</v>
      </c>
      <c r="T21" s="9">
        <v>16060</v>
      </c>
      <c r="U21" s="9">
        <v>16.191600000000001</v>
      </c>
      <c r="V21" s="9">
        <v>0</v>
      </c>
    </row>
    <row r="22" spans="1:22" x14ac:dyDescent="0.3">
      <c r="A22" t="s">
        <v>106</v>
      </c>
      <c r="B22" s="9">
        <v>18272756</v>
      </c>
      <c r="C22" s="9">
        <v>17005034</v>
      </c>
      <c r="D22" s="9">
        <v>1267722</v>
      </c>
      <c r="E22" s="9">
        <v>6673403</v>
      </c>
      <c r="F22" s="9">
        <v>6100869</v>
      </c>
      <c r="G22" s="9">
        <v>572534</v>
      </c>
      <c r="H22" s="9">
        <v>5201682</v>
      </c>
      <c r="I22" s="9">
        <v>4979792</v>
      </c>
      <c r="J22" s="9">
        <v>221890</v>
      </c>
      <c r="K22" s="9">
        <v>6397671</v>
      </c>
      <c r="L22" s="9">
        <v>5924373</v>
      </c>
      <c r="M22" s="9">
        <v>473298</v>
      </c>
      <c r="N22" s="9">
        <v>0</v>
      </c>
      <c r="O22" s="9">
        <v>0</v>
      </c>
      <c r="P22" s="9">
        <v>0</v>
      </c>
      <c r="Q22" s="9">
        <v>6715514</v>
      </c>
      <c r="R22" s="9">
        <v>6615701</v>
      </c>
      <c r="S22" s="9">
        <v>114092</v>
      </c>
      <c r="T22" s="9">
        <v>359224</v>
      </c>
      <c r="U22" s="9">
        <v>23.607099999999999</v>
      </c>
      <c r="V22" s="9">
        <v>0</v>
      </c>
    </row>
    <row r="23" spans="1:22" x14ac:dyDescent="0.3">
      <c r="A23" t="s">
        <v>107</v>
      </c>
      <c r="B23" s="9">
        <v>18422606</v>
      </c>
      <c r="C23" s="9">
        <v>16257003</v>
      </c>
      <c r="D23" s="9">
        <v>2165603</v>
      </c>
      <c r="E23" s="9">
        <v>7044380</v>
      </c>
      <c r="F23" s="9">
        <v>6298086</v>
      </c>
      <c r="G23" s="9">
        <v>746294</v>
      </c>
      <c r="H23" s="9">
        <v>5524340</v>
      </c>
      <c r="I23" s="9">
        <v>4665259</v>
      </c>
      <c r="J23" s="9">
        <v>859081</v>
      </c>
      <c r="K23" s="9">
        <v>5853886</v>
      </c>
      <c r="L23" s="9">
        <v>5293658</v>
      </c>
      <c r="M23" s="9">
        <v>560228</v>
      </c>
      <c r="N23" s="9">
        <v>0</v>
      </c>
      <c r="O23" s="9">
        <v>0</v>
      </c>
      <c r="P23" s="9">
        <v>0</v>
      </c>
      <c r="Q23" s="9">
        <v>7081493</v>
      </c>
      <c r="R23" s="9">
        <v>6891075</v>
      </c>
      <c r="S23" s="9">
        <v>197811</v>
      </c>
      <c r="T23" s="9">
        <v>362478</v>
      </c>
      <c r="U23" s="9">
        <v>173.37</v>
      </c>
      <c r="V23" s="9">
        <v>0</v>
      </c>
    </row>
    <row r="24" spans="1:22" x14ac:dyDescent="0.3">
      <c r="A24" t="s">
        <v>108</v>
      </c>
      <c r="B24" s="9">
        <v>18676259</v>
      </c>
      <c r="C24" s="9">
        <v>16458530</v>
      </c>
      <c r="D24" s="9">
        <v>2217729</v>
      </c>
      <c r="E24" s="9">
        <v>7066000</v>
      </c>
      <c r="F24" s="9">
        <v>6337666</v>
      </c>
      <c r="G24" s="9">
        <v>728334</v>
      </c>
      <c r="H24" s="9">
        <v>5819280</v>
      </c>
      <c r="I24" s="9">
        <v>4867041</v>
      </c>
      <c r="J24" s="9">
        <v>952239</v>
      </c>
      <c r="K24" s="9">
        <v>5790979</v>
      </c>
      <c r="L24" s="9">
        <v>5253823</v>
      </c>
      <c r="M24" s="9">
        <v>537156</v>
      </c>
      <c r="N24" s="9">
        <v>0</v>
      </c>
      <c r="O24" s="9">
        <v>0</v>
      </c>
      <c r="P24" s="9">
        <v>0</v>
      </c>
      <c r="Q24" s="9">
        <v>7106801</v>
      </c>
      <c r="R24" s="9">
        <v>6904127</v>
      </c>
      <c r="S24" s="9">
        <v>197415</v>
      </c>
      <c r="T24" s="9">
        <v>339830</v>
      </c>
      <c r="U24" s="9">
        <v>174.62200000000001</v>
      </c>
      <c r="V24" s="9">
        <v>0</v>
      </c>
    </row>
    <row r="25" spans="1:22" x14ac:dyDescent="0.3">
      <c r="A25" t="s">
        <v>109</v>
      </c>
      <c r="B25" s="9">
        <v>18357715</v>
      </c>
      <c r="C25" s="9">
        <v>16134038</v>
      </c>
      <c r="D25" s="9">
        <v>2223677</v>
      </c>
      <c r="E25" s="9">
        <v>6997801</v>
      </c>
      <c r="F25" s="9">
        <v>6240889</v>
      </c>
      <c r="G25" s="9">
        <v>756912</v>
      </c>
      <c r="H25" s="9">
        <v>5526794</v>
      </c>
      <c r="I25" s="9">
        <v>4624857</v>
      </c>
      <c r="J25" s="9">
        <v>901937</v>
      </c>
      <c r="K25" s="9">
        <v>5833120</v>
      </c>
      <c r="L25" s="9">
        <v>5268292</v>
      </c>
      <c r="M25" s="9">
        <v>564828</v>
      </c>
      <c r="N25" s="9">
        <v>0</v>
      </c>
      <c r="O25" s="9">
        <v>0</v>
      </c>
      <c r="P25" s="9">
        <v>0</v>
      </c>
      <c r="Q25" s="9">
        <v>7034565</v>
      </c>
      <c r="R25" s="9">
        <v>6848393</v>
      </c>
      <c r="S25" s="9">
        <v>195593</v>
      </c>
      <c r="T25" s="9">
        <v>369144</v>
      </c>
      <c r="U25" s="9">
        <v>185.226</v>
      </c>
      <c r="V25" s="9">
        <v>0</v>
      </c>
    </row>
    <row r="26" spans="1:22" x14ac:dyDescent="0.3">
      <c r="A26" t="s">
        <v>110</v>
      </c>
      <c r="B26" s="9">
        <v>18687331</v>
      </c>
      <c r="C26" s="9">
        <v>16483028</v>
      </c>
      <c r="D26" s="9">
        <v>2204303</v>
      </c>
      <c r="E26" s="9">
        <v>7068633</v>
      </c>
      <c r="F26" s="9">
        <v>6343698</v>
      </c>
      <c r="G26" s="9">
        <v>724935</v>
      </c>
      <c r="H26" s="9">
        <v>5819082</v>
      </c>
      <c r="I26" s="9">
        <v>4872975</v>
      </c>
      <c r="J26" s="9">
        <v>946107</v>
      </c>
      <c r="K26" s="9">
        <v>5799616</v>
      </c>
      <c r="L26" s="9">
        <v>5266355</v>
      </c>
      <c r="M26" s="9">
        <v>533261</v>
      </c>
      <c r="N26" s="9">
        <v>0</v>
      </c>
      <c r="O26" s="9">
        <v>0</v>
      </c>
      <c r="P26" s="9">
        <v>0</v>
      </c>
      <c r="Q26" s="9">
        <v>7109495</v>
      </c>
      <c r="R26" s="9">
        <v>6908767</v>
      </c>
      <c r="S26" s="9">
        <v>193890</v>
      </c>
      <c r="T26" s="9">
        <v>339290</v>
      </c>
      <c r="U26" s="9">
        <v>173.97800000000001</v>
      </c>
      <c r="V26" s="9">
        <v>0</v>
      </c>
    </row>
    <row r="27" spans="1:22" x14ac:dyDescent="0.3">
      <c r="A27" t="s">
        <v>111</v>
      </c>
      <c r="B27" s="9">
        <v>18764597</v>
      </c>
      <c r="C27" s="9">
        <v>16561129</v>
      </c>
      <c r="D27" s="9">
        <v>2203468</v>
      </c>
      <c r="E27" s="9">
        <v>7082278</v>
      </c>
      <c r="F27" s="9">
        <v>6373893</v>
      </c>
      <c r="G27" s="9">
        <v>708385</v>
      </c>
      <c r="H27" s="9">
        <v>5891630</v>
      </c>
      <c r="I27" s="9">
        <v>4916130</v>
      </c>
      <c r="J27" s="9">
        <v>975500</v>
      </c>
      <c r="K27" s="9">
        <v>5790689</v>
      </c>
      <c r="L27" s="9">
        <v>5271106</v>
      </c>
      <c r="M27" s="9">
        <v>519583</v>
      </c>
      <c r="N27" s="9">
        <v>0</v>
      </c>
      <c r="O27" s="9">
        <v>0</v>
      </c>
      <c r="P27" s="9">
        <v>0</v>
      </c>
      <c r="Q27" s="9">
        <v>7124417</v>
      </c>
      <c r="R27" s="9">
        <v>6918120</v>
      </c>
      <c r="S27" s="9">
        <v>198310</v>
      </c>
      <c r="T27" s="9">
        <v>321268</v>
      </c>
      <c r="U27" s="9">
        <v>177.74700000000001</v>
      </c>
      <c r="V27" s="9">
        <v>0</v>
      </c>
    </row>
    <row r="28" spans="1:22" x14ac:dyDescent="0.3">
      <c r="A28" t="s">
        <v>112</v>
      </c>
      <c r="B28" s="9">
        <v>18752231</v>
      </c>
      <c r="C28" s="9">
        <v>16541430</v>
      </c>
      <c r="D28" s="9">
        <v>2210801</v>
      </c>
      <c r="E28" s="9">
        <v>7072403</v>
      </c>
      <c r="F28" s="9">
        <v>6362175</v>
      </c>
      <c r="G28" s="9">
        <v>710228</v>
      </c>
      <c r="H28" s="9">
        <v>5903315</v>
      </c>
      <c r="I28" s="9">
        <v>4923876</v>
      </c>
      <c r="J28" s="9">
        <v>979439</v>
      </c>
      <c r="K28" s="9">
        <v>5776513</v>
      </c>
      <c r="L28" s="9">
        <v>5255379</v>
      </c>
      <c r="M28" s="9">
        <v>521134</v>
      </c>
      <c r="N28" s="9">
        <v>0</v>
      </c>
      <c r="O28" s="9">
        <v>0</v>
      </c>
      <c r="P28" s="9">
        <v>0</v>
      </c>
      <c r="Q28" s="9">
        <v>7114062</v>
      </c>
      <c r="R28" s="9">
        <v>6906502</v>
      </c>
      <c r="S28" s="9">
        <v>199895</v>
      </c>
      <c r="T28" s="9">
        <v>321244</v>
      </c>
      <c r="U28" s="9">
        <v>178.73599999999999</v>
      </c>
      <c r="V28" s="9">
        <v>0</v>
      </c>
    </row>
    <row r="29" spans="1:22" x14ac:dyDescent="0.3">
      <c r="A29" t="s">
        <v>113</v>
      </c>
      <c r="B29" s="9">
        <v>19783446</v>
      </c>
      <c r="C29" s="9">
        <v>18316302</v>
      </c>
      <c r="D29" s="9">
        <v>1467144</v>
      </c>
      <c r="E29" s="9">
        <v>7051483</v>
      </c>
      <c r="F29" s="9">
        <v>6392326</v>
      </c>
      <c r="G29" s="9">
        <v>659157</v>
      </c>
      <c r="H29" s="9">
        <v>5994974</v>
      </c>
      <c r="I29" s="9">
        <v>5733711</v>
      </c>
      <c r="J29" s="9">
        <v>261263</v>
      </c>
      <c r="K29" s="9">
        <v>6736989</v>
      </c>
      <c r="L29" s="9">
        <v>6190265</v>
      </c>
      <c r="M29" s="9">
        <v>546724</v>
      </c>
      <c r="N29" s="9">
        <v>0</v>
      </c>
      <c r="O29" s="9">
        <v>0</v>
      </c>
      <c r="P29" s="9">
        <v>0</v>
      </c>
      <c r="Q29" s="9">
        <v>7101770</v>
      </c>
      <c r="R29" s="9">
        <v>6985406</v>
      </c>
      <c r="S29" s="9">
        <v>132168</v>
      </c>
      <c r="T29" s="9">
        <v>414565</v>
      </c>
      <c r="U29" s="9">
        <v>24.573</v>
      </c>
      <c r="V29" s="9">
        <v>0</v>
      </c>
    </row>
    <row r="30" spans="1:22" x14ac:dyDescent="0.3">
      <c r="A30" t="s">
        <v>114</v>
      </c>
      <c r="B30" s="9">
        <v>20129446</v>
      </c>
      <c r="C30" s="9">
        <v>18611334</v>
      </c>
      <c r="D30" s="9">
        <v>1518112</v>
      </c>
      <c r="E30" s="9">
        <v>7145685</v>
      </c>
      <c r="F30" s="9">
        <v>6466497</v>
      </c>
      <c r="G30" s="9">
        <v>679188</v>
      </c>
      <c r="H30" s="9">
        <v>6160970</v>
      </c>
      <c r="I30" s="9">
        <v>5887025</v>
      </c>
      <c r="J30" s="9">
        <v>273945</v>
      </c>
      <c r="K30" s="9">
        <v>6822791</v>
      </c>
      <c r="L30" s="9">
        <v>6257812</v>
      </c>
      <c r="M30" s="9">
        <v>564979</v>
      </c>
      <c r="N30" s="9">
        <v>0</v>
      </c>
      <c r="O30" s="9">
        <v>0</v>
      </c>
      <c r="P30" s="9">
        <v>0</v>
      </c>
      <c r="Q30" s="9">
        <v>7199514</v>
      </c>
      <c r="R30" s="9">
        <v>7083070</v>
      </c>
      <c r="S30" s="9">
        <v>137459</v>
      </c>
      <c r="T30" s="9">
        <v>427525</v>
      </c>
      <c r="U30" s="9">
        <v>25.237200000000001</v>
      </c>
      <c r="V30" s="9">
        <v>0</v>
      </c>
    </row>
    <row r="31" spans="1:22" x14ac:dyDescent="0.3">
      <c r="A31" t="s">
        <v>115</v>
      </c>
      <c r="B31" s="9">
        <v>20340633</v>
      </c>
      <c r="C31" s="9">
        <v>18914909</v>
      </c>
      <c r="D31" s="9">
        <v>1425724</v>
      </c>
      <c r="E31" s="9">
        <v>7131644</v>
      </c>
      <c r="F31" s="9">
        <v>6513776</v>
      </c>
      <c r="G31" s="9">
        <v>617868</v>
      </c>
      <c r="H31" s="9">
        <v>6386886</v>
      </c>
      <c r="I31" s="9">
        <v>6138606</v>
      </c>
      <c r="J31" s="9">
        <v>248280</v>
      </c>
      <c r="K31" s="9">
        <v>6822103</v>
      </c>
      <c r="L31" s="9">
        <v>6262527</v>
      </c>
      <c r="M31" s="9">
        <v>559576</v>
      </c>
      <c r="N31" s="9">
        <v>0</v>
      </c>
      <c r="O31" s="9">
        <v>0</v>
      </c>
      <c r="P31" s="9">
        <v>0</v>
      </c>
      <c r="Q31" s="9">
        <v>7173505</v>
      </c>
      <c r="R31" s="9">
        <v>7004167</v>
      </c>
      <c r="S31" s="9">
        <v>132297</v>
      </c>
      <c r="T31" s="9">
        <v>427272</v>
      </c>
      <c r="U31" s="9">
        <v>23.815200000000001</v>
      </c>
      <c r="V31" s="9">
        <v>0</v>
      </c>
    </row>
    <row r="32" spans="1:22" x14ac:dyDescent="0.3">
      <c r="A32" t="s">
        <v>116</v>
      </c>
      <c r="B32" s="9">
        <v>20242776</v>
      </c>
      <c r="C32" s="9">
        <v>18597005</v>
      </c>
      <c r="D32" s="9">
        <v>1645771</v>
      </c>
      <c r="E32" s="9">
        <v>7156067</v>
      </c>
      <c r="F32" s="9">
        <v>6428958</v>
      </c>
      <c r="G32" s="9">
        <v>727109</v>
      </c>
      <c r="H32" s="9">
        <v>6257415</v>
      </c>
      <c r="I32" s="9">
        <v>5971410</v>
      </c>
      <c r="J32" s="9">
        <v>286005</v>
      </c>
      <c r="K32" s="9">
        <v>6829294</v>
      </c>
      <c r="L32" s="9">
        <v>6196637</v>
      </c>
      <c r="M32" s="9">
        <v>632657</v>
      </c>
      <c r="N32" s="9">
        <v>0</v>
      </c>
      <c r="O32" s="9">
        <v>0</v>
      </c>
      <c r="P32" s="9">
        <v>0</v>
      </c>
      <c r="Q32" s="9">
        <v>7203113</v>
      </c>
      <c r="R32" s="9">
        <v>7068212</v>
      </c>
      <c r="S32" s="9">
        <v>154671</v>
      </c>
      <c r="T32" s="9">
        <v>477995</v>
      </c>
      <c r="U32" s="9">
        <v>23.806899999999999</v>
      </c>
      <c r="V32" s="9">
        <v>0</v>
      </c>
    </row>
    <row r="33" spans="1:22" x14ac:dyDescent="0.3">
      <c r="A33" t="s">
        <v>117</v>
      </c>
      <c r="B33" s="9">
        <v>20339244</v>
      </c>
      <c r="C33" s="9">
        <v>18737050</v>
      </c>
      <c r="D33" s="9">
        <v>1602194</v>
      </c>
      <c r="E33" s="9">
        <v>7157054</v>
      </c>
      <c r="F33" s="9">
        <v>6468302</v>
      </c>
      <c r="G33" s="9">
        <v>688752</v>
      </c>
      <c r="H33" s="9">
        <v>6303871</v>
      </c>
      <c r="I33" s="9">
        <v>6018578</v>
      </c>
      <c r="J33" s="9">
        <v>285293</v>
      </c>
      <c r="K33" s="9">
        <v>6878319</v>
      </c>
      <c r="L33" s="9">
        <v>6250170</v>
      </c>
      <c r="M33" s="9">
        <v>628149</v>
      </c>
      <c r="N33" s="9">
        <v>0</v>
      </c>
      <c r="O33" s="9">
        <v>0</v>
      </c>
      <c r="P33" s="9">
        <v>0</v>
      </c>
      <c r="Q33" s="9">
        <v>7201494</v>
      </c>
      <c r="R33" s="9">
        <v>7080043</v>
      </c>
      <c r="S33" s="9">
        <v>153277</v>
      </c>
      <c r="T33" s="9">
        <v>474884</v>
      </c>
      <c r="U33" s="9">
        <v>23.452300000000001</v>
      </c>
      <c r="V33" s="9">
        <v>0</v>
      </c>
    </row>
    <row r="34" spans="1:22" x14ac:dyDescent="0.3">
      <c r="A34" t="s">
        <v>118</v>
      </c>
      <c r="B34" s="9">
        <v>19390220</v>
      </c>
      <c r="C34" s="9">
        <v>17316455</v>
      </c>
      <c r="D34" s="9">
        <v>2073765</v>
      </c>
      <c r="E34" s="9">
        <v>6884275</v>
      </c>
      <c r="F34" s="9">
        <v>5840440</v>
      </c>
      <c r="G34" s="9">
        <v>1043835</v>
      </c>
      <c r="H34" s="9">
        <v>6112824</v>
      </c>
      <c r="I34" s="9">
        <v>5829001</v>
      </c>
      <c r="J34" s="9">
        <v>283823</v>
      </c>
      <c r="K34" s="9">
        <v>6393121</v>
      </c>
      <c r="L34" s="9">
        <v>5647014</v>
      </c>
      <c r="M34" s="9">
        <v>746107</v>
      </c>
      <c r="N34" s="9">
        <v>0</v>
      </c>
      <c r="O34" s="9">
        <v>0</v>
      </c>
      <c r="P34" s="9">
        <v>0</v>
      </c>
      <c r="Q34" s="9">
        <v>6943408</v>
      </c>
      <c r="R34" s="9">
        <v>6845303</v>
      </c>
      <c r="S34" s="9">
        <v>179555</v>
      </c>
      <c r="T34" s="9">
        <v>566555</v>
      </c>
      <c r="U34" s="9">
        <v>21.161999999999999</v>
      </c>
      <c r="V34" s="9">
        <v>0</v>
      </c>
    </row>
    <row r="35" spans="1:22" x14ac:dyDescent="0.3">
      <c r="A35" t="s">
        <v>119</v>
      </c>
      <c r="B35" s="9">
        <v>19411053</v>
      </c>
      <c r="C35" s="9">
        <v>17314332</v>
      </c>
      <c r="D35" s="9">
        <v>2096721</v>
      </c>
      <c r="E35" s="9">
        <v>6902639</v>
      </c>
      <c r="F35" s="9">
        <v>5839497</v>
      </c>
      <c r="G35" s="9">
        <v>1063142</v>
      </c>
      <c r="H35" s="9">
        <v>6116197</v>
      </c>
      <c r="I35" s="9">
        <v>5830569</v>
      </c>
      <c r="J35" s="9">
        <v>285628</v>
      </c>
      <c r="K35" s="9">
        <v>6392217</v>
      </c>
      <c r="L35" s="9">
        <v>5644266</v>
      </c>
      <c r="M35" s="9">
        <v>747951</v>
      </c>
      <c r="N35" s="9">
        <v>0</v>
      </c>
      <c r="O35" s="9">
        <v>0</v>
      </c>
      <c r="P35" s="9">
        <v>0</v>
      </c>
      <c r="Q35" s="9">
        <v>6966329</v>
      </c>
      <c r="R35" s="9">
        <v>6865959</v>
      </c>
      <c r="S35" s="9">
        <v>177805</v>
      </c>
      <c r="T35" s="9">
        <v>570136</v>
      </c>
      <c r="U35" s="9">
        <v>22.590499999999999</v>
      </c>
      <c r="V35" s="9">
        <v>0</v>
      </c>
    </row>
    <row r="36" spans="1:22" x14ac:dyDescent="0.3">
      <c r="A36" t="s">
        <v>120</v>
      </c>
      <c r="B36" s="9">
        <v>19525511</v>
      </c>
      <c r="C36" s="9">
        <v>17449558</v>
      </c>
      <c r="D36" s="9">
        <v>2075953</v>
      </c>
      <c r="E36" s="9">
        <v>6936256</v>
      </c>
      <c r="F36" s="9">
        <v>5886011</v>
      </c>
      <c r="G36" s="9">
        <v>1050245</v>
      </c>
      <c r="H36" s="9">
        <v>6186550</v>
      </c>
      <c r="I36" s="9">
        <v>5900799</v>
      </c>
      <c r="J36" s="9">
        <v>285751</v>
      </c>
      <c r="K36" s="9">
        <v>6402705</v>
      </c>
      <c r="L36" s="9">
        <v>5662748</v>
      </c>
      <c r="M36" s="9">
        <v>739957</v>
      </c>
      <c r="N36" s="9">
        <v>0</v>
      </c>
      <c r="O36" s="9">
        <v>0</v>
      </c>
      <c r="P36" s="9">
        <v>0</v>
      </c>
      <c r="Q36" s="9">
        <v>6985670</v>
      </c>
      <c r="R36" s="9">
        <v>6861371</v>
      </c>
      <c r="S36" s="9">
        <v>185017</v>
      </c>
      <c r="T36" s="9">
        <v>555033</v>
      </c>
      <c r="U36" s="9">
        <v>18.747599999999998</v>
      </c>
      <c r="V36" s="9">
        <v>0</v>
      </c>
    </row>
    <row r="37" spans="1:22" x14ac:dyDescent="0.3">
      <c r="A37" t="s">
        <v>121</v>
      </c>
      <c r="B37" s="9">
        <v>19841555</v>
      </c>
      <c r="C37" s="9">
        <v>17937059</v>
      </c>
      <c r="D37" s="9">
        <v>1904496</v>
      </c>
      <c r="E37" s="9">
        <v>6923517</v>
      </c>
      <c r="F37" s="9">
        <v>6051685</v>
      </c>
      <c r="G37" s="9">
        <v>871832</v>
      </c>
      <c r="H37" s="9">
        <v>6329307</v>
      </c>
      <c r="I37" s="9">
        <v>6037745</v>
      </c>
      <c r="J37" s="9">
        <v>291562</v>
      </c>
      <c r="K37" s="9">
        <v>6588731</v>
      </c>
      <c r="L37" s="9">
        <v>5847629</v>
      </c>
      <c r="M37" s="9">
        <v>741102</v>
      </c>
      <c r="N37" s="9">
        <v>0</v>
      </c>
      <c r="O37" s="9">
        <v>0</v>
      </c>
      <c r="P37" s="9">
        <v>0</v>
      </c>
      <c r="Q37" s="9">
        <v>6985966</v>
      </c>
      <c r="R37" s="9">
        <v>6884229</v>
      </c>
      <c r="S37" s="9">
        <v>175519</v>
      </c>
      <c r="T37" s="9">
        <v>565587</v>
      </c>
      <c r="U37" s="9">
        <v>22.841899999999999</v>
      </c>
      <c r="V37" s="9">
        <v>0</v>
      </c>
    </row>
    <row r="38" spans="1:22" x14ac:dyDescent="0.3">
      <c r="A38" t="s">
        <v>122</v>
      </c>
      <c r="B38" s="9">
        <v>20143182</v>
      </c>
      <c r="C38" s="9">
        <v>18314486</v>
      </c>
      <c r="D38" s="9">
        <v>1828696</v>
      </c>
      <c r="E38" s="9">
        <v>6918851</v>
      </c>
      <c r="F38" s="9">
        <v>6127082</v>
      </c>
      <c r="G38" s="9">
        <v>791769</v>
      </c>
      <c r="H38" s="9">
        <v>6575874</v>
      </c>
      <c r="I38" s="9">
        <v>6281406</v>
      </c>
      <c r="J38" s="9">
        <v>294468</v>
      </c>
      <c r="K38" s="9">
        <v>6648457</v>
      </c>
      <c r="L38" s="9">
        <v>5905998</v>
      </c>
      <c r="M38" s="9">
        <v>742459</v>
      </c>
      <c r="N38" s="9">
        <v>0</v>
      </c>
      <c r="O38" s="9">
        <v>0</v>
      </c>
      <c r="P38" s="9">
        <v>0</v>
      </c>
      <c r="Q38" s="9">
        <v>6968278</v>
      </c>
      <c r="R38" s="9">
        <v>6838640</v>
      </c>
      <c r="S38" s="9">
        <v>172837</v>
      </c>
      <c r="T38" s="9">
        <v>569620</v>
      </c>
      <c r="U38" s="9">
        <v>18.8581</v>
      </c>
      <c r="V38" s="9">
        <v>0</v>
      </c>
    </row>
    <row r="39" spans="1:22" x14ac:dyDescent="0.3">
      <c r="A39" t="s">
        <v>123</v>
      </c>
      <c r="B39" s="9">
        <v>18511194</v>
      </c>
      <c r="C39" s="9">
        <v>17028802</v>
      </c>
      <c r="D39" s="9">
        <v>1482392</v>
      </c>
      <c r="E39" s="9">
        <v>6277512</v>
      </c>
      <c r="F39" s="9">
        <v>5595090</v>
      </c>
      <c r="G39" s="9">
        <v>682422</v>
      </c>
      <c r="H39" s="9">
        <v>6166103</v>
      </c>
      <c r="I39" s="9">
        <v>6016120</v>
      </c>
      <c r="J39" s="9">
        <v>149983</v>
      </c>
      <c r="K39" s="9">
        <v>6067579</v>
      </c>
      <c r="L39" s="9">
        <v>5417592</v>
      </c>
      <c r="M39" s="9">
        <v>649987</v>
      </c>
      <c r="N39" s="9">
        <v>0</v>
      </c>
      <c r="O39" s="9">
        <v>0</v>
      </c>
      <c r="P39" s="9">
        <v>0</v>
      </c>
      <c r="Q39" s="9">
        <v>6321006</v>
      </c>
      <c r="R39" s="9">
        <v>6207893</v>
      </c>
      <c r="S39" s="9">
        <v>141687</v>
      </c>
      <c r="T39" s="9">
        <v>508307</v>
      </c>
      <c r="U39" s="9">
        <v>23.955100000000002</v>
      </c>
      <c r="V39" s="9">
        <v>0</v>
      </c>
    </row>
    <row r="40" spans="1:22" x14ac:dyDescent="0.3">
      <c r="A40" t="s">
        <v>124</v>
      </c>
      <c r="B40" s="9">
        <v>18548984</v>
      </c>
      <c r="C40" s="9">
        <v>17124739</v>
      </c>
      <c r="D40" s="9">
        <v>1424245</v>
      </c>
      <c r="E40" s="9">
        <v>6281608</v>
      </c>
      <c r="F40" s="9">
        <v>5625975</v>
      </c>
      <c r="G40" s="9">
        <v>655633</v>
      </c>
      <c r="H40" s="9">
        <v>6164293</v>
      </c>
      <c r="I40" s="9">
        <v>6021140</v>
      </c>
      <c r="J40" s="9">
        <v>143153</v>
      </c>
      <c r="K40" s="9">
        <v>6103083</v>
      </c>
      <c r="L40" s="9">
        <v>5477624</v>
      </c>
      <c r="M40" s="9">
        <v>625459</v>
      </c>
      <c r="N40" s="9">
        <v>0</v>
      </c>
      <c r="O40" s="9">
        <v>0</v>
      </c>
      <c r="P40" s="9">
        <v>0</v>
      </c>
      <c r="Q40" s="9">
        <v>6317382</v>
      </c>
      <c r="R40" s="9">
        <v>6235310</v>
      </c>
      <c r="S40" s="9">
        <v>140856</v>
      </c>
      <c r="T40" s="9">
        <v>484571</v>
      </c>
      <c r="U40" s="9">
        <v>17.5593</v>
      </c>
      <c r="V40" s="9">
        <v>0</v>
      </c>
    </row>
    <row r="41" spans="1:22" x14ac:dyDescent="0.3">
      <c r="A41" t="s">
        <v>125</v>
      </c>
      <c r="B41" s="9">
        <v>18454699</v>
      </c>
      <c r="C41" s="9">
        <v>16950593</v>
      </c>
      <c r="D41" s="9">
        <v>1504106</v>
      </c>
      <c r="E41" s="9">
        <v>6253538</v>
      </c>
      <c r="F41" s="9">
        <v>5553020</v>
      </c>
      <c r="G41" s="9">
        <v>700518</v>
      </c>
      <c r="H41" s="9">
        <v>6158077</v>
      </c>
      <c r="I41" s="9">
        <v>6005388</v>
      </c>
      <c r="J41" s="9">
        <v>152689</v>
      </c>
      <c r="K41" s="9">
        <v>6043084</v>
      </c>
      <c r="L41" s="9">
        <v>5392185</v>
      </c>
      <c r="M41" s="9">
        <v>650899</v>
      </c>
      <c r="N41" s="9">
        <v>0</v>
      </c>
      <c r="O41" s="9">
        <v>0</v>
      </c>
      <c r="P41" s="9">
        <v>0</v>
      </c>
      <c r="Q41" s="9">
        <v>6298760</v>
      </c>
      <c r="R41" s="9">
        <v>6205671</v>
      </c>
      <c r="S41" s="9">
        <v>139143</v>
      </c>
      <c r="T41" s="9">
        <v>511761</v>
      </c>
      <c r="U41" s="9">
        <v>43.306699999999999</v>
      </c>
      <c r="V41" s="9">
        <v>0</v>
      </c>
    </row>
    <row r="42" spans="1:22" x14ac:dyDescent="0.3">
      <c r="A42" t="s">
        <v>126</v>
      </c>
      <c r="B42" s="9">
        <v>21205175</v>
      </c>
      <c r="C42" s="9">
        <v>21144697</v>
      </c>
      <c r="D42" s="9">
        <v>60478</v>
      </c>
      <c r="E42" s="9">
        <v>7013130</v>
      </c>
      <c r="F42" s="9">
        <v>6978098</v>
      </c>
      <c r="G42" s="9">
        <v>35032</v>
      </c>
      <c r="H42" s="9">
        <v>7360275</v>
      </c>
      <c r="I42" s="9">
        <v>7353009</v>
      </c>
      <c r="J42" s="9">
        <v>7266</v>
      </c>
      <c r="K42" s="9">
        <v>6831770</v>
      </c>
      <c r="L42" s="9">
        <v>6813590</v>
      </c>
      <c r="M42" s="9">
        <v>18180</v>
      </c>
      <c r="N42" s="9">
        <v>0</v>
      </c>
      <c r="O42" s="9">
        <v>0</v>
      </c>
      <c r="P42" s="9">
        <v>0</v>
      </c>
      <c r="Q42" s="9">
        <v>7014150</v>
      </c>
      <c r="R42" s="9">
        <v>6864636</v>
      </c>
      <c r="S42" s="9">
        <v>5441</v>
      </c>
      <c r="T42" s="9">
        <v>12740</v>
      </c>
      <c r="U42" s="9">
        <v>17.819199999999999</v>
      </c>
      <c r="V42" s="9">
        <v>0</v>
      </c>
    </row>
    <row r="43" spans="1:22" x14ac:dyDescent="0.3">
      <c r="A43" t="s">
        <v>127</v>
      </c>
      <c r="B43" s="9">
        <v>18743364</v>
      </c>
      <c r="C43" s="9">
        <v>17765248</v>
      </c>
      <c r="D43" s="9">
        <v>978116</v>
      </c>
      <c r="E43" s="9">
        <v>6387470</v>
      </c>
      <c r="F43" s="9">
        <v>5897124</v>
      </c>
      <c r="G43" s="9">
        <v>490346</v>
      </c>
      <c r="H43" s="9">
        <v>6205860</v>
      </c>
      <c r="I43" s="9">
        <v>6141436</v>
      </c>
      <c r="J43" s="9">
        <v>64424</v>
      </c>
      <c r="K43" s="9">
        <v>6150034</v>
      </c>
      <c r="L43" s="9">
        <v>5726688</v>
      </c>
      <c r="M43" s="9">
        <v>423346</v>
      </c>
      <c r="N43" s="9">
        <v>0</v>
      </c>
      <c r="O43" s="9">
        <v>0</v>
      </c>
      <c r="P43" s="9">
        <v>0</v>
      </c>
      <c r="Q43" s="9">
        <v>6424203</v>
      </c>
      <c r="R43" s="9">
        <v>6271506</v>
      </c>
      <c r="S43" s="9">
        <v>118150</v>
      </c>
      <c r="T43" s="9">
        <v>305201</v>
      </c>
      <c r="U43" s="9">
        <v>29.1678</v>
      </c>
      <c r="V43" s="9">
        <v>0</v>
      </c>
    </row>
    <row r="44" spans="1:22" x14ac:dyDescent="0.3">
      <c r="A44" t="s">
        <v>128</v>
      </c>
      <c r="B44" s="9">
        <v>18749789</v>
      </c>
      <c r="C44" s="9">
        <v>17767281</v>
      </c>
      <c r="D44" s="9">
        <v>982508</v>
      </c>
      <c r="E44" s="9">
        <v>6389020</v>
      </c>
      <c r="F44" s="9">
        <v>5896325</v>
      </c>
      <c r="G44" s="9">
        <v>492695</v>
      </c>
      <c r="H44" s="9">
        <v>6211345</v>
      </c>
      <c r="I44" s="9">
        <v>6146764</v>
      </c>
      <c r="J44" s="9">
        <v>64581</v>
      </c>
      <c r="K44" s="9">
        <v>6149424</v>
      </c>
      <c r="L44" s="9">
        <v>5724192</v>
      </c>
      <c r="M44" s="9">
        <v>425232</v>
      </c>
      <c r="N44" s="9">
        <v>0</v>
      </c>
      <c r="O44" s="9">
        <v>0</v>
      </c>
      <c r="P44" s="9">
        <v>0</v>
      </c>
      <c r="Q44" s="9">
        <v>6425109</v>
      </c>
      <c r="R44" s="9">
        <v>6272462</v>
      </c>
      <c r="S44" s="9">
        <v>118428</v>
      </c>
      <c r="T44" s="9">
        <v>306806</v>
      </c>
      <c r="U44" s="9">
        <v>29.125699999999998</v>
      </c>
      <c r="V44" s="9">
        <v>0</v>
      </c>
    </row>
    <row r="45" spans="1:22" x14ac:dyDescent="0.3">
      <c r="A45" t="s">
        <v>129</v>
      </c>
      <c r="B45" s="9">
        <v>20375393</v>
      </c>
      <c r="C45" s="9">
        <v>19880650</v>
      </c>
      <c r="D45" s="9">
        <v>494743</v>
      </c>
      <c r="E45" s="9">
        <v>6723504</v>
      </c>
      <c r="F45" s="9">
        <v>6501680</v>
      </c>
      <c r="G45" s="9">
        <v>221824</v>
      </c>
      <c r="H45" s="9">
        <v>7094473</v>
      </c>
      <c r="I45" s="9">
        <v>7027591</v>
      </c>
      <c r="J45" s="9">
        <v>66882</v>
      </c>
      <c r="K45" s="9">
        <v>6557416</v>
      </c>
      <c r="L45" s="9">
        <v>6351379</v>
      </c>
      <c r="M45" s="9">
        <v>206037</v>
      </c>
      <c r="N45" s="9">
        <v>0</v>
      </c>
      <c r="O45" s="9">
        <v>0</v>
      </c>
      <c r="P45" s="9">
        <v>0</v>
      </c>
      <c r="Q45" s="9">
        <v>6739329</v>
      </c>
      <c r="R45" s="9">
        <v>6627041</v>
      </c>
      <c r="S45" s="9">
        <v>49975</v>
      </c>
      <c r="T45" s="9">
        <v>156066</v>
      </c>
      <c r="U45" s="9">
        <v>15.015499999999999</v>
      </c>
      <c r="V45" s="9">
        <v>0</v>
      </c>
    </row>
    <row r="46" spans="1:22" x14ac:dyDescent="0.3">
      <c r="A46" t="s">
        <v>130</v>
      </c>
      <c r="B46" s="9">
        <v>19341062</v>
      </c>
      <c r="C46" s="9">
        <v>18235912</v>
      </c>
      <c r="D46" s="9">
        <v>1105150</v>
      </c>
      <c r="E46" s="9">
        <v>7240835</v>
      </c>
      <c r="F46" s="9">
        <v>6761479</v>
      </c>
      <c r="G46" s="9">
        <v>479356</v>
      </c>
      <c r="H46" s="9">
        <v>5117537</v>
      </c>
      <c r="I46" s="9">
        <v>5037937</v>
      </c>
      <c r="J46" s="9">
        <v>79600</v>
      </c>
      <c r="K46" s="9">
        <v>6982690</v>
      </c>
      <c r="L46" s="9">
        <v>6436496</v>
      </c>
      <c r="M46" s="9">
        <v>546194</v>
      </c>
      <c r="N46" s="9">
        <v>0</v>
      </c>
      <c r="O46" s="9">
        <v>0</v>
      </c>
      <c r="P46" s="9">
        <v>0</v>
      </c>
      <c r="Q46" s="9">
        <v>7284497</v>
      </c>
      <c r="R46" s="9">
        <v>7186480</v>
      </c>
      <c r="S46" s="9">
        <v>275965</v>
      </c>
      <c r="T46" s="9">
        <v>270241</v>
      </c>
      <c r="U46" s="9">
        <v>25.6313</v>
      </c>
      <c r="V46" s="9">
        <v>0</v>
      </c>
    </row>
    <row r="47" spans="1:22" x14ac:dyDescent="0.3">
      <c r="A47" t="s">
        <v>131</v>
      </c>
      <c r="B47" s="9">
        <v>18361379</v>
      </c>
      <c r="C47" s="9">
        <v>13127635</v>
      </c>
      <c r="D47" s="9">
        <v>5233744</v>
      </c>
      <c r="E47" s="9">
        <v>6398930</v>
      </c>
      <c r="F47" s="9">
        <v>5360670</v>
      </c>
      <c r="G47" s="9">
        <v>1038260</v>
      </c>
      <c r="H47" s="9">
        <v>7051958</v>
      </c>
      <c r="I47" s="9">
        <v>3451211</v>
      </c>
      <c r="J47" s="9">
        <v>3600747</v>
      </c>
      <c r="K47" s="9">
        <v>4910491</v>
      </c>
      <c r="L47" s="9">
        <v>4315754</v>
      </c>
      <c r="M47" s="9">
        <v>594737</v>
      </c>
      <c r="N47" s="9">
        <v>0</v>
      </c>
      <c r="O47" s="9">
        <v>0</v>
      </c>
      <c r="P47" s="9">
        <v>0</v>
      </c>
      <c r="Q47" s="9">
        <v>6419366</v>
      </c>
      <c r="R47" s="9">
        <v>6350253</v>
      </c>
      <c r="S47" s="9">
        <v>434929</v>
      </c>
      <c r="T47" s="9">
        <v>160024</v>
      </c>
      <c r="U47" s="9">
        <v>326.27999999999997</v>
      </c>
      <c r="V47" s="9">
        <v>0</v>
      </c>
    </row>
    <row r="48" spans="1:22" x14ac:dyDescent="0.3">
      <c r="A48" t="s">
        <v>132</v>
      </c>
      <c r="B48" s="9">
        <v>17005857</v>
      </c>
      <c r="C48" s="9">
        <v>11281391</v>
      </c>
      <c r="D48" s="9">
        <v>5724466</v>
      </c>
      <c r="E48" s="9">
        <v>4635656</v>
      </c>
      <c r="F48" s="9">
        <v>4252914</v>
      </c>
      <c r="G48" s="9">
        <v>382742</v>
      </c>
      <c r="H48" s="9">
        <v>8221267</v>
      </c>
      <c r="I48" s="9">
        <v>3169668</v>
      </c>
      <c r="J48" s="9">
        <v>5051599</v>
      </c>
      <c r="K48" s="9">
        <v>4148934</v>
      </c>
      <c r="L48" s="9">
        <v>3858809</v>
      </c>
      <c r="M48" s="9">
        <v>290125</v>
      </c>
      <c r="N48" s="9">
        <v>0</v>
      </c>
      <c r="O48" s="9">
        <v>0</v>
      </c>
      <c r="P48" s="9">
        <v>0</v>
      </c>
      <c r="Q48" s="9">
        <v>4653814</v>
      </c>
      <c r="R48" s="9">
        <v>4595565</v>
      </c>
      <c r="S48" s="9">
        <v>152540</v>
      </c>
      <c r="T48" s="9">
        <v>137765</v>
      </c>
      <c r="U48" s="9">
        <v>491.81299999999999</v>
      </c>
      <c r="V48" s="9">
        <v>0</v>
      </c>
    </row>
    <row r="49" spans="1:22" x14ac:dyDescent="0.3">
      <c r="A49" t="s">
        <v>133</v>
      </c>
      <c r="B49" s="9">
        <v>18009548</v>
      </c>
      <c r="C49" s="9">
        <v>17629981</v>
      </c>
      <c r="D49" s="9">
        <v>379567</v>
      </c>
      <c r="E49" s="9">
        <v>7222786</v>
      </c>
      <c r="F49" s="9">
        <v>7087607</v>
      </c>
      <c r="G49" s="9">
        <v>135179</v>
      </c>
      <c r="H49" s="9">
        <v>3703075</v>
      </c>
      <c r="I49" s="9">
        <v>3598535</v>
      </c>
      <c r="J49" s="9">
        <v>104540</v>
      </c>
      <c r="K49" s="9">
        <v>7083687</v>
      </c>
      <c r="L49" s="9">
        <v>6943839</v>
      </c>
      <c r="M49" s="9">
        <v>139848</v>
      </c>
      <c r="N49" s="9">
        <v>0</v>
      </c>
      <c r="O49" s="9">
        <v>0</v>
      </c>
      <c r="P49" s="9">
        <v>0</v>
      </c>
      <c r="Q49" s="9">
        <v>7227899</v>
      </c>
      <c r="R49" s="9">
        <v>7145127</v>
      </c>
      <c r="S49" s="9">
        <v>45131</v>
      </c>
      <c r="T49" s="9">
        <v>94722</v>
      </c>
      <c r="U49" s="9">
        <v>32.661299999999997</v>
      </c>
      <c r="V49" s="9">
        <v>0</v>
      </c>
    </row>
    <row r="50" spans="1:22" x14ac:dyDescent="0.3">
      <c r="A50" t="s">
        <v>134</v>
      </c>
      <c r="B50" s="9">
        <v>17652202</v>
      </c>
      <c r="C50" s="9">
        <v>17529055</v>
      </c>
      <c r="D50" s="9">
        <v>123147</v>
      </c>
      <c r="E50" s="9">
        <v>6671103</v>
      </c>
      <c r="F50" s="9">
        <v>6636879</v>
      </c>
      <c r="G50" s="9">
        <v>34224</v>
      </c>
      <c r="H50" s="9">
        <v>4388745</v>
      </c>
      <c r="I50" s="9">
        <v>4346073</v>
      </c>
      <c r="J50" s="9">
        <v>42672</v>
      </c>
      <c r="K50" s="9">
        <v>6592354</v>
      </c>
      <c r="L50" s="9">
        <v>6546103</v>
      </c>
      <c r="M50" s="9">
        <v>46251</v>
      </c>
      <c r="N50" s="9">
        <v>0</v>
      </c>
      <c r="O50" s="9">
        <v>0</v>
      </c>
      <c r="P50" s="9">
        <v>0</v>
      </c>
      <c r="Q50" s="9">
        <v>6673564</v>
      </c>
      <c r="R50" s="9">
        <v>6606192</v>
      </c>
      <c r="S50" s="9">
        <v>17176</v>
      </c>
      <c r="T50" s="9">
        <v>29256</v>
      </c>
      <c r="U50" s="9">
        <v>50.285899999999998</v>
      </c>
      <c r="V50" s="9">
        <v>0</v>
      </c>
    </row>
    <row r="51" spans="1:22" x14ac:dyDescent="0.3">
      <c r="A51" t="s">
        <v>135</v>
      </c>
      <c r="B51" s="9">
        <v>20715266</v>
      </c>
      <c r="C51" s="9">
        <v>20300172</v>
      </c>
      <c r="D51" s="9">
        <v>415094</v>
      </c>
      <c r="E51" s="9">
        <v>7186822</v>
      </c>
      <c r="F51" s="9">
        <v>6973143</v>
      </c>
      <c r="G51" s="9">
        <v>213679</v>
      </c>
      <c r="H51" s="9">
        <v>6542847</v>
      </c>
      <c r="I51" s="9">
        <v>6524345</v>
      </c>
      <c r="J51" s="9">
        <v>18502</v>
      </c>
      <c r="K51" s="9">
        <v>6985597</v>
      </c>
      <c r="L51" s="9">
        <v>6802684</v>
      </c>
      <c r="M51" s="9">
        <v>182913</v>
      </c>
      <c r="N51" s="9">
        <v>0</v>
      </c>
      <c r="O51" s="9">
        <v>0</v>
      </c>
      <c r="P51" s="9">
        <v>0</v>
      </c>
      <c r="Q51" s="9">
        <v>7202602</v>
      </c>
      <c r="R51" s="9">
        <v>7086295</v>
      </c>
      <c r="S51" s="9">
        <v>55236</v>
      </c>
      <c r="T51" s="9">
        <v>127672</v>
      </c>
      <c r="U51" s="9">
        <v>57.7286</v>
      </c>
      <c r="V51" s="9">
        <v>0</v>
      </c>
    </row>
    <row r="52" spans="1:22" x14ac:dyDescent="0.3">
      <c r="A52" t="s">
        <v>136</v>
      </c>
      <c r="B52" s="9">
        <v>12992205</v>
      </c>
      <c r="C52" s="9">
        <v>12831102</v>
      </c>
      <c r="D52" s="9">
        <v>161103</v>
      </c>
      <c r="E52" s="9">
        <v>5108193</v>
      </c>
      <c r="F52" s="9">
        <v>5053115</v>
      </c>
      <c r="G52" s="9">
        <v>55078</v>
      </c>
      <c r="H52" s="9">
        <v>2882656</v>
      </c>
      <c r="I52" s="9">
        <v>2848439</v>
      </c>
      <c r="J52" s="9">
        <v>34217</v>
      </c>
      <c r="K52" s="9">
        <v>5001356</v>
      </c>
      <c r="L52" s="9">
        <v>4929548</v>
      </c>
      <c r="M52" s="9">
        <v>71808</v>
      </c>
      <c r="N52" s="9">
        <v>0</v>
      </c>
      <c r="O52" s="9">
        <v>0</v>
      </c>
      <c r="P52" s="9">
        <v>0</v>
      </c>
      <c r="Q52" s="9">
        <v>5125075</v>
      </c>
      <c r="R52" s="9">
        <v>5057239</v>
      </c>
      <c r="S52" s="9">
        <v>25921</v>
      </c>
      <c r="T52" s="9">
        <v>45696</v>
      </c>
      <c r="U52" s="9">
        <v>39.6265</v>
      </c>
      <c r="V52" s="9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T2" sqref="T2:T52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s="7" customFormat="1" ht="57.6" x14ac:dyDescent="0.3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</row>
    <row r="3" spans="1:22" x14ac:dyDescent="0.3">
      <c r="A3" t="s">
        <v>1</v>
      </c>
      <c r="B3" s="9">
        <v>20523035</v>
      </c>
      <c r="C3" s="9">
        <v>20211772</v>
      </c>
      <c r="D3" s="9">
        <v>311263</v>
      </c>
      <c r="E3" s="9">
        <v>8910491</v>
      </c>
      <c r="F3" s="9">
        <v>8856295</v>
      </c>
      <c r="G3" s="9">
        <v>54196</v>
      </c>
      <c r="H3" s="9">
        <v>0</v>
      </c>
      <c r="I3" s="9">
        <v>0</v>
      </c>
      <c r="J3" s="9">
        <v>0</v>
      </c>
      <c r="K3" s="9">
        <v>11612544</v>
      </c>
      <c r="L3" s="9">
        <v>11355477</v>
      </c>
      <c r="M3" s="9">
        <v>257067</v>
      </c>
      <c r="N3" s="9">
        <v>0</v>
      </c>
      <c r="O3" s="9">
        <v>0</v>
      </c>
      <c r="P3" s="9">
        <v>0</v>
      </c>
      <c r="Q3" s="9">
        <v>13698250</v>
      </c>
      <c r="R3" s="9">
        <v>13628571</v>
      </c>
      <c r="S3" s="9">
        <v>220912</v>
      </c>
      <c r="T3" s="9">
        <v>36174</v>
      </c>
      <c r="U3" s="9">
        <v>21.843699999999998</v>
      </c>
      <c r="V3" s="9">
        <v>0</v>
      </c>
    </row>
    <row r="4" spans="1:22" x14ac:dyDescent="0.3">
      <c r="A4" t="s">
        <v>88</v>
      </c>
      <c r="B4" s="9">
        <v>21014367</v>
      </c>
      <c r="C4" s="9">
        <v>20315069</v>
      </c>
      <c r="D4" s="9">
        <v>699298</v>
      </c>
      <c r="E4" s="9">
        <v>9510633</v>
      </c>
      <c r="F4" s="9">
        <v>9309414</v>
      </c>
      <c r="G4" s="9">
        <v>201219</v>
      </c>
      <c r="H4" s="9">
        <v>0</v>
      </c>
      <c r="I4" s="9">
        <v>0</v>
      </c>
      <c r="J4" s="9">
        <v>0</v>
      </c>
      <c r="K4" s="9">
        <v>11503734</v>
      </c>
      <c r="L4" s="9">
        <v>11005655</v>
      </c>
      <c r="M4" s="9">
        <v>498079</v>
      </c>
      <c r="N4" s="9">
        <v>0</v>
      </c>
      <c r="O4" s="9">
        <v>0</v>
      </c>
      <c r="P4" s="9">
        <v>0</v>
      </c>
      <c r="Q4" s="9">
        <v>12944170</v>
      </c>
      <c r="R4" s="9">
        <v>12928977</v>
      </c>
      <c r="S4" s="9">
        <v>357121</v>
      </c>
      <c r="T4" s="9">
        <v>140923</v>
      </c>
      <c r="U4" s="9">
        <v>17.906400000000001</v>
      </c>
      <c r="V4" s="9">
        <v>0</v>
      </c>
    </row>
    <row r="5" spans="1:22" x14ac:dyDescent="0.3">
      <c r="A5" t="s">
        <v>89</v>
      </c>
      <c r="B5" s="9">
        <v>18115118</v>
      </c>
      <c r="C5" s="9">
        <v>17479814</v>
      </c>
      <c r="D5" s="9">
        <v>635304</v>
      </c>
      <c r="E5" s="9">
        <v>9433785</v>
      </c>
      <c r="F5" s="9">
        <v>9279249</v>
      </c>
      <c r="G5" s="9">
        <v>154536</v>
      </c>
      <c r="H5" s="9">
        <v>0</v>
      </c>
      <c r="I5" s="9">
        <v>0</v>
      </c>
      <c r="J5" s="9">
        <v>0</v>
      </c>
      <c r="K5" s="9">
        <v>8681333</v>
      </c>
      <c r="L5" s="9">
        <v>8200565</v>
      </c>
      <c r="M5" s="9">
        <v>480768</v>
      </c>
      <c r="N5" s="9">
        <v>0</v>
      </c>
      <c r="O5" s="9">
        <v>0</v>
      </c>
      <c r="P5" s="9">
        <v>0</v>
      </c>
      <c r="Q5" s="9">
        <v>9757321</v>
      </c>
      <c r="R5" s="9">
        <v>9743885</v>
      </c>
      <c r="S5" s="9">
        <v>329321</v>
      </c>
      <c r="T5" s="9">
        <v>151509</v>
      </c>
      <c r="U5" s="9">
        <v>20.804200000000002</v>
      </c>
      <c r="V5" s="9">
        <v>0</v>
      </c>
    </row>
    <row r="6" spans="1:22" x14ac:dyDescent="0.3">
      <c r="A6" t="s">
        <v>90</v>
      </c>
      <c r="B6" s="9">
        <v>22037405</v>
      </c>
      <c r="C6" s="9">
        <v>21210535</v>
      </c>
      <c r="D6" s="9">
        <v>826870</v>
      </c>
      <c r="E6" s="9">
        <v>9378489</v>
      </c>
      <c r="F6" s="9">
        <v>9194516</v>
      </c>
      <c r="G6" s="9">
        <v>183973</v>
      </c>
      <c r="H6" s="9">
        <v>0</v>
      </c>
      <c r="I6" s="9">
        <v>0</v>
      </c>
      <c r="J6" s="9">
        <v>0</v>
      </c>
      <c r="K6" s="9">
        <v>12658916</v>
      </c>
      <c r="L6" s="9">
        <v>12016019</v>
      </c>
      <c r="M6" s="9">
        <v>642897</v>
      </c>
      <c r="N6" s="9">
        <v>0</v>
      </c>
      <c r="O6" s="9">
        <v>0</v>
      </c>
      <c r="P6" s="9">
        <v>0</v>
      </c>
      <c r="Q6" s="9">
        <v>14597746</v>
      </c>
      <c r="R6" s="9">
        <v>14555790</v>
      </c>
      <c r="S6" s="9">
        <v>392552</v>
      </c>
      <c r="T6" s="9">
        <v>250341</v>
      </c>
      <c r="U6" s="9">
        <v>26.3752</v>
      </c>
      <c r="V6" s="9">
        <v>0</v>
      </c>
    </row>
    <row r="7" spans="1:22" x14ac:dyDescent="0.3">
      <c r="A7" t="s">
        <v>91</v>
      </c>
      <c r="B7" s="9">
        <v>21544302</v>
      </c>
      <c r="C7" s="9">
        <v>20636018</v>
      </c>
      <c r="D7" s="9">
        <v>908284</v>
      </c>
      <c r="E7" s="9">
        <v>9290355</v>
      </c>
      <c r="F7" s="9">
        <v>9059574</v>
      </c>
      <c r="G7" s="9">
        <v>230781</v>
      </c>
      <c r="H7" s="9">
        <v>0</v>
      </c>
      <c r="I7" s="9">
        <v>0</v>
      </c>
      <c r="J7" s="9">
        <v>0</v>
      </c>
      <c r="K7" s="9">
        <v>12253947</v>
      </c>
      <c r="L7" s="9">
        <v>11576444</v>
      </c>
      <c r="M7" s="9">
        <v>677503</v>
      </c>
      <c r="N7" s="9">
        <v>0</v>
      </c>
      <c r="O7" s="9">
        <v>0</v>
      </c>
      <c r="P7" s="9">
        <v>0</v>
      </c>
      <c r="Q7" s="9">
        <v>13787044</v>
      </c>
      <c r="R7" s="9">
        <v>13763238</v>
      </c>
      <c r="S7" s="9">
        <v>464091</v>
      </c>
      <c r="T7" s="9">
        <v>213409</v>
      </c>
      <c r="U7" s="9">
        <v>20.4133</v>
      </c>
      <c r="V7" s="9">
        <v>0</v>
      </c>
    </row>
    <row r="8" spans="1:22" x14ac:dyDescent="0.3">
      <c r="A8" t="s">
        <v>92</v>
      </c>
      <c r="B8" s="9">
        <v>18685733</v>
      </c>
      <c r="C8" s="9">
        <v>17950211</v>
      </c>
      <c r="D8" s="9">
        <v>735522</v>
      </c>
      <c r="E8" s="9">
        <v>8427233</v>
      </c>
      <c r="F8" s="9">
        <v>8318896</v>
      </c>
      <c r="G8" s="9">
        <v>108337</v>
      </c>
      <c r="H8" s="9">
        <v>0</v>
      </c>
      <c r="I8" s="9">
        <v>0</v>
      </c>
      <c r="J8" s="9">
        <v>0</v>
      </c>
      <c r="K8" s="9">
        <v>10258500</v>
      </c>
      <c r="L8" s="9">
        <v>9631315</v>
      </c>
      <c r="M8" s="9">
        <v>627185</v>
      </c>
      <c r="N8" s="9">
        <v>0</v>
      </c>
      <c r="O8" s="9">
        <v>0</v>
      </c>
      <c r="P8" s="9">
        <v>0</v>
      </c>
      <c r="Q8" s="9">
        <v>12048341</v>
      </c>
      <c r="R8" s="9">
        <v>11961828</v>
      </c>
      <c r="S8" s="9">
        <v>580711</v>
      </c>
      <c r="T8" s="9">
        <v>46529</v>
      </c>
      <c r="U8" s="9">
        <v>22.713799999999999</v>
      </c>
      <c r="V8" s="9">
        <v>0</v>
      </c>
    </row>
    <row r="9" spans="1:22" x14ac:dyDescent="0.3">
      <c r="A9" t="s">
        <v>93</v>
      </c>
      <c r="B9" s="9">
        <v>18444352</v>
      </c>
      <c r="C9" s="9">
        <v>17486982</v>
      </c>
      <c r="D9" s="9">
        <v>957370</v>
      </c>
      <c r="E9" s="9">
        <v>9062341</v>
      </c>
      <c r="F9" s="9">
        <v>8900733</v>
      </c>
      <c r="G9" s="9">
        <v>161608</v>
      </c>
      <c r="H9" s="9">
        <v>0</v>
      </c>
      <c r="I9" s="9">
        <v>0</v>
      </c>
      <c r="J9" s="9">
        <v>0</v>
      </c>
      <c r="K9" s="9">
        <v>9382011</v>
      </c>
      <c r="L9" s="9">
        <v>8586249</v>
      </c>
      <c r="M9" s="9">
        <v>795762</v>
      </c>
      <c r="N9" s="9">
        <v>0</v>
      </c>
      <c r="O9" s="9">
        <v>0</v>
      </c>
      <c r="P9" s="9">
        <v>0</v>
      </c>
      <c r="Q9" s="9">
        <v>11206424</v>
      </c>
      <c r="R9" s="9">
        <v>11161154</v>
      </c>
      <c r="S9" s="9">
        <v>671249</v>
      </c>
      <c r="T9" s="9">
        <v>124511</v>
      </c>
      <c r="U9" s="9">
        <v>15.8531</v>
      </c>
      <c r="V9" s="9">
        <v>0</v>
      </c>
    </row>
    <row r="10" spans="1:22" x14ac:dyDescent="0.3">
      <c r="A10" t="s">
        <v>94</v>
      </c>
      <c r="B10" s="9">
        <v>23085995</v>
      </c>
      <c r="C10" s="9">
        <v>22074281</v>
      </c>
      <c r="D10" s="9">
        <v>1011714</v>
      </c>
      <c r="E10" s="9">
        <v>9702036</v>
      </c>
      <c r="F10" s="9">
        <v>9508394</v>
      </c>
      <c r="G10" s="9">
        <v>193642</v>
      </c>
      <c r="H10" s="9">
        <v>0</v>
      </c>
      <c r="I10" s="9">
        <v>0</v>
      </c>
      <c r="J10" s="9">
        <v>0</v>
      </c>
      <c r="K10" s="9">
        <v>13383959</v>
      </c>
      <c r="L10" s="9">
        <v>12565887</v>
      </c>
      <c r="M10" s="9">
        <v>818072</v>
      </c>
      <c r="N10" s="9">
        <v>0</v>
      </c>
      <c r="O10" s="9">
        <v>0</v>
      </c>
      <c r="P10" s="9">
        <v>0</v>
      </c>
      <c r="Q10" s="9">
        <v>16070110</v>
      </c>
      <c r="R10" s="9">
        <v>16037086</v>
      </c>
      <c r="S10" s="9">
        <v>575960</v>
      </c>
      <c r="T10" s="9">
        <v>242160</v>
      </c>
      <c r="U10" s="9">
        <v>17.107800000000001</v>
      </c>
      <c r="V10" s="9">
        <v>0</v>
      </c>
    </row>
    <row r="11" spans="1:22" x14ac:dyDescent="0.3">
      <c r="A11" t="s">
        <v>95</v>
      </c>
      <c r="B11" s="9">
        <v>16545172</v>
      </c>
      <c r="C11" s="9">
        <v>15945409</v>
      </c>
      <c r="D11" s="9">
        <v>599763</v>
      </c>
      <c r="E11" s="9">
        <v>8232518</v>
      </c>
      <c r="F11" s="9">
        <v>8128646</v>
      </c>
      <c r="G11" s="9">
        <v>103872</v>
      </c>
      <c r="H11" s="9">
        <v>0</v>
      </c>
      <c r="I11" s="9">
        <v>0</v>
      </c>
      <c r="J11" s="9">
        <v>0</v>
      </c>
      <c r="K11" s="9">
        <v>8312654</v>
      </c>
      <c r="L11" s="9">
        <v>7816763</v>
      </c>
      <c r="M11" s="9">
        <v>495891</v>
      </c>
      <c r="N11" s="9">
        <v>0</v>
      </c>
      <c r="O11" s="9">
        <v>0</v>
      </c>
      <c r="P11" s="9">
        <v>0</v>
      </c>
      <c r="Q11" s="9">
        <v>8879098</v>
      </c>
      <c r="R11" s="9">
        <v>8816006</v>
      </c>
      <c r="S11" s="9">
        <v>401508</v>
      </c>
      <c r="T11" s="9">
        <v>94425</v>
      </c>
      <c r="U11" s="9">
        <v>35.7057</v>
      </c>
      <c r="V11" s="9">
        <v>0</v>
      </c>
    </row>
    <row r="12" spans="1:22" x14ac:dyDescent="0.3">
      <c r="A12" t="s">
        <v>96</v>
      </c>
      <c r="B12" s="9">
        <v>20638640</v>
      </c>
      <c r="C12" s="9">
        <v>19583457</v>
      </c>
      <c r="D12" s="9">
        <v>1055183</v>
      </c>
      <c r="E12" s="9">
        <v>9770180</v>
      </c>
      <c r="F12" s="9">
        <v>9539562</v>
      </c>
      <c r="G12" s="9">
        <v>230618</v>
      </c>
      <c r="H12" s="9">
        <v>0</v>
      </c>
      <c r="I12" s="9">
        <v>0</v>
      </c>
      <c r="J12" s="9">
        <v>0</v>
      </c>
      <c r="K12" s="9">
        <v>10868460</v>
      </c>
      <c r="L12" s="9">
        <v>10043895</v>
      </c>
      <c r="M12" s="9">
        <v>824565</v>
      </c>
      <c r="N12" s="9">
        <v>0</v>
      </c>
      <c r="O12" s="9">
        <v>0</v>
      </c>
      <c r="P12" s="9">
        <v>0</v>
      </c>
      <c r="Q12" s="9">
        <v>11536723</v>
      </c>
      <c r="R12" s="9">
        <v>11536723</v>
      </c>
      <c r="S12" s="9">
        <v>733260</v>
      </c>
      <c r="T12" s="9">
        <v>91307</v>
      </c>
      <c r="U12" s="9">
        <v>11.8667</v>
      </c>
      <c r="V12" s="9">
        <v>0</v>
      </c>
    </row>
    <row r="13" spans="1:22" x14ac:dyDescent="0.3">
      <c r="A13" t="s">
        <v>97</v>
      </c>
      <c r="B13" s="9">
        <v>22149236</v>
      </c>
      <c r="C13" s="9">
        <v>20871747</v>
      </c>
      <c r="D13" s="9">
        <v>1277489</v>
      </c>
      <c r="E13" s="9">
        <v>9286423</v>
      </c>
      <c r="F13" s="9">
        <v>9025574</v>
      </c>
      <c r="G13" s="9">
        <v>260849</v>
      </c>
      <c r="H13" s="9">
        <v>0</v>
      </c>
      <c r="I13" s="9">
        <v>0</v>
      </c>
      <c r="J13" s="9">
        <v>0</v>
      </c>
      <c r="K13" s="9">
        <v>12862813</v>
      </c>
      <c r="L13" s="9">
        <v>11846173</v>
      </c>
      <c r="M13" s="9">
        <v>1016640</v>
      </c>
      <c r="N13" s="9">
        <v>0</v>
      </c>
      <c r="O13" s="9">
        <v>0</v>
      </c>
      <c r="P13" s="9">
        <v>0</v>
      </c>
      <c r="Q13" s="9">
        <v>15181297</v>
      </c>
      <c r="R13" s="9">
        <v>15080038</v>
      </c>
      <c r="S13" s="9">
        <v>674106</v>
      </c>
      <c r="T13" s="9">
        <v>342465</v>
      </c>
      <c r="U13" s="9">
        <v>36.342300000000002</v>
      </c>
      <c r="V13" s="9">
        <v>0</v>
      </c>
    </row>
    <row r="14" spans="1:22" x14ac:dyDescent="0.3">
      <c r="A14" t="s">
        <v>98</v>
      </c>
      <c r="B14" s="9">
        <v>22897909</v>
      </c>
      <c r="C14" s="9">
        <v>21436297</v>
      </c>
      <c r="D14" s="9">
        <v>1461612</v>
      </c>
      <c r="E14" s="9">
        <v>10672703</v>
      </c>
      <c r="F14" s="9">
        <v>10380514</v>
      </c>
      <c r="G14" s="9">
        <v>292189</v>
      </c>
      <c r="H14" s="9">
        <v>0</v>
      </c>
      <c r="I14" s="9">
        <v>0</v>
      </c>
      <c r="J14" s="9">
        <v>0</v>
      </c>
      <c r="K14" s="9">
        <v>12225206</v>
      </c>
      <c r="L14" s="9">
        <v>11055783</v>
      </c>
      <c r="M14" s="9">
        <v>1169423</v>
      </c>
      <c r="N14" s="9">
        <v>0</v>
      </c>
      <c r="O14" s="9">
        <v>0</v>
      </c>
      <c r="P14" s="9">
        <v>0</v>
      </c>
      <c r="Q14" s="9">
        <v>13659913</v>
      </c>
      <c r="R14" s="9">
        <v>13571184</v>
      </c>
      <c r="S14" s="9">
        <v>801983</v>
      </c>
      <c r="T14" s="9">
        <v>367395</v>
      </c>
      <c r="U14" s="9">
        <v>33.588999999999999</v>
      </c>
      <c r="V14" s="9">
        <v>0</v>
      </c>
    </row>
    <row r="15" spans="1:22" x14ac:dyDescent="0.3">
      <c r="A15" t="s">
        <v>99</v>
      </c>
      <c r="B15" s="9">
        <v>20601684</v>
      </c>
      <c r="C15" s="9">
        <v>19184132</v>
      </c>
      <c r="D15" s="9">
        <v>1417552</v>
      </c>
      <c r="E15" s="9">
        <v>10722842</v>
      </c>
      <c r="F15" s="9">
        <v>10454651</v>
      </c>
      <c r="G15" s="9">
        <v>268191</v>
      </c>
      <c r="H15" s="9">
        <v>0</v>
      </c>
      <c r="I15" s="9">
        <v>0</v>
      </c>
      <c r="J15" s="9">
        <v>0</v>
      </c>
      <c r="K15" s="9">
        <v>9878842</v>
      </c>
      <c r="L15" s="9">
        <v>8729481</v>
      </c>
      <c r="M15" s="9">
        <v>1149361</v>
      </c>
      <c r="N15" s="9">
        <v>0</v>
      </c>
      <c r="O15" s="9">
        <v>0</v>
      </c>
      <c r="P15" s="9">
        <v>0</v>
      </c>
      <c r="Q15" s="9">
        <v>10828482</v>
      </c>
      <c r="R15" s="9">
        <v>10730745</v>
      </c>
      <c r="S15" s="9">
        <v>817896</v>
      </c>
      <c r="T15" s="9">
        <v>331423</v>
      </c>
      <c r="U15" s="9">
        <v>30.213699999999999</v>
      </c>
      <c r="V15" s="9">
        <v>0</v>
      </c>
    </row>
    <row r="16" spans="1:22" x14ac:dyDescent="0.3">
      <c r="A16" t="s">
        <v>100</v>
      </c>
      <c r="B16" s="9">
        <v>19923432</v>
      </c>
      <c r="C16" s="9">
        <v>18360411</v>
      </c>
      <c r="D16" s="9">
        <v>1563021</v>
      </c>
      <c r="E16" s="9">
        <v>9907121</v>
      </c>
      <c r="F16" s="9">
        <v>9611196</v>
      </c>
      <c r="G16" s="9">
        <v>295925</v>
      </c>
      <c r="H16" s="9">
        <v>0</v>
      </c>
      <c r="I16" s="9">
        <v>0</v>
      </c>
      <c r="J16" s="9">
        <v>0</v>
      </c>
      <c r="K16" s="9">
        <v>10016311</v>
      </c>
      <c r="L16" s="9">
        <v>8749215</v>
      </c>
      <c r="M16" s="9">
        <v>1267096</v>
      </c>
      <c r="N16" s="9">
        <v>0</v>
      </c>
      <c r="O16" s="9">
        <v>0</v>
      </c>
      <c r="P16" s="9">
        <v>0</v>
      </c>
      <c r="Q16" s="9">
        <v>11115765</v>
      </c>
      <c r="R16" s="9">
        <v>11012246</v>
      </c>
      <c r="S16" s="9">
        <v>907686</v>
      </c>
      <c r="T16" s="9">
        <v>359474</v>
      </c>
      <c r="U16" s="9">
        <v>29.6951</v>
      </c>
      <c r="V16" s="9">
        <v>0</v>
      </c>
    </row>
    <row r="17" spans="1:22" x14ac:dyDescent="0.3">
      <c r="A17" t="s">
        <v>101</v>
      </c>
      <c r="B17" s="9">
        <v>19396979</v>
      </c>
      <c r="C17" s="9">
        <v>17705727</v>
      </c>
      <c r="D17" s="9">
        <v>1691252</v>
      </c>
      <c r="E17" s="9">
        <v>8830566</v>
      </c>
      <c r="F17" s="9">
        <v>8509361</v>
      </c>
      <c r="G17" s="9">
        <v>321205</v>
      </c>
      <c r="H17" s="9">
        <v>0</v>
      </c>
      <c r="I17" s="9">
        <v>0</v>
      </c>
      <c r="J17" s="9">
        <v>0</v>
      </c>
      <c r="K17" s="9">
        <v>10566413</v>
      </c>
      <c r="L17" s="9">
        <v>9196366</v>
      </c>
      <c r="M17" s="9">
        <v>1370047</v>
      </c>
      <c r="N17" s="9">
        <v>0</v>
      </c>
      <c r="O17" s="9">
        <v>0</v>
      </c>
      <c r="P17" s="9">
        <v>0</v>
      </c>
      <c r="Q17" s="9">
        <v>11845235</v>
      </c>
      <c r="R17" s="9">
        <v>11721271</v>
      </c>
      <c r="S17" s="9">
        <v>940594</v>
      </c>
      <c r="T17" s="9">
        <v>429466</v>
      </c>
      <c r="U17" s="9">
        <v>30.475100000000001</v>
      </c>
      <c r="V17" s="9">
        <v>0</v>
      </c>
    </row>
    <row r="18" spans="1:22" x14ac:dyDescent="0.3">
      <c r="A18" t="s">
        <v>102</v>
      </c>
      <c r="B18" s="9">
        <v>19019550</v>
      </c>
      <c r="C18" s="9">
        <v>17230170</v>
      </c>
      <c r="D18" s="9">
        <v>1789380</v>
      </c>
      <c r="E18" s="9">
        <v>8672910</v>
      </c>
      <c r="F18" s="9">
        <v>8334284</v>
      </c>
      <c r="G18" s="9">
        <v>338626</v>
      </c>
      <c r="H18" s="9">
        <v>0</v>
      </c>
      <c r="I18" s="9">
        <v>0</v>
      </c>
      <c r="J18" s="9">
        <v>0</v>
      </c>
      <c r="K18" s="9">
        <v>10346640</v>
      </c>
      <c r="L18" s="9">
        <v>8895886</v>
      </c>
      <c r="M18" s="9">
        <v>1450754</v>
      </c>
      <c r="N18" s="9">
        <v>0</v>
      </c>
      <c r="O18" s="9">
        <v>0</v>
      </c>
      <c r="P18" s="9">
        <v>0</v>
      </c>
      <c r="Q18" s="9">
        <v>11553930</v>
      </c>
      <c r="R18" s="9">
        <v>11432220</v>
      </c>
      <c r="S18" s="9">
        <v>1040851</v>
      </c>
      <c r="T18" s="9">
        <v>409932</v>
      </c>
      <c r="U18" s="9">
        <v>29.326799999999999</v>
      </c>
      <c r="V18" s="9">
        <v>0</v>
      </c>
    </row>
    <row r="19" spans="1:22" x14ac:dyDescent="0.3">
      <c r="A19" t="s">
        <v>103</v>
      </c>
      <c r="B19" s="9">
        <v>18699311</v>
      </c>
      <c r="C19" s="9">
        <v>16819452</v>
      </c>
      <c r="D19" s="9">
        <v>1879859</v>
      </c>
      <c r="E19" s="9">
        <v>8637063</v>
      </c>
      <c r="F19" s="9">
        <v>8288452</v>
      </c>
      <c r="G19" s="9">
        <v>348611</v>
      </c>
      <c r="H19" s="9">
        <v>0</v>
      </c>
      <c r="I19" s="9">
        <v>0</v>
      </c>
      <c r="J19" s="9">
        <v>0</v>
      </c>
      <c r="K19" s="9">
        <v>10062248</v>
      </c>
      <c r="L19" s="9">
        <v>8531000</v>
      </c>
      <c r="M19" s="9">
        <v>1531248</v>
      </c>
      <c r="N19" s="9">
        <v>0</v>
      </c>
      <c r="O19" s="9">
        <v>0</v>
      </c>
      <c r="P19" s="9">
        <v>0</v>
      </c>
      <c r="Q19" s="9">
        <v>11263752</v>
      </c>
      <c r="R19" s="9">
        <v>11122945</v>
      </c>
      <c r="S19" s="9">
        <v>1083845</v>
      </c>
      <c r="T19" s="9">
        <v>447382</v>
      </c>
      <c r="U19" s="9">
        <v>29.866</v>
      </c>
      <c r="V19" s="9">
        <v>0</v>
      </c>
    </row>
    <row r="20" spans="1:22" x14ac:dyDescent="0.3">
      <c r="A20" t="s">
        <v>104</v>
      </c>
      <c r="B20" s="9">
        <v>20655361</v>
      </c>
      <c r="C20" s="9">
        <v>18908276</v>
      </c>
      <c r="D20" s="9">
        <v>1747085</v>
      </c>
      <c r="E20" s="9">
        <v>9595445</v>
      </c>
      <c r="F20" s="9">
        <v>9245313</v>
      </c>
      <c r="G20" s="9">
        <v>350132</v>
      </c>
      <c r="H20" s="9">
        <v>0</v>
      </c>
      <c r="I20" s="9">
        <v>0</v>
      </c>
      <c r="J20" s="9">
        <v>0</v>
      </c>
      <c r="K20" s="9">
        <v>11059916</v>
      </c>
      <c r="L20" s="9">
        <v>9662963</v>
      </c>
      <c r="M20" s="9">
        <v>1396953</v>
      </c>
      <c r="N20" s="9">
        <v>0</v>
      </c>
      <c r="O20" s="9">
        <v>0</v>
      </c>
      <c r="P20" s="9">
        <v>0</v>
      </c>
      <c r="Q20" s="9">
        <v>11978731</v>
      </c>
      <c r="R20" s="9">
        <v>11974635</v>
      </c>
      <c r="S20" s="9">
        <v>1290376</v>
      </c>
      <c r="T20" s="9">
        <v>106592</v>
      </c>
      <c r="U20" s="9">
        <v>13.432700000000001</v>
      </c>
      <c r="V20" s="9">
        <v>0</v>
      </c>
    </row>
    <row r="21" spans="1:22" x14ac:dyDescent="0.3">
      <c r="A21" t="s">
        <v>105</v>
      </c>
      <c r="B21" s="9">
        <v>20674407</v>
      </c>
      <c r="C21" s="9">
        <v>18858567</v>
      </c>
      <c r="D21" s="9">
        <v>1815840</v>
      </c>
      <c r="E21" s="9">
        <v>9611936</v>
      </c>
      <c r="F21" s="9">
        <v>9265540</v>
      </c>
      <c r="G21" s="9">
        <v>346396</v>
      </c>
      <c r="H21" s="9">
        <v>0</v>
      </c>
      <c r="I21" s="9">
        <v>0</v>
      </c>
      <c r="J21" s="9">
        <v>0</v>
      </c>
      <c r="K21" s="9">
        <v>11062471</v>
      </c>
      <c r="L21" s="9">
        <v>9593027</v>
      </c>
      <c r="M21" s="9">
        <v>1469444</v>
      </c>
      <c r="N21" s="9">
        <v>0</v>
      </c>
      <c r="O21" s="9">
        <v>0</v>
      </c>
      <c r="P21" s="9">
        <v>0</v>
      </c>
      <c r="Q21" s="9">
        <v>11969029</v>
      </c>
      <c r="R21" s="9">
        <v>11969029</v>
      </c>
      <c r="S21" s="9">
        <v>1379187</v>
      </c>
      <c r="T21" s="9">
        <v>90262</v>
      </c>
      <c r="U21" s="9">
        <v>12.499700000000001</v>
      </c>
      <c r="V21" s="9">
        <v>0</v>
      </c>
    </row>
    <row r="22" spans="1:22" x14ac:dyDescent="0.3">
      <c r="A22" t="s">
        <v>106</v>
      </c>
      <c r="B22" s="9">
        <v>17597654</v>
      </c>
      <c r="C22" s="9">
        <v>14810984</v>
      </c>
      <c r="D22" s="9">
        <v>2786670</v>
      </c>
      <c r="E22" s="9">
        <v>9710311</v>
      </c>
      <c r="F22" s="9">
        <v>9107124</v>
      </c>
      <c r="G22" s="9">
        <v>603187</v>
      </c>
      <c r="H22" s="9">
        <v>0</v>
      </c>
      <c r="I22" s="9">
        <v>0</v>
      </c>
      <c r="J22" s="9">
        <v>0</v>
      </c>
      <c r="K22" s="9">
        <v>7887343</v>
      </c>
      <c r="L22" s="9">
        <v>5703860</v>
      </c>
      <c r="M22" s="9">
        <v>2183483</v>
      </c>
      <c r="N22" s="9">
        <v>0</v>
      </c>
      <c r="O22" s="9">
        <v>0</v>
      </c>
      <c r="P22" s="9">
        <v>0</v>
      </c>
      <c r="Q22" s="9">
        <v>8908921</v>
      </c>
      <c r="R22" s="9">
        <v>8902373</v>
      </c>
      <c r="S22" s="9">
        <v>1536028</v>
      </c>
      <c r="T22" s="9">
        <v>647424</v>
      </c>
      <c r="U22" s="9">
        <v>16.115200000000002</v>
      </c>
      <c r="V22" s="9">
        <v>0</v>
      </c>
    </row>
    <row r="23" spans="1:22" x14ac:dyDescent="0.3">
      <c r="A23" t="s">
        <v>107</v>
      </c>
      <c r="B23" s="9">
        <v>16947759</v>
      </c>
      <c r="C23" s="9">
        <v>14727911</v>
      </c>
      <c r="D23" s="9">
        <v>2219848</v>
      </c>
      <c r="E23" s="9">
        <v>9804196</v>
      </c>
      <c r="F23" s="9">
        <v>9497770</v>
      </c>
      <c r="G23" s="9">
        <v>306426</v>
      </c>
      <c r="H23" s="9">
        <v>0</v>
      </c>
      <c r="I23" s="9">
        <v>0</v>
      </c>
      <c r="J23" s="9">
        <v>0</v>
      </c>
      <c r="K23" s="9">
        <v>7143563</v>
      </c>
      <c r="L23" s="9">
        <v>5230141</v>
      </c>
      <c r="M23" s="9">
        <v>1913422</v>
      </c>
      <c r="N23" s="9">
        <v>0</v>
      </c>
      <c r="O23" s="9">
        <v>0</v>
      </c>
      <c r="P23" s="9">
        <v>0</v>
      </c>
      <c r="Q23" s="9">
        <v>7779165</v>
      </c>
      <c r="R23" s="9">
        <v>7759075</v>
      </c>
      <c r="S23" s="9">
        <v>1834083</v>
      </c>
      <c r="T23" s="9">
        <v>79341</v>
      </c>
      <c r="U23" s="9">
        <v>16.6873</v>
      </c>
      <c r="V23" s="9">
        <v>0</v>
      </c>
    </row>
    <row r="24" spans="1:22" x14ac:dyDescent="0.3">
      <c r="A24" t="s">
        <v>108</v>
      </c>
      <c r="B24" s="9">
        <v>17892307</v>
      </c>
      <c r="C24" s="9">
        <v>15428002</v>
      </c>
      <c r="D24" s="9">
        <v>2464305</v>
      </c>
      <c r="E24" s="9">
        <v>10008657</v>
      </c>
      <c r="F24" s="9">
        <v>9671845</v>
      </c>
      <c r="G24" s="9">
        <v>336812</v>
      </c>
      <c r="H24" s="9">
        <v>0</v>
      </c>
      <c r="I24" s="9">
        <v>0</v>
      </c>
      <c r="J24" s="9">
        <v>0</v>
      </c>
      <c r="K24" s="9">
        <v>7883650</v>
      </c>
      <c r="L24" s="9">
        <v>5756157</v>
      </c>
      <c r="M24" s="9">
        <v>2127493</v>
      </c>
      <c r="N24" s="9">
        <v>0</v>
      </c>
      <c r="O24" s="9">
        <v>0</v>
      </c>
      <c r="P24" s="9">
        <v>0</v>
      </c>
      <c r="Q24" s="9">
        <v>8581841</v>
      </c>
      <c r="R24" s="9">
        <v>8563447</v>
      </c>
      <c r="S24" s="9">
        <v>2030799</v>
      </c>
      <c r="T24" s="9">
        <v>96668</v>
      </c>
      <c r="U24" s="9">
        <v>16.554400000000001</v>
      </c>
      <c r="V24" s="9">
        <v>0</v>
      </c>
    </row>
    <row r="25" spans="1:22" x14ac:dyDescent="0.3">
      <c r="A25" t="s">
        <v>109</v>
      </c>
      <c r="B25" s="9">
        <v>16879722</v>
      </c>
      <c r="C25" s="9">
        <v>14686269</v>
      </c>
      <c r="D25" s="9">
        <v>2193453</v>
      </c>
      <c r="E25" s="9">
        <v>9772054</v>
      </c>
      <c r="F25" s="9">
        <v>9468589</v>
      </c>
      <c r="G25" s="9">
        <v>303465</v>
      </c>
      <c r="H25" s="9">
        <v>0</v>
      </c>
      <c r="I25" s="9">
        <v>0</v>
      </c>
      <c r="J25" s="9">
        <v>0</v>
      </c>
      <c r="K25" s="9">
        <v>7107668</v>
      </c>
      <c r="L25" s="9">
        <v>5217680</v>
      </c>
      <c r="M25" s="9">
        <v>1889988</v>
      </c>
      <c r="N25" s="9">
        <v>0</v>
      </c>
      <c r="O25" s="9">
        <v>0</v>
      </c>
      <c r="P25" s="9">
        <v>0</v>
      </c>
      <c r="Q25" s="9">
        <v>7765576</v>
      </c>
      <c r="R25" s="9">
        <v>7744842</v>
      </c>
      <c r="S25" s="9">
        <v>1819565</v>
      </c>
      <c r="T25" s="9">
        <v>70446</v>
      </c>
      <c r="U25" s="9">
        <v>17.224599999999999</v>
      </c>
      <c r="V25" s="9">
        <v>0</v>
      </c>
    </row>
    <row r="26" spans="1:22" x14ac:dyDescent="0.3">
      <c r="A26" t="s">
        <v>110</v>
      </c>
      <c r="B26" s="9">
        <v>17900564</v>
      </c>
      <c r="C26" s="9">
        <v>15457327</v>
      </c>
      <c r="D26" s="9">
        <v>2443237</v>
      </c>
      <c r="E26" s="9">
        <v>9999421</v>
      </c>
      <c r="F26" s="9">
        <v>9664637</v>
      </c>
      <c r="G26" s="9">
        <v>334784</v>
      </c>
      <c r="H26" s="9">
        <v>0</v>
      </c>
      <c r="I26" s="9">
        <v>0</v>
      </c>
      <c r="J26" s="9">
        <v>0</v>
      </c>
      <c r="K26" s="9">
        <v>7901143</v>
      </c>
      <c r="L26" s="9">
        <v>5792690</v>
      </c>
      <c r="M26" s="9">
        <v>2108453</v>
      </c>
      <c r="N26" s="9">
        <v>0</v>
      </c>
      <c r="O26" s="9">
        <v>0</v>
      </c>
      <c r="P26" s="9">
        <v>0</v>
      </c>
      <c r="Q26" s="9">
        <v>8591097</v>
      </c>
      <c r="R26" s="9">
        <v>8576069</v>
      </c>
      <c r="S26" s="9">
        <v>2036742</v>
      </c>
      <c r="T26" s="9">
        <v>71751</v>
      </c>
      <c r="U26" s="9">
        <v>16.524699999999999</v>
      </c>
      <c r="V26" s="9">
        <v>0</v>
      </c>
    </row>
    <row r="27" spans="1:22" x14ac:dyDescent="0.3">
      <c r="A27" t="s">
        <v>111</v>
      </c>
      <c r="B27" s="9">
        <v>17897800</v>
      </c>
      <c r="C27" s="9">
        <v>15409471</v>
      </c>
      <c r="D27" s="9">
        <v>2488329</v>
      </c>
      <c r="E27" s="9">
        <v>10025288</v>
      </c>
      <c r="F27" s="9">
        <v>9682343</v>
      </c>
      <c r="G27" s="9">
        <v>342945</v>
      </c>
      <c r="H27" s="9">
        <v>0</v>
      </c>
      <c r="I27" s="9">
        <v>0</v>
      </c>
      <c r="J27" s="9">
        <v>0</v>
      </c>
      <c r="K27" s="9">
        <v>7872512</v>
      </c>
      <c r="L27" s="9">
        <v>5727128</v>
      </c>
      <c r="M27" s="9">
        <v>2145384</v>
      </c>
      <c r="N27" s="9">
        <v>0</v>
      </c>
      <c r="O27" s="9">
        <v>0</v>
      </c>
      <c r="P27" s="9">
        <v>0</v>
      </c>
      <c r="Q27" s="9">
        <v>8525047</v>
      </c>
      <c r="R27" s="9">
        <v>8511240</v>
      </c>
      <c r="S27" s="9">
        <v>2069980</v>
      </c>
      <c r="T27" s="9">
        <v>75395</v>
      </c>
      <c r="U27" s="9">
        <v>16.019200000000001</v>
      </c>
      <c r="V27" s="9">
        <v>0</v>
      </c>
    </row>
    <row r="28" spans="1:22" x14ac:dyDescent="0.3">
      <c r="A28" t="s">
        <v>112</v>
      </c>
      <c r="B28" s="9">
        <v>17885817</v>
      </c>
      <c r="C28" s="9">
        <v>15387936</v>
      </c>
      <c r="D28" s="9">
        <v>2497881</v>
      </c>
      <c r="E28" s="9">
        <v>10029463</v>
      </c>
      <c r="F28" s="9">
        <v>9691075</v>
      </c>
      <c r="G28" s="9">
        <v>338388</v>
      </c>
      <c r="H28" s="9">
        <v>0</v>
      </c>
      <c r="I28" s="9">
        <v>0</v>
      </c>
      <c r="J28" s="9">
        <v>0</v>
      </c>
      <c r="K28" s="9">
        <v>7856354</v>
      </c>
      <c r="L28" s="9">
        <v>5696861</v>
      </c>
      <c r="M28" s="9">
        <v>2159493</v>
      </c>
      <c r="N28" s="9">
        <v>0</v>
      </c>
      <c r="O28" s="9">
        <v>0</v>
      </c>
      <c r="P28" s="9">
        <v>0</v>
      </c>
      <c r="Q28" s="9">
        <v>8520086</v>
      </c>
      <c r="R28" s="9">
        <v>8503192</v>
      </c>
      <c r="S28" s="9">
        <v>2081784</v>
      </c>
      <c r="T28" s="9">
        <v>77709</v>
      </c>
      <c r="U28" s="9">
        <v>16.182700000000001</v>
      </c>
      <c r="V28" s="9">
        <v>0</v>
      </c>
    </row>
    <row r="29" spans="1:22" x14ac:dyDescent="0.3">
      <c r="A29" t="s">
        <v>113</v>
      </c>
      <c r="B29" s="9">
        <v>19186396</v>
      </c>
      <c r="C29" s="9">
        <v>15929244</v>
      </c>
      <c r="D29" s="9">
        <v>3257152</v>
      </c>
      <c r="E29" s="9">
        <v>9256458</v>
      </c>
      <c r="F29" s="9">
        <v>8557324</v>
      </c>
      <c r="G29" s="9">
        <v>699134</v>
      </c>
      <c r="H29" s="9">
        <v>0</v>
      </c>
      <c r="I29" s="9">
        <v>0</v>
      </c>
      <c r="J29" s="9">
        <v>0</v>
      </c>
      <c r="K29" s="9">
        <v>9929938</v>
      </c>
      <c r="L29" s="9">
        <v>7371920</v>
      </c>
      <c r="M29" s="9">
        <v>2558018</v>
      </c>
      <c r="N29" s="9">
        <v>0</v>
      </c>
      <c r="O29" s="9">
        <v>0</v>
      </c>
      <c r="P29" s="9">
        <v>0</v>
      </c>
      <c r="Q29" s="9">
        <v>11402412</v>
      </c>
      <c r="R29" s="9">
        <v>11383244</v>
      </c>
      <c r="S29" s="9">
        <v>1774291</v>
      </c>
      <c r="T29" s="9">
        <v>783793</v>
      </c>
      <c r="U29" s="9">
        <v>16.4161</v>
      </c>
      <c r="V29" s="9">
        <v>0</v>
      </c>
    </row>
    <row r="30" spans="1:22" x14ac:dyDescent="0.3">
      <c r="A30" t="s">
        <v>114</v>
      </c>
      <c r="B30" s="9">
        <v>18553443</v>
      </c>
      <c r="C30" s="9">
        <v>15189893</v>
      </c>
      <c r="D30" s="9">
        <v>3363550</v>
      </c>
      <c r="E30" s="9">
        <v>9139796</v>
      </c>
      <c r="F30" s="9">
        <v>8405050</v>
      </c>
      <c r="G30" s="9">
        <v>734746</v>
      </c>
      <c r="H30" s="9">
        <v>0</v>
      </c>
      <c r="I30" s="9">
        <v>0</v>
      </c>
      <c r="J30" s="9">
        <v>0</v>
      </c>
      <c r="K30" s="9">
        <v>9413647</v>
      </c>
      <c r="L30" s="9">
        <v>6784843</v>
      </c>
      <c r="M30" s="9">
        <v>2628804</v>
      </c>
      <c r="N30" s="9">
        <v>0</v>
      </c>
      <c r="O30" s="9">
        <v>0</v>
      </c>
      <c r="P30" s="9">
        <v>0</v>
      </c>
      <c r="Q30" s="9">
        <v>10683201</v>
      </c>
      <c r="R30" s="9">
        <v>10669278</v>
      </c>
      <c r="S30" s="9">
        <v>1836686</v>
      </c>
      <c r="T30" s="9">
        <v>792121</v>
      </c>
      <c r="U30" s="9">
        <v>16.430199999999999</v>
      </c>
      <c r="V30" s="9">
        <v>0</v>
      </c>
    </row>
    <row r="31" spans="1:22" x14ac:dyDescent="0.3">
      <c r="A31" t="s">
        <v>115</v>
      </c>
      <c r="B31" s="9">
        <v>19278966</v>
      </c>
      <c r="C31" s="9">
        <v>16040819</v>
      </c>
      <c r="D31" s="9">
        <v>3238147</v>
      </c>
      <c r="E31" s="9">
        <v>9299157</v>
      </c>
      <c r="F31" s="9">
        <v>8587220</v>
      </c>
      <c r="G31" s="9">
        <v>711937</v>
      </c>
      <c r="H31" s="9">
        <v>0</v>
      </c>
      <c r="I31" s="9">
        <v>0</v>
      </c>
      <c r="J31" s="9">
        <v>0</v>
      </c>
      <c r="K31" s="9">
        <v>9979809</v>
      </c>
      <c r="L31" s="9">
        <v>7453599</v>
      </c>
      <c r="M31" s="9">
        <v>2526210</v>
      </c>
      <c r="N31" s="9">
        <v>0</v>
      </c>
      <c r="O31" s="9">
        <v>0</v>
      </c>
      <c r="P31" s="9">
        <v>0</v>
      </c>
      <c r="Q31" s="9">
        <v>11245645</v>
      </c>
      <c r="R31" s="9">
        <v>11237438</v>
      </c>
      <c r="S31" s="9">
        <v>1785420</v>
      </c>
      <c r="T31" s="9">
        <v>740819</v>
      </c>
      <c r="U31" s="9">
        <v>16.564599999999999</v>
      </c>
      <c r="V31" s="9">
        <v>0</v>
      </c>
    </row>
    <row r="32" spans="1:22" x14ac:dyDescent="0.3">
      <c r="A32" t="s">
        <v>116</v>
      </c>
      <c r="B32" s="9">
        <v>19071594</v>
      </c>
      <c r="C32" s="9">
        <v>15407795</v>
      </c>
      <c r="D32" s="9">
        <v>3663799</v>
      </c>
      <c r="E32" s="9">
        <v>9255536</v>
      </c>
      <c r="F32" s="9">
        <v>8440530</v>
      </c>
      <c r="G32" s="9">
        <v>815006</v>
      </c>
      <c r="H32" s="9">
        <v>0</v>
      </c>
      <c r="I32" s="9">
        <v>0</v>
      </c>
      <c r="J32" s="9">
        <v>0</v>
      </c>
      <c r="K32" s="9">
        <v>9816058</v>
      </c>
      <c r="L32" s="9">
        <v>6967265</v>
      </c>
      <c r="M32" s="9">
        <v>2848793</v>
      </c>
      <c r="N32" s="9">
        <v>0</v>
      </c>
      <c r="O32" s="9">
        <v>0</v>
      </c>
      <c r="P32" s="9">
        <v>0</v>
      </c>
      <c r="Q32" s="9">
        <v>11132755</v>
      </c>
      <c r="R32" s="9">
        <v>11124087</v>
      </c>
      <c r="S32" s="9">
        <v>2003003</v>
      </c>
      <c r="T32" s="9">
        <v>845829</v>
      </c>
      <c r="U32" s="9">
        <v>16.633600000000001</v>
      </c>
      <c r="V32" s="9">
        <v>0</v>
      </c>
    </row>
    <row r="33" spans="1:22" x14ac:dyDescent="0.3">
      <c r="A33" t="s">
        <v>117</v>
      </c>
      <c r="B33" s="9">
        <v>19167617</v>
      </c>
      <c r="C33" s="9">
        <v>15467136</v>
      </c>
      <c r="D33" s="9">
        <v>3700481</v>
      </c>
      <c r="E33" s="9">
        <v>9232948</v>
      </c>
      <c r="F33" s="9">
        <v>8423482</v>
      </c>
      <c r="G33" s="9">
        <v>809466</v>
      </c>
      <c r="H33" s="9">
        <v>0</v>
      </c>
      <c r="I33" s="9">
        <v>0</v>
      </c>
      <c r="J33" s="9">
        <v>0</v>
      </c>
      <c r="K33" s="9">
        <v>9934669</v>
      </c>
      <c r="L33" s="9">
        <v>7043654</v>
      </c>
      <c r="M33" s="9">
        <v>2891015</v>
      </c>
      <c r="N33" s="9">
        <v>0</v>
      </c>
      <c r="O33" s="9">
        <v>0</v>
      </c>
      <c r="P33" s="9">
        <v>0</v>
      </c>
      <c r="Q33" s="9">
        <v>11264357</v>
      </c>
      <c r="R33" s="9">
        <v>11255914</v>
      </c>
      <c r="S33" s="9">
        <v>2024977</v>
      </c>
      <c r="T33" s="9">
        <v>866003</v>
      </c>
      <c r="U33" s="9">
        <v>16.217700000000001</v>
      </c>
      <c r="V33" s="9">
        <v>0</v>
      </c>
    </row>
    <row r="34" spans="1:22" x14ac:dyDescent="0.3">
      <c r="A34" t="s">
        <v>118</v>
      </c>
      <c r="B34" s="9">
        <v>19031979</v>
      </c>
      <c r="C34" s="9">
        <v>15429234</v>
      </c>
      <c r="D34" s="9">
        <v>3602745</v>
      </c>
      <c r="E34" s="9">
        <v>9526894</v>
      </c>
      <c r="F34" s="9">
        <v>8732073</v>
      </c>
      <c r="G34" s="9">
        <v>794821</v>
      </c>
      <c r="H34" s="9">
        <v>0</v>
      </c>
      <c r="I34" s="9">
        <v>0</v>
      </c>
      <c r="J34" s="9">
        <v>0</v>
      </c>
      <c r="K34" s="9">
        <v>9505085</v>
      </c>
      <c r="L34" s="9">
        <v>6697161</v>
      </c>
      <c r="M34" s="9">
        <v>2807924</v>
      </c>
      <c r="N34" s="9">
        <v>0</v>
      </c>
      <c r="O34" s="9">
        <v>0</v>
      </c>
      <c r="P34" s="9">
        <v>0</v>
      </c>
      <c r="Q34" s="9">
        <v>10763484</v>
      </c>
      <c r="R34" s="9">
        <v>10753908</v>
      </c>
      <c r="S34" s="9">
        <v>2147419</v>
      </c>
      <c r="T34" s="9">
        <v>660508</v>
      </c>
      <c r="U34" s="9">
        <v>15.4879</v>
      </c>
      <c r="V34" s="9">
        <v>0</v>
      </c>
    </row>
    <row r="35" spans="1:22" x14ac:dyDescent="0.3">
      <c r="A35" t="s">
        <v>119</v>
      </c>
      <c r="B35" s="9">
        <v>18959517</v>
      </c>
      <c r="C35" s="9">
        <v>15362467</v>
      </c>
      <c r="D35" s="9">
        <v>3597050</v>
      </c>
      <c r="E35" s="9">
        <v>9543364</v>
      </c>
      <c r="F35" s="9">
        <v>8737261</v>
      </c>
      <c r="G35" s="9">
        <v>806103</v>
      </c>
      <c r="H35" s="9">
        <v>0</v>
      </c>
      <c r="I35" s="9">
        <v>0</v>
      </c>
      <c r="J35" s="9">
        <v>0</v>
      </c>
      <c r="K35" s="9">
        <v>9416153</v>
      </c>
      <c r="L35" s="9">
        <v>6625206</v>
      </c>
      <c r="M35" s="9">
        <v>2790947</v>
      </c>
      <c r="N35" s="9">
        <v>0</v>
      </c>
      <c r="O35" s="9">
        <v>0</v>
      </c>
      <c r="P35" s="9">
        <v>0</v>
      </c>
      <c r="Q35" s="9">
        <v>10723433</v>
      </c>
      <c r="R35" s="9">
        <v>10712219</v>
      </c>
      <c r="S35" s="9">
        <v>2159606</v>
      </c>
      <c r="T35" s="9">
        <v>631387</v>
      </c>
      <c r="U35" s="9">
        <v>16.316199999999998</v>
      </c>
      <c r="V35" s="9">
        <v>0</v>
      </c>
    </row>
    <row r="36" spans="1:22" x14ac:dyDescent="0.3">
      <c r="A36" t="s">
        <v>120</v>
      </c>
      <c r="B36" s="9">
        <v>19116362</v>
      </c>
      <c r="C36" s="9">
        <v>15422005</v>
      </c>
      <c r="D36" s="9">
        <v>3694357</v>
      </c>
      <c r="E36" s="9">
        <v>9544941</v>
      </c>
      <c r="F36" s="9">
        <v>8720196</v>
      </c>
      <c r="G36" s="9">
        <v>824745</v>
      </c>
      <c r="H36" s="9">
        <v>0</v>
      </c>
      <c r="I36" s="9">
        <v>0</v>
      </c>
      <c r="J36" s="9">
        <v>0</v>
      </c>
      <c r="K36" s="9">
        <v>9571421</v>
      </c>
      <c r="L36" s="9">
        <v>6701809</v>
      </c>
      <c r="M36" s="9">
        <v>2869612</v>
      </c>
      <c r="N36" s="9">
        <v>0</v>
      </c>
      <c r="O36" s="9">
        <v>0</v>
      </c>
      <c r="P36" s="9">
        <v>0</v>
      </c>
      <c r="Q36" s="9">
        <v>10872011</v>
      </c>
      <c r="R36" s="9">
        <v>10862324</v>
      </c>
      <c r="S36" s="9">
        <v>2179693</v>
      </c>
      <c r="T36" s="9">
        <v>689928</v>
      </c>
      <c r="U36" s="9">
        <v>15.755699999999999</v>
      </c>
      <c r="V36" s="9">
        <v>0</v>
      </c>
    </row>
    <row r="37" spans="1:22" x14ac:dyDescent="0.3">
      <c r="A37" t="s">
        <v>121</v>
      </c>
      <c r="B37" s="9">
        <v>19267543</v>
      </c>
      <c r="C37" s="9">
        <v>15529829</v>
      </c>
      <c r="D37" s="9">
        <v>3737714</v>
      </c>
      <c r="E37" s="9">
        <v>9443921</v>
      </c>
      <c r="F37" s="9">
        <v>8638349</v>
      </c>
      <c r="G37" s="9">
        <v>805572</v>
      </c>
      <c r="H37" s="9">
        <v>0</v>
      </c>
      <c r="I37" s="9">
        <v>0</v>
      </c>
      <c r="J37" s="9">
        <v>0</v>
      </c>
      <c r="K37" s="9">
        <v>9823622</v>
      </c>
      <c r="L37" s="9">
        <v>6891480</v>
      </c>
      <c r="M37" s="9">
        <v>2932142</v>
      </c>
      <c r="N37" s="9">
        <v>0</v>
      </c>
      <c r="O37" s="9">
        <v>0</v>
      </c>
      <c r="P37" s="9">
        <v>0</v>
      </c>
      <c r="Q37" s="9">
        <v>11117535</v>
      </c>
      <c r="R37" s="9">
        <v>11104849</v>
      </c>
      <c r="S37" s="9">
        <v>2255186</v>
      </c>
      <c r="T37" s="9">
        <v>676930</v>
      </c>
      <c r="U37" s="9">
        <v>15.3368</v>
      </c>
      <c r="V37" s="9">
        <v>0</v>
      </c>
    </row>
    <row r="38" spans="1:22" x14ac:dyDescent="0.3">
      <c r="A38" t="s">
        <v>122</v>
      </c>
      <c r="B38" s="9">
        <v>19398538</v>
      </c>
      <c r="C38" s="9">
        <v>15547071</v>
      </c>
      <c r="D38" s="9">
        <v>3851467</v>
      </c>
      <c r="E38" s="9">
        <v>9454539</v>
      </c>
      <c r="F38" s="9">
        <v>8592539</v>
      </c>
      <c r="G38" s="9">
        <v>862000</v>
      </c>
      <c r="H38" s="9">
        <v>0</v>
      </c>
      <c r="I38" s="9">
        <v>0</v>
      </c>
      <c r="J38" s="9">
        <v>0</v>
      </c>
      <c r="K38" s="9">
        <v>9943999</v>
      </c>
      <c r="L38" s="9">
        <v>6954532</v>
      </c>
      <c r="M38" s="9">
        <v>2989467</v>
      </c>
      <c r="N38" s="9">
        <v>0</v>
      </c>
      <c r="O38" s="9">
        <v>0</v>
      </c>
      <c r="P38" s="9">
        <v>0</v>
      </c>
      <c r="Q38" s="9">
        <v>11272900</v>
      </c>
      <c r="R38" s="9">
        <v>11266983</v>
      </c>
      <c r="S38" s="9">
        <v>2359152</v>
      </c>
      <c r="T38" s="9">
        <v>630315</v>
      </c>
      <c r="U38" s="9">
        <v>14.823</v>
      </c>
      <c r="V38" s="9">
        <v>0</v>
      </c>
    </row>
    <row r="39" spans="1:22" x14ac:dyDescent="0.3">
      <c r="A39" t="s">
        <v>123</v>
      </c>
      <c r="B39" s="9">
        <v>20769213</v>
      </c>
      <c r="C39" s="9">
        <v>16932947</v>
      </c>
      <c r="D39" s="9">
        <v>3836266</v>
      </c>
      <c r="E39" s="9">
        <v>9517634</v>
      </c>
      <c r="F39" s="9">
        <v>8852200</v>
      </c>
      <c r="G39" s="9">
        <v>665434</v>
      </c>
      <c r="H39" s="9">
        <v>0</v>
      </c>
      <c r="I39" s="9">
        <v>0</v>
      </c>
      <c r="J39" s="9">
        <v>0</v>
      </c>
      <c r="K39" s="9">
        <v>11251579</v>
      </c>
      <c r="L39" s="9">
        <v>8080747</v>
      </c>
      <c r="M39" s="9">
        <v>3170832</v>
      </c>
      <c r="N39" s="9">
        <v>0</v>
      </c>
      <c r="O39" s="9">
        <v>0</v>
      </c>
      <c r="P39" s="9">
        <v>0</v>
      </c>
      <c r="Q39" s="9">
        <v>12727134</v>
      </c>
      <c r="R39" s="9">
        <v>12709020</v>
      </c>
      <c r="S39" s="9">
        <v>2691094</v>
      </c>
      <c r="T39" s="9">
        <v>479746</v>
      </c>
      <c r="U39" s="9">
        <v>14.155099999999999</v>
      </c>
      <c r="V39" s="9">
        <v>0</v>
      </c>
    </row>
    <row r="40" spans="1:22" x14ac:dyDescent="0.3">
      <c r="A40" t="s">
        <v>124</v>
      </c>
      <c r="B40" s="9">
        <v>20880438</v>
      </c>
      <c r="C40" s="9">
        <v>17021702</v>
      </c>
      <c r="D40" s="9">
        <v>3858736</v>
      </c>
      <c r="E40" s="9">
        <v>9492994</v>
      </c>
      <c r="F40" s="9">
        <v>8834327</v>
      </c>
      <c r="G40" s="9">
        <v>658667</v>
      </c>
      <c r="H40" s="9">
        <v>0</v>
      </c>
      <c r="I40" s="9">
        <v>0</v>
      </c>
      <c r="J40" s="9">
        <v>0</v>
      </c>
      <c r="K40" s="9">
        <v>11387444</v>
      </c>
      <c r="L40" s="9">
        <v>8187375</v>
      </c>
      <c r="M40" s="9">
        <v>3200069</v>
      </c>
      <c r="N40" s="9">
        <v>0</v>
      </c>
      <c r="O40" s="9">
        <v>0</v>
      </c>
      <c r="P40" s="9">
        <v>0</v>
      </c>
      <c r="Q40" s="9">
        <v>12893034</v>
      </c>
      <c r="R40" s="9">
        <v>12866776</v>
      </c>
      <c r="S40" s="9">
        <v>2696761</v>
      </c>
      <c r="T40" s="9">
        <v>503284</v>
      </c>
      <c r="U40" s="9">
        <v>13.7842</v>
      </c>
      <c r="V40" s="9">
        <v>0</v>
      </c>
    </row>
    <row r="41" spans="1:22" x14ac:dyDescent="0.3">
      <c r="A41" t="s">
        <v>125</v>
      </c>
      <c r="B41" s="9">
        <v>21054406</v>
      </c>
      <c r="C41" s="9">
        <v>17188823</v>
      </c>
      <c r="D41" s="9">
        <v>3865583</v>
      </c>
      <c r="E41" s="9">
        <v>9557284</v>
      </c>
      <c r="F41" s="9">
        <v>8906595</v>
      </c>
      <c r="G41" s="9">
        <v>650689</v>
      </c>
      <c r="H41" s="9">
        <v>0</v>
      </c>
      <c r="I41" s="9">
        <v>0</v>
      </c>
      <c r="J41" s="9">
        <v>0</v>
      </c>
      <c r="K41" s="9">
        <v>11497122</v>
      </c>
      <c r="L41" s="9">
        <v>8282228</v>
      </c>
      <c r="M41" s="9">
        <v>3214894</v>
      </c>
      <c r="N41" s="9">
        <v>0</v>
      </c>
      <c r="O41" s="9">
        <v>0</v>
      </c>
      <c r="P41" s="9">
        <v>0</v>
      </c>
      <c r="Q41" s="9">
        <v>13156785</v>
      </c>
      <c r="R41" s="9">
        <v>13123891</v>
      </c>
      <c r="S41" s="9">
        <v>2744815</v>
      </c>
      <c r="T41" s="9">
        <v>470041</v>
      </c>
      <c r="U41" s="9">
        <v>14.6434</v>
      </c>
      <c r="V41" s="9">
        <v>0</v>
      </c>
    </row>
    <row r="42" spans="1:22" x14ac:dyDescent="0.3">
      <c r="A42" t="s">
        <v>126</v>
      </c>
      <c r="B42" s="9">
        <v>18117887</v>
      </c>
      <c r="C42" s="9">
        <v>14115464</v>
      </c>
      <c r="D42" s="9">
        <v>4002423</v>
      </c>
      <c r="E42" s="9">
        <v>8833095</v>
      </c>
      <c r="F42" s="9">
        <v>8297547</v>
      </c>
      <c r="G42" s="9">
        <v>535548</v>
      </c>
      <c r="H42" s="9">
        <v>0</v>
      </c>
      <c r="I42" s="9">
        <v>0</v>
      </c>
      <c r="J42" s="9">
        <v>0</v>
      </c>
      <c r="K42" s="9">
        <v>9284792</v>
      </c>
      <c r="L42" s="9">
        <v>5817917</v>
      </c>
      <c r="M42" s="9">
        <v>3466875</v>
      </c>
      <c r="N42" s="9">
        <v>0</v>
      </c>
      <c r="O42" s="9">
        <v>0</v>
      </c>
      <c r="P42" s="9">
        <v>0</v>
      </c>
      <c r="Q42" s="9">
        <v>10390936</v>
      </c>
      <c r="R42" s="9">
        <v>10389900</v>
      </c>
      <c r="S42" s="9">
        <v>3283320</v>
      </c>
      <c r="T42" s="9">
        <v>183538</v>
      </c>
      <c r="U42" s="9">
        <v>13.515599999999999</v>
      </c>
      <c r="V42" s="9">
        <v>0</v>
      </c>
    </row>
    <row r="43" spans="1:22" x14ac:dyDescent="0.3">
      <c r="A43" t="s">
        <v>127</v>
      </c>
      <c r="B43" s="9">
        <v>19666479</v>
      </c>
      <c r="C43" s="9">
        <v>15417501</v>
      </c>
      <c r="D43" s="9">
        <v>4248978</v>
      </c>
      <c r="E43" s="9">
        <v>9251527</v>
      </c>
      <c r="F43" s="9">
        <v>8580634</v>
      </c>
      <c r="G43" s="9">
        <v>670893</v>
      </c>
      <c r="H43" s="9">
        <v>0</v>
      </c>
      <c r="I43" s="9">
        <v>0</v>
      </c>
      <c r="J43" s="9">
        <v>0</v>
      </c>
      <c r="K43" s="9">
        <v>10414952</v>
      </c>
      <c r="L43" s="9">
        <v>6836867</v>
      </c>
      <c r="M43" s="9">
        <v>3578085</v>
      </c>
      <c r="N43" s="9">
        <v>0</v>
      </c>
      <c r="O43" s="9">
        <v>0</v>
      </c>
      <c r="P43" s="9">
        <v>0</v>
      </c>
      <c r="Q43" s="9">
        <v>11550110</v>
      </c>
      <c r="R43" s="9">
        <v>11546126</v>
      </c>
      <c r="S43" s="9">
        <v>3366662</v>
      </c>
      <c r="T43" s="9">
        <v>211439</v>
      </c>
      <c r="U43" s="9">
        <v>13.6189</v>
      </c>
      <c r="V43" s="9">
        <v>0</v>
      </c>
    </row>
    <row r="44" spans="1:22" x14ac:dyDescent="0.3">
      <c r="A44" t="s">
        <v>128</v>
      </c>
      <c r="B44" s="9">
        <v>19707617</v>
      </c>
      <c r="C44" s="9">
        <v>15449209</v>
      </c>
      <c r="D44" s="9">
        <v>4258408</v>
      </c>
      <c r="E44" s="9">
        <v>9253217</v>
      </c>
      <c r="F44" s="9">
        <v>8596096</v>
      </c>
      <c r="G44" s="9">
        <v>657121</v>
      </c>
      <c r="H44" s="9">
        <v>0</v>
      </c>
      <c r="I44" s="9">
        <v>0</v>
      </c>
      <c r="J44" s="9">
        <v>0</v>
      </c>
      <c r="K44" s="9">
        <v>10454400</v>
      </c>
      <c r="L44" s="9">
        <v>6853113</v>
      </c>
      <c r="M44" s="9">
        <v>3601287</v>
      </c>
      <c r="N44" s="9">
        <v>0</v>
      </c>
      <c r="O44" s="9">
        <v>0</v>
      </c>
      <c r="P44" s="9">
        <v>0</v>
      </c>
      <c r="Q44" s="9">
        <v>11545770</v>
      </c>
      <c r="R44" s="9">
        <v>11541341</v>
      </c>
      <c r="S44" s="9">
        <v>3384565</v>
      </c>
      <c r="T44" s="9">
        <v>216729</v>
      </c>
      <c r="U44" s="9">
        <v>13.7035</v>
      </c>
      <c r="V44" s="9">
        <v>0</v>
      </c>
    </row>
    <row r="45" spans="1:22" x14ac:dyDescent="0.3">
      <c r="A45" t="s">
        <v>129</v>
      </c>
      <c r="B45" s="9">
        <v>19178154</v>
      </c>
      <c r="C45" s="9">
        <v>14847690</v>
      </c>
      <c r="D45" s="9">
        <v>4330464</v>
      </c>
      <c r="E45" s="9">
        <v>9162898</v>
      </c>
      <c r="F45" s="9">
        <v>8485077</v>
      </c>
      <c r="G45" s="9">
        <v>677821</v>
      </c>
      <c r="H45" s="9">
        <v>0</v>
      </c>
      <c r="I45" s="9">
        <v>0</v>
      </c>
      <c r="J45" s="9">
        <v>0</v>
      </c>
      <c r="K45" s="9">
        <v>10015256</v>
      </c>
      <c r="L45" s="9">
        <v>6362613</v>
      </c>
      <c r="M45" s="9">
        <v>3652643</v>
      </c>
      <c r="N45" s="9">
        <v>0</v>
      </c>
      <c r="O45" s="9">
        <v>0</v>
      </c>
      <c r="P45" s="9">
        <v>0</v>
      </c>
      <c r="Q45" s="9">
        <v>11122267</v>
      </c>
      <c r="R45" s="9">
        <v>11122267</v>
      </c>
      <c r="S45" s="9">
        <v>3423167</v>
      </c>
      <c r="T45" s="9">
        <v>229482</v>
      </c>
      <c r="U45" s="9">
        <v>13.447699999999999</v>
      </c>
      <c r="V45" s="9">
        <v>0</v>
      </c>
    </row>
    <row r="46" spans="1:22" x14ac:dyDescent="0.3">
      <c r="A46" t="s">
        <v>130</v>
      </c>
      <c r="B46" s="9">
        <v>23649221</v>
      </c>
      <c r="C46" s="9">
        <v>23204969</v>
      </c>
      <c r="D46" s="9">
        <v>444252</v>
      </c>
      <c r="E46" s="9">
        <v>9275447</v>
      </c>
      <c r="F46" s="9">
        <v>9175361</v>
      </c>
      <c r="G46" s="9">
        <v>100086</v>
      </c>
      <c r="H46" s="9">
        <v>0</v>
      </c>
      <c r="I46" s="9">
        <v>0</v>
      </c>
      <c r="J46" s="9">
        <v>0</v>
      </c>
      <c r="K46" s="9">
        <v>14373774</v>
      </c>
      <c r="L46" s="9">
        <v>14029608</v>
      </c>
      <c r="M46" s="9">
        <v>344166</v>
      </c>
      <c r="N46" s="9">
        <v>0</v>
      </c>
      <c r="O46" s="9">
        <v>0</v>
      </c>
      <c r="P46" s="9">
        <v>0</v>
      </c>
      <c r="Q46" s="9">
        <v>16284595</v>
      </c>
      <c r="R46" s="9">
        <v>16241821</v>
      </c>
      <c r="S46" s="9">
        <v>207602</v>
      </c>
      <c r="T46" s="9">
        <v>136536</v>
      </c>
      <c r="U46" s="9">
        <v>22.953099999999999</v>
      </c>
      <c r="V46" s="9">
        <v>0</v>
      </c>
    </row>
    <row r="47" spans="1:22" x14ac:dyDescent="0.3">
      <c r="A47" t="s">
        <v>131</v>
      </c>
      <c r="B47" s="9">
        <v>19889777</v>
      </c>
      <c r="C47" s="9">
        <v>19002231</v>
      </c>
      <c r="D47" s="9">
        <v>887546</v>
      </c>
      <c r="E47" s="9">
        <v>12049082</v>
      </c>
      <c r="F47" s="9">
        <v>11830096</v>
      </c>
      <c r="G47" s="9">
        <v>218986</v>
      </c>
      <c r="H47" s="9">
        <v>0</v>
      </c>
      <c r="I47" s="9">
        <v>0</v>
      </c>
      <c r="J47" s="9">
        <v>0</v>
      </c>
      <c r="K47" s="9">
        <v>7840695</v>
      </c>
      <c r="L47" s="9">
        <v>7172135</v>
      </c>
      <c r="M47" s="9">
        <v>668560</v>
      </c>
      <c r="N47" s="9">
        <v>0</v>
      </c>
      <c r="O47" s="9">
        <v>0</v>
      </c>
      <c r="P47" s="9">
        <v>0</v>
      </c>
      <c r="Q47" s="9">
        <v>9723687</v>
      </c>
      <c r="R47" s="9">
        <v>9511880</v>
      </c>
      <c r="S47" s="9">
        <v>427336</v>
      </c>
      <c r="T47" s="9">
        <v>241168</v>
      </c>
      <c r="U47" s="9">
        <v>57.6783</v>
      </c>
      <c r="V47" s="9">
        <v>0</v>
      </c>
    </row>
    <row r="48" spans="1:22" x14ac:dyDescent="0.3">
      <c r="A48" t="s">
        <v>132</v>
      </c>
      <c r="B48" s="9">
        <v>18630222</v>
      </c>
      <c r="C48" s="9">
        <v>17518403</v>
      </c>
      <c r="D48" s="9">
        <v>1111819</v>
      </c>
      <c r="E48" s="9">
        <v>11254276</v>
      </c>
      <c r="F48" s="9">
        <v>10973393</v>
      </c>
      <c r="G48" s="9">
        <v>280883</v>
      </c>
      <c r="H48" s="9">
        <v>0</v>
      </c>
      <c r="I48" s="9">
        <v>0</v>
      </c>
      <c r="J48" s="9">
        <v>0</v>
      </c>
      <c r="K48" s="9">
        <v>7375946</v>
      </c>
      <c r="L48" s="9">
        <v>6545010</v>
      </c>
      <c r="M48" s="9">
        <v>830936</v>
      </c>
      <c r="N48" s="9">
        <v>0</v>
      </c>
      <c r="O48" s="9">
        <v>0</v>
      </c>
      <c r="P48" s="9">
        <v>0</v>
      </c>
      <c r="Q48" s="9">
        <v>9286168</v>
      </c>
      <c r="R48" s="9">
        <v>9070311</v>
      </c>
      <c r="S48" s="9">
        <v>521154</v>
      </c>
      <c r="T48" s="9">
        <v>309761</v>
      </c>
      <c r="U48" s="9">
        <v>50.902099999999997</v>
      </c>
      <c r="V48" s="9">
        <v>0</v>
      </c>
    </row>
    <row r="49" spans="1:22" x14ac:dyDescent="0.3">
      <c r="A49" t="s">
        <v>133</v>
      </c>
      <c r="B49" s="9">
        <v>20110346</v>
      </c>
      <c r="C49" s="9">
        <v>19393751</v>
      </c>
      <c r="D49" s="9">
        <v>716595</v>
      </c>
      <c r="E49" s="9">
        <v>8933482</v>
      </c>
      <c r="F49" s="9">
        <v>8785965</v>
      </c>
      <c r="G49" s="9">
        <v>147517</v>
      </c>
      <c r="H49" s="9">
        <v>0</v>
      </c>
      <c r="I49" s="9">
        <v>0</v>
      </c>
      <c r="J49" s="9">
        <v>0</v>
      </c>
      <c r="K49" s="9">
        <v>11176864</v>
      </c>
      <c r="L49" s="9">
        <v>10607786</v>
      </c>
      <c r="M49" s="9">
        <v>569078</v>
      </c>
      <c r="N49" s="9">
        <v>0</v>
      </c>
      <c r="O49" s="9">
        <v>0</v>
      </c>
      <c r="P49" s="9">
        <v>0</v>
      </c>
      <c r="Q49" s="9">
        <v>12959251</v>
      </c>
      <c r="R49" s="9">
        <v>12824538</v>
      </c>
      <c r="S49" s="9">
        <v>366039</v>
      </c>
      <c r="T49" s="9">
        <v>203036</v>
      </c>
      <c r="U49" s="9">
        <v>14.9292</v>
      </c>
      <c r="V49" s="9">
        <v>0</v>
      </c>
    </row>
    <row r="50" spans="1:22" x14ac:dyDescent="0.3">
      <c r="A50" t="s">
        <v>134</v>
      </c>
      <c r="B50" s="9">
        <v>23653217</v>
      </c>
      <c r="C50" s="9">
        <v>22703520</v>
      </c>
      <c r="D50" s="9">
        <v>949697</v>
      </c>
      <c r="E50" s="9">
        <v>8829725</v>
      </c>
      <c r="F50" s="9">
        <v>8631942</v>
      </c>
      <c r="G50" s="9">
        <v>197783</v>
      </c>
      <c r="H50" s="9">
        <v>0</v>
      </c>
      <c r="I50" s="9">
        <v>0</v>
      </c>
      <c r="J50" s="9">
        <v>0</v>
      </c>
      <c r="K50" s="9">
        <v>14823492</v>
      </c>
      <c r="L50" s="9">
        <v>14071578</v>
      </c>
      <c r="M50" s="9">
        <v>751914</v>
      </c>
      <c r="N50" s="9">
        <v>0</v>
      </c>
      <c r="O50" s="9">
        <v>0</v>
      </c>
      <c r="P50" s="9">
        <v>0</v>
      </c>
      <c r="Q50" s="9">
        <v>17199197</v>
      </c>
      <c r="R50" s="9">
        <v>16946509</v>
      </c>
      <c r="S50" s="9">
        <v>490105</v>
      </c>
      <c r="T50" s="9">
        <v>261807</v>
      </c>
      <c r="U50" s="9">
        <v>14.168900000000001</v>
      </c>
      <c r="V50" s="9">
        <v>0</v>
      </c>
    </row>
    <row r="51" spans="1:22" x14ac:dyDescent="0.3">
      <c r="A51" t="s">
        <v>135</v>
      </c>
      <c r="B51" s="9">
        <v>22072222</v>
      </c>
      <c r="C51" s="9">
        <v>21585508</v>
      </c>
      <c r="D51" s="9">
        <v>486714</v>
      </c>
      <c r="E51" s="9">
        <v>9136703</v>
      </c>
      <c r="F51" s="9">
        <v>9017059</v>
      </c>
      <c r="G51" s="9">
        <v>119644</v>
      </c>
      <c r="H51" s="9">
        <v>0</v>
      </c>
      <c r="I51" s="9">
        <v>0</v>
      </c>
      <c r="J51" s="9">
        <v>0</v>
      </c>
      <c r="K51" s="9">
        <v>12935519</v>
      </c>
      <c r="L51" s="9">
        <v>12568449</v>
      </c>
      <c r="M51" s="9">
        <v>367070</v>
      </c>
      <c r="N51" s="9">
        <v>0</v>
      </c>
      <c r="O51" s="9">
        <v>0</v>
      </c>
      <c r="P51" s="9">
        <v>0</v>
      </c>
      <c r="Q51" s="9">
        <v>14086451</v>
      </c>
      <c r="R51" s="9">
        <v>14063530</v>
      </c>
      <c r="S51" s="9">
        <v>251853</v>
      </c>
      <c r="T51" s="9">
        <v>115226</v>
      </c>
      <c r="U51" s="9">
        <v>17.025200000000002</v>
      </c>
      <c r="V51" s="9">
        <v>0</v>
      </c>
    </row>
    <row r="52" spans="1:22" x14ac:dyDescent="0.3">
      <c r="A52" t="s">
        <v>136</v>
      </c>
      <c r="B52" s="9">
        <v>11587611</v>
      </c>
      <c r="C52" s="9">
        <v>11289334</v>
      </c>
      <c r="D52" s="9">
        <v>298277</v>
      </c>
      <c r="E52" s="9">
        <v>8033961</v>
      </c>
      <c r="F52" s="9">
        <v>7998040</v>
      </c>
      <c r="G52" s="9">
        <v>35921</v>
      </c>
      <c r="H52" s="9">
        <v>0</v>
      </c>
      <c r="I52" s="9">
        <v>0</v>
      </c>
      <c r="J52" s="9">
        <v>0</v>
      </c>
      <c r="K52" s="9">
        <v>3553650</v>
      </c>
      <c r="L52" s="9">
        <v>3291294</v>
      </c>
      <c r="M52" s="9">
        <v>262356</v>
      </c>
      <c r="N52" s="9">
        <v>0</v>
      </c>
      <c r="O52" s="9">
        <v>0</v>
      </c>
      <c r="P52" s="9">
        <v>0</v>
      </c>
      <c r="Q52" s="9">
        <v>3991122</v>
      </c>
      <c r="R52" s="9">
        <v>3966307</v>
      </c>
      <c r="S52" s="9">
        <v>236234</v>
      </c>
      <c r="T52" s="9">
        <v>26151</v>
      </c>
      <c r="U52" s="9">
        <v>14.4694</v>
      </c>
      <c r="V52" s="9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B3" sqref="B3:V5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5" t="s">
        <v>172</v>
      </c>
    </row>
    <row r="3" spans="1:22" x14ac:dyDescent="0.3">
      <c r="A3" t="s">
        <v>1</v>
      </c>
      <c r="B3" s="9">
        <v>1784762</v>
      </c>
      <c r="C3" s="9">
        <v>1481566</v>
      </c>
      <c r="D3" s="9">
        <v>303196</v>
      </c>
      <c r="E3" s="9">
        <v>410337</v>
      </c>
      <c r="F3" s="9">
        <v>297368</v>
      </c>
      <c r="G3" s="9">
        <v>112969</v>
      </c>
      <c r="H3" s="9">
        <v>58268</v>
      </c>
      <c r="I3" s="9">
        <v>21504</v>
      </c>
      <c r="J3" s="9">
        <v>36764</v>
      </c>
      <c r="K3" s="9">
        <v>1126548</v>
      </c>
      <c r="L3" s="9">
        <v>973316</v>
      </c>
      <c r="M3" s="9">
        <v>153232</v>
      </c>
      <c r="N3" s="9">
        <v>189609</v>
      </c>
      <c r="O3" s="9">
        <v>189378</v>
      </c>
      <c r="P3" s="9">
        <v>231</v>
      </c>
      <c r="Q3" s="9">
        <v>1565035</v>
      </c>
      <c r="R3" s="9">
        <v>1562171</v>
      </c>
      <c r="S3" s="9">
        <v>14282</v>
      </c>
      <c r="T3" s="9">
        <v>138048</v>
      </c>
      <c r="U3" s="9">
        <v>104.871</v>
      </c>
      <c r="V3" s="9">
        <v>443735</v>
      </c>
    </row>
    <row r="4" spans="1:22" x14ac:dyDescent="0.3">
      <c r="A4" t="s">
        <v>88</v>
      </c>
      <c r="B4" s="9">
        <v>1480666</v>
      </c>
      <c r="C4" s="9">
        <v>1236188</v>
      </c>
      <c r="D4" s="9">
        <v>244478</v>
      </c>
      <c r="E4" s="9">
        <v>240314</v>
      </c>
      <c r="F4" s="9">
        <v>182901</v>
      </c>
      <c r="G4" s="9">
        <v>57413</v>
      </c>
      <c r="H4" s="9">
        <v>88803</v>
      </c>
      <c r="I4" s="9">
        <v>24850</v>
      </c>
      <c r="J4" s="9">
        <v>63953</v>
      </c>
      <c r="K4" s="9">
        <v>1026057</v>
      </c>
      <c r="L4" s="9">
        <v>903360</v>
      </c>
      <c r="M4" s="9">
        <v>122697</v>
      </c>
      <c r="N4" s="9">
        <v>125492</v>
      </c>
      <c r="O4" s="9">
        <v>125077</v>
      </c>
      <c r="P4" s="9">
        <v>415</v>
      </c>
      <c r="Q4" s="9">
        <v>909407</v>
      </c>
      <c r="R4" s="9">
        <v>909088</v>
      </c>
      <c r="S4" s="9">
        <v>15977</v>
      </c>
      <c r="T4" s="9">
        <v>105876</v>
      </c>
      <c r="U4" s="9">
        <v>63.882599999999996</v>
      </c>
      <c r="V4" s="9">
        <v>319613</v>
      </c>
    </row>
    <row r="5" spans="1:22" x14ac:dyDescent="0.3">
      <c r="A5" t="s">
        <v>89</v>
      </c>
      <c r="B5" s="9">
        <v>1706768</v>
      </c>
      <c r="C5" s="9">
        <v>1310144</v>
      </c>
      <c r="D5" s="9">
        <v>396624</v>
      </c>
      <c r="E5" s="9">
        <v>197452</v>
      </c>
      <c r="F5" s="9">
        <v>150795</v>
      </c>
      <c r="G5" s="9">
        <v>46657</v>
      </c>
      <c r="H5" s="9">
        <v>232294</v>
      </c>
      <c r="I5" s="9">
        <v>26177</v>
      </c>
      <c r="J5" s="9">
        <v>206117</v>
      </c>
      <c r="K5" s="9">
        <v>1007722</v>
      </c>
      <c r="L5" s="9">
        <v>865059</v>
      </c>
      <c r="M5" s="9">
        <v>142663</v>
      </c>
      <c r="N5" s="9">
        <v>269300</v>
      </c>
      <c r="O5" s="9">
        <v>268113</v>
      </c>
      <c r="P5" s="9">
        <v>1187</v>
      </c>
      <c r="Q5" s="9">
        <v>1122309</v>
      </c>
      <c r="R5" s="9">
        <v>1122043</v>
      </c>
      <c r="S5" s="9">
        <v>12103</v>
      </c>
      <c r="T5" s="9">
        <v>130148</v>
      </c>
      <c r="U5" s="9">
        <v>168.46700000000001</v>
      </c>
      <c r="V5" s="9">
        <v>295022</v>
      </c>
    </row>
    <row r="6" spans="1:22" x14ac:dyDescent="0.3">
      <c r="A6" t="s">
        <v>90</v>
      </c>
      <c r="B6" s="9">
        <v>2547056</v>
      </c>
      <c r="C6" s="9">
        <v>2237838</v>
      </c>
      <c r="D6" s="9">
        <v>309218</v>
      </c>
      <c r="E6" s="9">
        <v>518847</v>
      </c>
      <c r="F6" s="9">
        <v>439700</v>
      </c>
      <c r="G6" s="9">
        <v>79147</v>
      </c>
      <c r="H6" s="9">
        <v>117358</v>
      </c>
      <c r="I6" s="9">
        <v>44953</v>
      </c>
      <c r="J6" s="9">
        <v>72405</v>
      </c>
      <c r="K6" s="9">
        <v>1688842</v>
      </c>
      <c r="L6" s="9">
        <v>1532119</v>
      </c>
      <c r="M6" s="9">
        <v>156723</v>
      </c>
      <c r="N6" s="9">
        <v>222009</v>
      </c>
      <c r="O6" s="9">
        <v>221066</v>
      </c>
      <c r="P6" s="9">
        <v>943</v>
      </c>
      <c r="Q6" s="9">
        <v>1710948</v>
      </c>
      <c r="R6" s="9">
        <v>1710538</v>
      </c>
      <c r="S6" s="9">
        <v>25779</v>
      </c>
      <c r="T6" s="9">
        <v>129468</v>
      </c>
      <c r="U6" s="9">
        <v>83.185000000000002</v>
      </c>
      <c r="V6" s="9">
        <v>617773</v>
      </c>
    </row>
    <row r="7" spans="1:22" x14ac:dyDescent="0.3">
      <c r="A7" t="s">
        <v>91</v>
      </c>
      <c r="B7" s="9">
        <v>2148174</v>
      </c>
      <c r="C7" s="9">
        <v>1761088</v>
      </c>
      <c r="D7" s="9">
        <v>387086</v>
      </c>
      <c r="E7" s="9">
        <v>320803</v>
      </c>
      <c r="F7" s="9">
        <v>232108</v>
      </c>
      <c r="G7" s="9">
        <v>88695</v>
      </c>
      <c r="H7" s="9">
        <v>180841</v>
      </c>
      <c r="I7" s="9">
        <v>31818</v>
      </c>
      <c r="J7" s="9">
        <v>149023</v>
      </c>
      <c r="K7" s="9">
        <v>1393465</v>
      </c>
      <c r="L7" s="9">
        <v>1245238</v>
      </c>
      <c r="M7" s="9">
        <v>148227</v>
      </c>
      <c r="N7" s="9">
        <v>253065</v>
      </c>
      <c r="O7" s="9">
        <v>251924</v>
      </c>
      <c r="P7" s="9">
        <v>1141</v>
      </c>
      <c r="Q7" s="9">
        <v>1406190</v>
      </c>
      <c r="R7" s="9">
        <v>1405810</v>
      </c>
      <c r="S7" s="9">
        <v>15710</v>
      </c>
      <c r="T7" s="9">
        <v>130715</v>
      </c>
      <c r="U7" s="9">
        <v>128.76900000000001</v>
      </c>
      <c r="V7" s="9">
        <v>455575</v>
      </c>
    </row>
    <row r="8" spans="1:22" x14ac:dyDescent="0.3">
      <c r="A8" t="s">
        <v>92</v>
      </c>
      <c r="B8" s="9">
        <v>2079181</v>
      </c>
      <c r="C8" s="9">
        <v>1533109</v>
      </c>
      <c r="D8" s="9">
        <v>546072</v>
      </c>
      <c r="E8" s="9">
        <v>384652</v>
      </c>
      <c r="F8" s="9">
        <v>146092</v>
      </c>
      <c r="G8" s="9">
        <v>238560</v>
      </c>
      <c r="H8" s="9">
        <v>42363</v>
      </c>
      <c r="I8" s="9">
        <v>12409</v>
      </c>
      <c r="J8" s="9">
        <v>29954</v>
      </c>
      <c r="K8" s="9">
        <v>1476183</v>
      </c>
      <c r="L8" s="9">
        <v>1199268</v>
      </c>
      <c r="M8" s="9">
        <v>276915</v>
      </c>
      <c r="N8" s="9">
        <v>175983</v>
      </c>
      <c r="O8" s="9">
        <v>175340</v>
      </c>
      <c r="P8" s="9">
        <v>643</v>
      </c>
      <c r="Q8" s="9">
        <v>2577602</v>
      </c>
      <c r="R8" s="9">
        <v>2557623</v>
      </c>
      <c r="S8" s="9">
        <v>12669</v>
      </c>
      <c r="T8" s="9">
        <v>264944</v>
      </c>
      <c r="U8" s="9">
        <v>115.79600000000001</v>
      </c>
      <c r="V8" s="9">
        <v>435304</v>
      </c>
    </row>
    <row r="9" spans="1:22" x14ac:dyDescent="0.3">
      <c r="A9" t="s">
        <v>93</v>
      </c>
      <c r="B9" s="9">
        <v>3100371</v>
      </c>
      <c r="C9" s="9">
        <v>2890400</v>
      </c>
      <c r="D9" s="9">
        <v>209971</v>
      </c>
      <c r="E9" s="9">
        <v>620637</v>
      </c>
      <c r="F9" s="9">
        <v>548971</v>
      </c>
      <c r="G9" s="9">
        <v>71666</v>
      </c>
      <c r="H9" s="9">
        <v>89496</v>
      </c>
      <c r="I9" s="9">
        <v>47876</v>
      </c>
      <c r="J9" s="9">
        <v>41620</v>
      </c>
      <c r="K9" s="9">
        <v>2062516</v>
      </c>
      <c r="L9" s="9">
        <v>1966001</v>
      </c>
      <c r="M9" s="9">
        <v>96515</v>
      </c>
      <c r="N9" s="9">
        <v>327722</v>
      </c>
      <c r="O9" s="9">
        <v>327552</v>
      </c>
      <c r="P9" s="9">
        <v>170</v>
      </c>
      <c r="Q9" s="9">
        <v>2521655</v>
      </c>
      <c r="R9" s="9">
        <v>2518462</v>
      </c>
      <c r="S9" s="9">
        <v>9442</v>
      </c>
      <c r="T9" s="9">
        <v>86646</v>
      </c>
      <c r="U9" s="9">
        <v>123.667</v>
      </c>
      <c r="V9" s="9">
        <v>660212</v>
      </c>
    </row>
    <row r="10" spans="1:22" x14ac:dyDescent="0.3">
      <c r="A10" t="s">
        <v>94</v>
      </c>
      <c r="B10" s="9">
        <v>3715317</v>
      </c>
      <c r="C10" s="9">
        <v>3268764</v>
      </c>
      <c r="D10" s="9">
        <v>446553</v>
      </c>
      <c r="E10" s="9">
        <v>890451</v>
      </c>
      <c r="F10" s="9">
        <v>724290</v>
      </c>
      <c r="G10" s="9">
        <v>166161</v>
      </c>
      <c r="H10" s="9">
        <v>104283</v>
      </c>
      <c r="I10" s="9">
        <v>18334</v>
      </c>
      <c r="J10" s="9">
        <v>85949</v>
      </c>
      <c r="K10" s="9">
        <v>2538600</v>
      </c>
      <c r="L10" s="9">
        <v>2344574</v>
      </c>
      <c r="M10" s="9">
        <v>194026</v>
      </c>
      <c r="N10" s="9">
        <v>181983</v>
      </c>
      <c r="O10" s="9">
        <v>181566</v>
      </c>
      <c r="P10" s="9">
        <v>417</v>
      </c>
      <c r="Q10" s="9">
        <v>3022427</v>
      </c>
      <c r="R10" s="9">
        <v>3015889</v>
      </c>
      <c r="S10" s="9">
        <v>18903</v>
      </c>
      <c r="T10" s="9">
        <v>176583</v>
      </c>
      <c r="U10" s="9">
        <v>77.339200000000005</v>
      </c>
      <c r="V10" s="9">
        <v>904301</v>
      </c>
    </row>
    <row r="11" spans="1:22" x14ac:dyDescent="0.3">
      <c r="A11" t="s">
        <v>95</v>
      </c>
      <c r="B11" s="9">
        <v>1686734</v>
      </c>
      <c r="C11" s="9">
        <v>1212442</v>
      </c>
      <c r="D11" s="9">
        <v>474292</v>
      </c>
      <c r="E11" s="9">
        <v>223695</v>
      </c>
      <c r="F11" s="9">
        <v>121920</v>
      </c>
      <c r="G11" s="9">
        <v>101775</v>
      </c>
      <c r="H11" s="9">
        <v>80924</v>
      </c>
      <c r="I11" s="9">
        <v>10482</v>
      </c>
      <c r="J11" s="9">
        <v>70442</v>
      </c>
      <c r="K11" s="9">
        <v>1174261</v>
      </c>
      <c r="L11" s="9">
        <v>872677</v>
      </c>
      <c r="M11" s="9">
        <v>301584</v>
      </c>
      <c r="N11" s="9">
        <v>207854</v>
      </c>
      <c r="O11" s="9">
        <v>207363</v>
      </c>
      <c r="P11" s="9">
        <v>491</v>
      </c>
      <c r="Q11" s="9">
        <v>1636776</v>
      </c>
      <c r="R11" s="9">
        <v>1635013</v>
      </c>
      <c r="S11" s="9">
        <v>25678</v>
      </c>
      <c r="T11" s="9">
        <v>275787</v>
      </c>
      <c r="U11" s="9">
        <v>124.465</v>
      </c>
      <c r="V11" s="9">
        <v>356415</v>
      </c>
    </row>
    <row r="12" spans="1:22" x14ac:dyDescent="0.3">
      <c r="A12" t="s">
        <v>96</v>
      </c>
      <c r="B12" s="9">
        <v>1297581</v>
      </c>
      <c r="C12" s="9">
        <v>1297233</v>
      </c>
      <c r="D12" s="9">
        <v>348</v>
      </c>
      <c r="E12" s="9">
        <v>60768</v>
      </c>
      <c r="F12" s="9">
        <v>60684</v>
      </c>
      <c r="G12" s="9">
        <v>84</v>
      </c>
      <c r="H12" s="9">
        <v>113</v>
      </c>
      <c r="I12" s="9">
        <v>110</v>
      </c>
      <c r="J12" s="9">
        <v>3</v>
      </c>
      <c r="K12" s="9">
        <v>1236365</v>
      </c>
      <c r="L12" s="9">
        <v>1236104</v>
      </c>
      <c r="M12" s="9">
        <v>261</v>
      </c>
      <c r="N12" s="9">
        <v>335</v>
      </c>
      <c r="O12" s="9">
        <v>335</v>
      </c>
      <c r="P12" s="9">
        <v>0</v>
      </c>
      <c r="Q12" s="9">
        <v>787604</v>
      </c>
      <c r="R12" s="9">
        <v>787569</v>
      </c>
      <c r="S12" s="9">
        <v>76</v>
      </c>
      <c r="T12" s="9">
        <v>138</v>
      </c>
      <c r="U12" s="9">
        <v>112.63500000000001</v>
      </c>
      <c r="V12" s="9">
        <v>248639</v>
      </c>
    </row>
    <row r="13" spans="1:22" x14ac:dyDescent="0.3">
      <c r="A13" t="s">
        <v>97</v>
      </c>
      <c r="B13" s="9">
        <v>3242971</v>
      </c>
      <c r="C13" s="9">
        <v>2260435</v>
      </c>
      <c r="D13" s="9">
        <v>982536</v>
      </c>
      <c r="E13" s="9">
        <v>668435</v>
      </c>
      <c r="F13" s="9">
        <v>392884</v>
      </c>
      <c r="G13" s="9">
        <v>275551</v>
      </c>
      <c r="H13" s="9">
        <v>114666</v>
      </c>
      <c r="I13" s="9">
        <v>40763</v>
      </c>
      <c r="J13" s="9">
        <v>73903</v>
      </c>
      <c r="K13" s="9">
        <v>2175597</v>
      </c>
      <c r="L13" s="9">
        <v>1543488</v>
      </c>
      <c r="M13" s="9">
        <v>632109</v>
      </c>
      <c r="N13" s="9">
        <v>284273</v>
      </c>
      <c r="O13" s="9">
        <v>283300</v>
      </c>
      <c r="P13" s="9">
        <v>973</v>
      </c>
      <c r="Q13" s="9">
        <v>2476285</v>
      </c>
      <c r="R13" s="9">
        <v>2475228</v>
      </c>
      <c r="S13" s="9">
        <v>39196</v>
      </c>
      <c r="T13" s="9">
        <v>590542</v>
      </c>
      <c r="U13" s="9">
        <v>80.313000000000002</v>
      </c>
      <c r="V13" s="9">
        <v>542920</v>
      </c>
    </row>
    <row r="14" spans="1:22" x14ac:dyDescent="0.3">
      <c r="A14" t="s">
        <v>98</v>
      </c>
      <c r="B14" s="9">
        <v>7035240</v>
      </c>
      <c r="C14" s="9">
        <v>5971006</v>
      </c>
      <c r="D14" s="9">
        <v>1064234</v>
      </c>
      <c r="E14" s="9">
        <v>2168689</v>
      </c>
      <c r="F14" s="9">
        <v>1892014</v>
      </c>
      <c r="G14" s="9">
        <v>276675</v>
      </c>
      <c r="H14" s="9">
        <v>105729</v>
      </c>
      <c r="I14" s="9">
        <v>57974</v>
      </c>
      <c r="J14" s="9">
        <v>47755</v>
      </c>
      <c r="K14" s="9">
        <v>4515774</v>
      </c>
      <c r="L14" s="9">
        <v>3777246</v>
      </c>
      <c r="M14" s="9">
        <v>738528</v>
      </c>
      <c r="N14" s="9">
        <v>245048</v>
      </c>
      <c r="O14" s="9">
        <v>243772</v>
      </c>
      <c r="P14" s="9">
        <v>1276</v>
      </c>
      <c r="Q14" s="9">
        <v>6371436</v>
      </c>
      <c r="R14" s="9">
        <v>6369981</v>
      </c>
      <c r="S14" s="9">
        <v>39205</v>
      </c>
      <c r="T14" s="9">
        <v>698666</v>
      </c>
      <c r="U14" s="9">
        <v>59.334699999999998</v>
      </c>
      <c r="V14" s="9">
        <v>1259230</v>
      </c>
    </row>
    <row r="15" spans="1:22" x14ac:dyDescent="0.3">
      <c r="A15" t="s">
        <v>99</v>
      </c>
      <c r="B15" s="9">
        <v>7747011</v>
      </c>
      <c r="C15" s="9">
        <v>6723862</v>
      </c>
      <c r="D15" s="9">
        <v>1023149</v>
      </c>
      <c r="E15" s="9">
        <v>2404443</v>
      </c>
      <c r="F15" s="9">
        <v>2156003</v>
      </c>
      <c r="G15" s="9">
        <v>248440</v>
      </c>
      <c r="H15" s="9">
        <v>103684</v>
      </c>
      <c r="I15" s="9">
        <v>63373</v>
      </c>
      <c r="J15" s="9">
        <v>40311</v>
      </c>
      <c r="K15" s="9">
        <v>4981979</v>
      </c>
      <c r="L15" s="9">
        <v>4248605</v>
      </c>
      <c r="M15" s="9">
        <v>733374</v>
      </c>
      <c r="N15" s="9">
        <v>256905</v>
      </c>
      <c r="O15" s="9">
        <v>255881</v>
      </c>
      <c r="P15" s="9">
        <v>1024</v>
      </c>
      <c r="Q15" s="9">
        <v>7598504</v>
      </c>
      <c r="R15" s="9">
        <v>7595952</v>
      </c>
      <c r="S15" s="9">
        <v>35356</v>
      </c>
      <c r="T15" s="9">
        <v>696808</v>
      </c>
      <c r="U15" s="9">
        <v>49.114600000000003</v>
      </c>
      <c r="V15" s="9">
        <v>1492254</v>
      </c>
    </row>
    <row r="16" spans="1:22" x14ac:dyDescent="0.3">
      <c r="A16" t="s">
        <v>100</v>
      </c>
      <c r="B16" s="9">
        <v>6095666</v>
      </c>
      <c r="C16" s="9">
        <v>4970913</v>
      </c>
      <c r="D16" s="9">
        <v>1124753</v>
      </c>
      <c r="E16" s="9">
        <v>1728866</v>
      </c>
      <c r="F16" s="9">
        <v>1455362</v>
      </c>
      <c r="G16" s="9">
        <v>273504</v>
      </c>
      <c r="H16" s="9">
        <v>93527</v>
      </c>
      <c r="I16" s="9">
        <v>49159</v>
      </c>
      <c r="J16" s="9">
        <v>44368</v>
      </c>
      <c r="K16" s="9">
        <v>4007911</v>
      </c>
      <c r="L16" s="9">
        <v>3201966</v>
      </c>
      <c r="M16" s="9">
        <v>805945</v>
      </c>
      <c r="N16" s="9">
        <v>265362</v>
      </c>
      <c r="O16" s="9">
        <v>264426</v>
      </c>
      <c r="P16" s="9">
        <v>936</v>
      </c>
      <c r="Q16" s="9">
        <v>6021953</v>
      </c>
      <c r="R16" s="9">
        <v>6019269</v>
      </c>
      <c r="S16" s="9">
        <v>40286</v>
      </c>
      <c r="T16" s="9">
        <v>766433</v>
      </c>
      <c r="U16" s="9">
        <v>46.655000000000001</v>
      </c>
      <c r="V16" s="9">
        <v>1041731</v>
      </c>
    </row>
    <row r="17" spans="1:22" x14ac:dyDescent="0.3">
      <c r="A17" t="s">
        <v>101</v>
      </c>
      <c r="B17" s="9">
        <v>3536718</v>
      </c>
      <c r="C17" s="9">
        <v>2402968</v>
      </c>
      <c r="D17" s="9">
        <v>1133750</v>
      </c>
      <c r="E17" s="9">
        <v>643964</v>
      </c>
      <c r="F17" s="9">
        <v>364867</v>
      </c>
      <c r="G17" s="9">
        <v>279097</v>
      </c>
      <c r="H17" s="9">
        <v>80284</v>
      </c>
      <c r="I17" s="9">
        <v>34136</v>
      </c>
      <c r="J17" s="9">
        <v>46148</v>
      </c>
      <c r="K17" s="9">
        <v>2544339</v>
      </c>
      <c r="L17" s="9">
        <v>1737042</v>
      </c>
      <c r="M17" s="9">
        <v>807297</v>
      </c>
      <c r="N17" s="9">
        <v>268131</v>
      </c>
      <c r="O17" s="9">
        <v>266923</v>
      </c>
      <c r="P17" s="9">
        <v>1208</v>
      </c>
      <c r="Q17" s="9">
        <v>3167647</v>
      </c>
      <c r="R17" s="9">
        <v>3165369</v>
      </c>
      <c r="S17" s="9">
        <v>46716</v>
      </c>
      <c r="T17" s="9">
        <v>760270</v>
      </c>
      <c r="U17" s="9">
        <v>50.99</v>
      </c>
      <c r="V17" s="9">
        <v>547488</v>
      </c>
    </row>
    <row r="18" spans="1:22" x14ac:dyDescent="0.3">
      <c r="A18" t="s">
        <v>102</v>
      </c>
      <c r="B18" s="9">
        <v>3641749</v>
      </c>
      <c r="C18" s="9">
        <v>2379605</v>
      </c>
      <c r="D18" s="9">
        <v>1262144</v>
      </c>
      <c r="E18" s="9">
        <v>643211</v>
      </c>
      <c r="F18" s="9">
        <v>339825</v>
      </c>
      <c r="G18" s="9">
        <v>303386</v>
      </c>
      <c r="H18" s="9">
        <v>80860</v>
      </c>
      <c r="I18" s="9">
        <v>31731</v>
      </c>
      <c r="J18" s="9">
        <v>49129</v>
      </c>
      <c r="K18" s="9">
        <v>2642144</v>
      </c>
      <c r="L18" s="9">
        <v>1733856</v>
      </c>
      <c r="M18" s="9">
        <v>908288</v>
      </c>
      <c r="N18" s="9">
        <v>275534</v>
      </c>
      <c r="O18" s="9">
        <v>274193</v>
      </c>
      <c r="P18" s="9">
        <v>1341</v>
      </c>
      <c r="Q18" s="9">
        <v>3343655</v>
      </c>
      <c r="R18" s="9">
        <v>3340513</v>
      </c>
      <c r="S18" s="9">
        <v>46012</v>
      </c>
      <c r="T18" s="9">
        <v>861974</v>
      </c>
      <c r="U18" s="9">
        <v>45.767899999999997</v>
      </c>
      <c r="V18" s="9">
        <v>535607</v>
      </c>
    </row>
    <row r="19" spans="1:22" x14ac:dyDescent="0.3">
      <c r="A19" t="s">
        <v>103</v>
      </c>
      <c r="B19" s="9">
        <v>3754330</v>
      </c>
      <c r="C19" s="9">
        <v>2405028</v>
      </c>
      <c r="D19" s="9">
        <v>1349302</v>
      </c>
      <c r="E19" s="9">
        <v>664746</v>
      </c>
      <c r="F19" s="9">
        <v>338934</v>
      </c>
      <c r="G19" s="9">
        <v>325812</v>
      </c>
      <c r="H19" s="9">
        <v>78994</v>
      </c>
      <c r="I19" s="9">
        <v>31888</v>
      </c>
      <c r="J19" s="9">
        <v>47106</v>
      </c>
      <c r="K19" s="9">
        <v>2734779</v>
      </c>
      <c r="L19" s="9">
        <v>1760029</v>
      </c>
      <c r="M19" s="9">
        <v>974750</v>
      </c>
      <c r="N19" s="9">
        <v>275811</v>
      </c>
      <c r="O19" s="9">
        <v>274177</v>
      </c>
      <c r="P19" s="9">
        <v>1634</v>
      </c>
      <c r="Q19" s="9">
        <v>3477833</v>
      </c>
      <c r="R19" s="9">
        <v>3474997</v>
      </c>
      <c r="S19" s="9">
        <v>49325</v>
      </c>
      <c r="T19" s="9">
        <v>925095</v>
      </c>
      <c r="U19" s="9">
        <v>46.301400000000001</v>
      </c>
      <c r="V19" s="9">
        <v>533279</v>
      </c>
    </row>
    <row r="20" spans="1:22" x14ac:dyDescent="0.3">
      <c r="A20" t="s">
        <v>104</v>
      </c>
      <c r="B20" s="9">
        <v>2444393</v>
      </c>
      <c r="C20" s="9">
        <v>2372417</v>
      </c>
      <c r="D20" s="9">
        <v>71976</v>
      </c>
      <c r="E20" s="9">
        <v>144078</v>
      </c>
      <c r="F20" s="9">
        <v>124340</v>
      </c>
      <c r="G20" s="9">
        <v>19738</v>
      </c>
      <c r="H20" s="9">
        <v>32017</v>
      </c>
      <c r="I20" s="9">
        <v>1074</v>
      </c>
      <c r="J20" s="9">
        <v>30943</v>
      </c>
      <c r="K20" s="9">
        <v>2229932</v>
      </c>
      <c r="L20" s="9">
        <v>2208652</v>
      </c>
      <c r="M20" s="9">
        <v>21280</v>
      </c>
      <c r="N20" s="9">
        <v>38366</v>
      </c>
      <c r="O20" s="9">
        <v>38351</v>
      </c>
      <c r="P20" s="9">
        <v>15</v>
      </c>
      <c r="Q20" s="9">
        <v>1576349</v>
      </c>
      <c r="R20" s="9">
        <v>1576299</v>
      </c>
      <c r="S20" s="9">
        <v>1654</v>
      </c>
      <c r="T20" s="9">
        <v>19575</v>
      </c>
      <c r="U20" s="9">
        <v>261.911</v>
      </c>
      <c r="V20" s="9">
        <v>605405</v>
      </c>
    </row>
    <row r="21" spans="1:22" x14ac:dyDescent="0.3">
      <c r="A21" t="s">
        <v>105</v>
      </c>
      <c r="B21" s="9">
        <v>2352605</v>
      </c>
      <c r="C21" s="9">
        <v>2352236</v>
      </c>
      <c r="D21" s="9">
        <v>369</v>
      </c>
      <c r="E21" s="9">
        <v>110105</v>
      </c>
      <c r="F21" s="9">
        <v>110025</v>
      </c>
      <c r="G21" s="9">
        <v>80</v>
      </c>
      <c r="H21" s="9">
        <v>94</v>
      </c>
      <c r="I21" s="9">
        <v>80</v>
      </c>
      <c r="J21" s="9">
        <v>14</v>
      </c>
      <c r="K21" s="9">
        <v>2242056</v>
      </c>
      <c r="L21" s="9">
        <v>2241781</v>
      </c>
      <c r="M21" s="9">
        <v>275</v>
      </c>
      <c r="N21" s="9">
        <v>350</v>
      </c>
      <c r="O21" s="9">
        <v>350</v>
      </c>
      <c r="P21" s="9">
        <v>0</v>
      </c>
      <c r="Q21" s="9">
        <v>1255544</v>
      </c>
      <c r="R21" s="9">
        <v>1255541</v>
      </c>
      <c r="S21" s="9">
        <v>88</v>
      </c>
      <c r="T21" s="9">
        <v>156</v>
      </c>
      <c r="U21" s="9">
        <v>116.325</v>
      </c>
      <c r="V21" s="9">
        <v>543546</v>
      </c>
    </row>
    <row r="22" spans="1:22" x14ac:dyDescent="0.3">
      <c r="A22" t="s">
        <v>106</v>
      </c>
      <c r="B22" s="9">
        <v>5510548</v>
      </c>
      <c r="C22" s="9">
        <v>4942948</v>
      </c>
      <c r="D22" s="9">
        <v>567600</v>
      </c>
      <c r="E22" s="9">
        <v>851331</v>
      </c>
      <c r="F22" s="9">
        <v>718024</v>
      </c>
      <c r="G22" s="9">
        <v>133307</v>
      </c>
      <c r="H22" s="9">
        <v>220351</v>
      </c>
      <c r="I22" s="9">
        <v>151168</v>
      </c>
      <c r="J22" s="9">
        <v>69183</v>
      </c>
      <c r="K22" s="9">
        <v>4010673</v>
      </c>
      <c r="L22" s="9">
        <v>3648529</v>
      </c>
      <c r="M22" s="9">
        <v>362144</v>
      </c>
      <c r="N22" s="9">
        <v>428193</v>
      </c>
      <c r="O22" s="9">
        <v>425227</v>
      </c>
      <c r="P22" s="9">
        <v>2966</v>
      </c>
      <c r="Q22" s="9">
        <v>4367779</v>
      </c>
      <c r="R22" s="9">
        <v>4362935</v>
      </c>
      <c r="S22" s="9">
        <v>21508</v>
      </c>
      <c r="T22" s="9">
        <v>340068</v>
      </c>
      <c r="U22" s="9">
        <v>40.875</v>
      </c>
      <c r="V22" s="9">
        <v>1057790</v>
      </c>
    </row>
    <row r="23" spans="1:22" x14ac:dyDescent="0.3">
      <c r="A23" t="s">
        <v>107</v>
      </c>
      <c r="B23" s="9">
        <v>6408630</v>
      </c>
      <c r="C23" s="9">
        <v>4560698</v>
      </c>
      <c r="D23" s="9">
        <v>1847932</v>
      </c>
      <c r="E23" s="9">
        <v>639378</v>
      </c>
      <c r="F23" s="9">
        <v>304340</v>
      </c>
      <c r="G23" s="9">
        <v>335038</v>
      </c>
      <c r="H23" s="9">
        <v>858727</v>
      </c>
      <c r="I23" s="9">
        <v>18581</v>
      </c>
      <c r="J23" s="9">
        <v>840146</v>
      </c>
      <c r="K23" s="9">
        <v>3787615</v>
      </c>
      <c r="L23" s="9">
        <v>3116480</v>
      </c>
      <c r="M23" s="9">
        <v>671135</v>
      </c>
      <c r="N23" s="9">
        <v>1122910</v>
      </c>
      <c r="O23" s="9">
        <v>1121297</v>
      </c>
      <c r="P23" s="9">
        <v>1613</v>
      </c>
      <c r="Q23" s="9">
        <v>3938987</v>
      </c>
      <c r="R23" s="9">
        <v>3934616</v>
      </c>
      <c r="S23" s="9">
        <v>28223</v>
      </c>
      <c r="T23" s="9">
        <v>643538</v>
      </c>
      <c r="U23" s="9">
        <v>207.00700000000001</v>
      </c>
      <c r="V23" s="9">
        <v>902899</v>
      </c>
    </row>
    <row r="24" spans="1:22" x14ac:dyDescent="0.3">
      <c r="A24" t="s">
        <v>108</v>
      </c>
      <c r="B24" s="9">
        <v>6829696</v>
      </c>
      <c r="C24" s="9">
        <v>4964898</v>
      </c>
      <c r="D24" s="9">
        <v>1864798</v>
      </c>
      <c r="E24" s="9">
        <v>611880</v>
      </c>
      <c r="F24" s="9">
        <v>341515</v>
      </c>
      <c r="G24" s="9">
        <v>270365</v>
      </c>
      <c r="H24" s="9">
        <v>951815</v>
      </c>
      <c r="I24" s="9">
        <v>21483</v>
      </c>
      <c r="J24" s="9">
        <v>930332</v>
      </c>
      <c r="K24" s="9">
        <v>4095928</v>
      </c>
      <c r="L24" s="9">
        <v>3435552</v>
      </c>
      <c r="M24" s="9">
        <v>660376</v>
      </c>
      <c r="N24" s="9">
        <v>1170073</v>
      </c>
      <c r="O24" s="9">
        <v>1166348</v>
      </c>
      <c r="P24" s="9">
        <v>3725</v>
      </c>
      <c r="Q24" s="9">
        <v>4055733</v>
      </c>
      <c r="R24" s="9">
        <v>4050353</v>
      </c>
      <c r="S24" s="9">
        <v>29392</v>
      </c>
      <c r="T24" s="9">
        <v>631840</v>
      </c>
      <c r="U24" s="9">
        <v>213.53899999999999</v>
      </c>
      <c r="V24" s="9">
        <v>995024</v>
      </c>
    </row>
    <row r="25" spans="1:22" x14ac:dyDescent="0.3">
      <c r="A25" t="s">
        <v>109</v>
      </c>
      <c r="B25" s="9">
        <v>6481597</v>
      </c>
      <c r="C25" s="9">
        <v>4588024</v>
      </c>
      <c r="D25" s="9">
        <v>1893573</v>
      </c>
      <c r="E25" s="9">
        <v>655594</v>
      </c>
      <c r="F25" s="9">
        <v>316388</v>
      </c>
      <c r="G25" s="9">
        <v>339206</v>
      </c>
      <c r="H25" s="9">
        <v>901534</v>
      </c>
      <c r="I25" s="9">
        <v>18237</v>
      </c>
      <c r="J25" s="9">
        <v>883297</v>
      </c>
      <c r="K25" s="9">
        <v>3749794</v>
      </c>
      <c r="L25" s="9">
        <v>3080742</v>
      </c>
      <c r="M25" s="9">
        <v>669052</v>
      </c>
      <c r="N25" s="9">
        <v>1174675</v>
      </c>
      <c r="O25" s="9">
        <v>1172657</v>
      </c>
      <c r="P25" s="9">
        <v>2018</v>
      </c>
      <c r="Q25" s="9">
        <v>3842918</v>
      </c>
      <c r="R25" s="9">
        <v>3838713</v>
      </c>
      <c r="S25" s="9">
        <v>28441</v>
      </c>
      <c r="T25" s="9">
        <v>639233</v>
      </c>
      <c r="U25" s="9">
        <v>221.92400000000001</v>
      </c>
      <c r="V25" s="9">
        <v>888319</v>
      </c>
    </row>
    <row r="26" spans="1:22" x14ac:dyDescent="0.3">
      <c r="A26" t="s">
        <v>110</v>
      </c>
      <c r="B26" s="9">
        <v>6761113</v>
      </c>
      <c r="C26" s="9">
        <v>4902358</v>
      </c>
      <c r="D26" s="9">
        <v>1858755</v>
      </c>
      <c r="E26" s="9">
        <v>606623</v>
      </c>
      <c r="F26" s="9">
        <v>336995</v>
      </c>
      <c r="G26" s="9">
        <v>269628</v>
      </c>
      <c r="H26" s="9">
        <v>945563</v>
      </c>
      <c r="I26" s="9">
        <v>18735</v>
      </c>
      <c r="J26" s="9">
        <v>926828</v>
      </c>
      <c r="K26" s="9">
        <v>4045320</v>
      </c>
      <c r="L26" s="9">
        <v>3386345</v>
      </c>
      <c r="M26" s="9">
        <v>658975</v>
      </c>
      <c r="N26" s="9">
        <v>1163607</v>
      </c>
      <c r="O26" s="9">
        <v>1160283</v>
      </c>
      <c r="P26" s="9">
        <v>3324</v>
      </c>
      <c r="Q26" s="9">
        <v>3909930</v>
      </c>
      <c r="R26" s="9">
        <v>3905855</v>
      </c>
      <c r="S26" s="9">
        <v>29031</v>
      </c>
      <c r="T26" s="9">
        <v>628895</v>
      </c>
      <c r="U26" s="9">
        <v>212.82499999999999</v>
      </c>
      <c r="V26" s="9">
        <v>964192</v>
      </c>
    </row>
    <row r="27" spans="1:22" x14ac:dyDescent="0.3">
      <c r="A27" t="s">
        <v>111</v>
      </c>
      <c r="B27" s="9">
        <v>6832048</v>
      </c>
      <c r="C27" s="9">
        <v>4962780</v>
      </c>
      <c r="D27" s="9">
        <v>1869268</v>
      </c>
      <c r="E27" s="9">
        <v>583990</v>
      </c>
      <c r="F27" s="9">
        <v>329548</v>
      </c>
      <c r="G27" s="9">
        <v>254442</v>
      </c>
      <c r="H27" s="9">
        <v>975030</v>
      </c>
      <c r="I27" s="9">
        <v>20767</v>
      </c>
      <c r="J27" s="9">
        <v>954263</v>
      </c>
      <c r="K27" s="9">
        <v>4093091</v>
      </c>
      <c r="L27" s="9">
        <v>3436407</v>
      </c>
      <c r="M27" s="9">
        <v>656684</v>
      </c>
      <c r="N27" s="9">
        <v>1179937</v>
      </c>
      <c r="O27" s="9">
        <v>1176058</v>
      </c>
      <c r="P27" s="9">
        <v>3879</v>
      </c>
      <c r="Q27" s="9">
        <v>3975843</v>
      </c>
      <c r="R27" s="9">
        <v>3970693</v>
      </c>
      <c r="S27" s="9">
        <v>27520</v>
      </c>
      <c r="T27" s="9">
        <v>629087</v>
      </c>
      <c r="U27" s="9">
        <v>215.852</v>
      </c>
      <c r="V27" s="9">
        <v>974898</v>
      </c>
    </row>
    <row r="28" spans="1:22" x14ac:dyDescent="0.3">
      <c r="A28" t="s">
        <v>112</v>
      </c>
      <c r="B28" s="9">
        <v>6839003</v>
      </c>
      <c r="C28" s="9">
        <v>4966126</v>
      </c>
      <c r="D28" s="9">
        <v>1872877</v>
      </c>
      <c r="E28" s="9">
        <v>581248</v>
      </c>
      <c r="F28" s="9">
        <v>327676</v>
      </c>
      <c r="G28" s="9">
        <v>253572</v>
      </c>
      <c r="H28" s="9">
        <v>979035</v>
      </c>
      <c r="I28" s="9">
        <v>21408</v>
      </c>
      <c r="J28" s="9">
        <v>957627</v>
      </c>
      <c r="K28" s="9">
        <v>4093545</v>
      </c>
      <c r="L28" s="9">
        <v>3434896</v>
      </c>
      <c r="M28" s="9">
        <v>658649</v>
      </c>
      <c r="N28" s="9">
        <v>1185175</v>
      </c>
      <c r="O28" s="9">
        <v>1182146</v>
      </c>
      <c r="P28" s="9">
        <v>3029</v>
      </c>
      <c r="Q28" s="9">
        <v>3912839</v>
      </c>
      <c r="R28" s="9">
        <v>3907824</v>
      </c>
      <c r="S28" s="9">
        <v>27130</v>
      </c>
      <c r="T28" s="9">
        <v>631457</v>
      </c>
      <c r="U28" s="9">
        <v>217.5</v>
      </c>
      <c r="V28" s="9">
        <v>960443</v>
      </c>
    </row>
    <row r="29" spans="1:22" x14ac:dyDescent="0.3">
      <c r="A29" t="s">
        <v>113</v>
      </c>
      <c r="B29" s="9">
        <v>6410118</v>
      </c>
      <c r="C29" s="9">
        <v>5705270</v>
      </c>
      <c r="D29" s="9">
        <v>704848</v>
      </c>
      <c r="E29" s="9">
        <v>987061</v>
      </c>
      <c r="F29" s="9">
        <v>821469</v>
      </c>
      <c r="G29" s="9">
        <v>165592</v>
      </c>
      <c r="H29" s="9">
        <v>259481</v>
      </c>
      <c r="I29" s="9">
        <v>172863</v>
      </c>
      <c r="J29" s="9">
        <v>86618</v>
      </c>
      <c r="K29" s="9">
        <v>4664324</v>
      </c>
      <c r="L29" s="9">
        <v>4215862</v>
      </c>
      <c r="M29" s="9">
        <v>448462</v>
      </c>
      <c r="N29" s="9">
        <v>499252</v>
      </c>
      <c r="O29" s="9">
        <v>495076</v>
      </c>
      <c r="P29" s="9">
        <v>4176</v>
      </c>
      <c r="Q29" s="9">
        <v>5192518</v>
      </c>
      <c r="R29" s="9">
        <v>5186179</v>
      </c>
      <c r="S29" s="9">
        <v>31111</v>
      </c>
      <c r="T29" s="9">
        <v>416721</v>
      </c>
      <c r="U29" s="9">
        <v>41.679200000000002</v>
      </c>
      <c r="V29" s="9">
        <v>1222712</v>
      </c>
    </row>
    <row r="30" spans="1:22" x14ac:dyDescent="0.3">
      <c r="A30" t="s">
        <v>114</v>
      </c>
      <c r="B30" s="9">
        <v>6639783</v>
      </c>
      <c r="C30" s="9">
        <v>5899134</v>
      </c>
      <c r="D30" s="9">
        <v>740649</v>
      </c>
      <c r="E30" s="9">
        <v>1017965</v>
      </c>
      <c r="F30" s="9">
        <v>849756</v>
      </c>
      <c r="G30" s="9">
        <v>168209</v>
      </c>
      <c r="H30" s="9">
        <v>272198</v>
      </c>
      <c r="I30" s="9">
        <v>186674</v>
      </c>
      <c r="J30" s="9">
        <v>85524</v>
      </c>
      <c r="K30" s="9">
        <v>4829451</v>
      </c>
      <c r="L30" s="9">
        <v>4348069</v>
      </c>
      <c r="M30" s="9">
        <v>481382</v>
      </c>
      <c r="N30" s="9">
        <v>520169</v>
      </c>
      <c r="O30" s="9">
        <v>514635</v>
      </c>
      <c r="P30" s="9">
        <v>5534</v>
      </c>
      <c r="Q30" s="9">
        <v>5455874</v>
      </c>
      <c r="R30" s="9">
        <v>5449503</v>
      </c>
      <c r="S30" s="9">
        <v>29000</v>
      </c>
      <c r="T30" s="9">
        <v>451311</v>
      </c>
      <c r="U30" s="9">
        <v>43.564799999999998</v>
      </c>
      <c r="V30" s="9">
        <v>1277239</v>
      </c>
    </row>
    <row r="31" spans="1:22" x14ac:dyDescent="0.3">
      <c r="A31" t="s">
        <v>115</v>
      </c>
      <c r="B31" s="9">
        <v>6358965</v>
      </c>
      <c r="C31" s="9">
        <v>5639795</v>
      </c>
      <c r="D31" s="9">
        <v>719170</v>
      </c>
      <c r="E31" s="9">
        <v>984727</v>
      </c>
      <c r="F31" s="9">
        <v>815856</v>
      </c>
      <c r="G31" s="9">
        <v>168871</v>
      </c>
      <c r="H31" s="9">
        <v>246708</v>
      </c>
      <c r="I31" s="9">
        <v>169260</v>
      </c>
      <c r="J31" s="9">
        <v>77448</v>
      </c>
      <c r="K31" s="9">
        <v>4630879</v>
      </c>
      <c r="L31" s="9">
        <v>4162285</v>
      </c>
      <c r="M31" s="9">
        <v>468594</v>
      </c>
      <c r="N31" s="9">
        <v>496651</v>
      </c>
      <c r="O31" s="9">
        <v>492394</v>
      </c>
      <c r="P31" s="9">
        <v>4257</v>
      </c>
      <c r="Q31" s="9">
        <v>5273867</v>
      </c>
      <c r="R31" s="9">
        <v>5262151</v>
      </c>
      <c r="S31" s="9">
        <v>27420</v>
      </c>
      <c r="T31" s="9">
        <v>440454</v>
      </c>
      <c r="U31" s="9">
        <v>38.040900000000001</v>
      </c>
      <c r="V31" s="9">
        <v>1225872</v>
      </c>
    </row>
    <row r="32" spans="1:22" x14ac:dyDescent="0.3">
      <c r="A32" t="s">
        <v>116</v>
      </c>
      <c r="B32" s="9">
        <v>7234457</v>
      </c>
      <c r="C32" s="9">
        <v>6394059</v>
      </c>
      <c r="D32" s="9">
        <v>840398</v>
      </c>
      <c r="E32" s="9">
        <v>1123455</v>
      </c>
      <c r="F32" s="9">
        <v>929935</v>
      </c>
      <c r="G32" s="9">
        <v>193520</v>
      </c>
      <c r="H32" s="9">
        <v>284509</v>
      </c>
      <c r="I32" s="9">
        <v>193107</v>
      </c>
      <c r="J32" s="9">
        <v>91402</v>
      </c>
      <c r="K32" s="9">
        <v>5265342</v>
      </c>
      <c r="L32" s="9">
        <v>4716524</v>
      </c>
      <c r="M32" s="9">
        <v>548818</v>
      </c>
      <c r="N32" s="9">
        <v>561151</v>
      </c>
      <c r="O32" s="9">
        <v>554493</v>
      </c>
      <c r="P32" s="9">
        <v>6658</v>
      </c>
      <c r="Q32" s="9">
        <v>6050439</v>
      </c>
      <c r="R32" s="9">
        <v>6037471</v>
      </c>
      <c r="S32" s="9">
        <v>31081</v>
      </c>
      <c r="T32" s="9">
        <v>516953</v>
      </c>
      <c r="U32" s="9">
        <v>38.884999999999998</v>
      </c>
      <c r="V32" s="9">
        <v>1400925</v>
      </c>
    </row>
    <row r="33" spans="1:22" x14ac:dyDescent="0.3">
      <c r="A33" t="s">
        <v>117</v>
      </c>
      <c r="B33" s="9">
        <v>7209240</v>
      </c>
      <c r="C33" s="9">
        <v>6459507</v>
      </c>
      <c r="D33" s="9">
        <v>749733</v>
      </c>
      <c r="E33" s="9">
        <v>1111646</v>
      </c>
      <c r="F33" s="9">
        <v>940671</v>
      </c>
      <c r="G33" s="9">
        <v>170975</v>
      </c>
      <c r="H33" s="9">
        <v>283663</v>
      </c>
      <c r="I33" s="9">
        <v>195355</v>
      </c>
      <c r="J33" s="9">
        <v>88308</v>
      </c>
      <c r="K33" s="9">
        <v>5254728</v>
      </c>
      <c r="L33" s="9">
        <v>4768860</v>
      </c>
      <c r="M33" s="9">
        <v>485868</v>
      </c>
      <c r="N33" s="9">
        <v>559203</v>
      </c>
      <c r="O33" s="9">
        <v>554621</v>
      </c>
      <c r="P33" s="9">
        <v>4582</v>
      </c>
      <c r="Q33" s="9">
        <v>5681538</v>
      </c>
      <c r="R33" s="9">
        <v>5671670</v>
      </c>
      <c r="S33" s="9">
        <v>27199</v>
      </c>
      <c r="T33" s="9">
        <v>457756</v>
      </c>
      <c r="U33" s="9">
        <v>38.770499999999998</v>
      </c>
      <c r="V33" s="9">
        <v>1380580</v>
      </c>
    </row>
    <row r="34" spans="1:22" x14ac:dyDescent="0.3">
      <c r="A34" t="s">
        <v>118</v>
      </c>
      <c r="B34" s="9">
        <v>7987299</v>
      </c>
      <c r="C34" s="9">
        <v>7338265</v>
      </c>
      <c r="D34" s="9">
        <v>649034</v>
      </c>
      <c r="E34" s="9">
        <v>1304264</v>
      </c>
      <c r="F34" s="9">
        <v>1137943</v>
      </c>
      <c r="G34" s="9">
        <v>166321</v>
      </c>
      <c r="H34" s="9">
        <v>281754</v>
      </c>
      <c r="I34" s="9">
        <v>232117</v>
      </c>
      <c r="J34" s="9">
        <v>49637</v>
      </c>
      <c r="K34" s="9">
        <v>5796376</v>
      </c>
      <c r="L34" s="9">
        <v>5365552</v>
      </c>
      <c r="M34" s="9">
        <v>430824</v>
      </c>
      <c r="N34" s="9">
        <v>604905</v>
      </c>
      <c r="O34" s="9">
        <v>602653</v>
      </c>
      <c r="P34" s="9">
        <v>2252</v>
      </c>
      <c r="Q34" s="9">
        <v>7080064</v>
      </c>
      <c r="R34" s="9">
        <v>7053844</v>
      </c>
      <c r="S34" s="9">
        <v>16198</v>
      </c>
      <c r="T34" s="9">
        <v>414163</v>
      </c>
      <c r="U34" s="9">
        <v>41.901000000000003</v>
      </c>
      <c r="V34" s="9">
        <v>1771974</v>
      </c>
    </row>
    <row r="35" spans="1:22" x14ac:dyDescent="0.3">
      <c r="A35" t="s">
        <v>119</v>
      </c>
      <c r="B35" s="9">
        <v>7971441</v>
      </c>
      <c r="C35" s="9">
        <v>7125569</v>
      </c>
      <c r="D35" s="9">
        <v>845872</v>
      </c>
      <c r="E35" s="9">
        <v>1316462</v>
      </c>
      <c r="F35" s="9">
        <v>1113357</v>
      </c>
      <c r="G35" s="9">
        <v>203105</v>
      </c>
      <c r="H35" s="9">
        <v>283778</v>
      </c>
      <c r="I35" s="9">
        <v>206006</v>
      </c>
      <c r="J35" s="9">
        <v>77772</v>
      </c>
      <c r="K35" s="9">
        <v>5760777</v>
      </c>
      <c r="L35" s="9">
        <v>5202956</v>
      </c>
      <c r="M35" s="9">
        <v>557821</v>
      </c>
      <c r="N35" s="9">
        <v>610424</v>
      </c>
      <c r="O35" s="9">
        <v>603250</v>
      </c>
      <c r="P35" s="9">
        <v>7174</v>
      </c>
      <c r="Q35" s="9">
        <v>7424202</v>
      </c>
      <c r="R35" s="9">
        <v>7378043</v>
      </c>
      <c r="S35" s="9">
        <v>24132</v>
      </c>
      <c r="T35" s="9">
        <v>532840</v>
      </c>
      <c r="U35" s="9">
        <v>40.741799999999998</v>
      </c>
      <c r="V35" s="9">
        <v>1741308</v>
      </c>
    </row>
    <row r="36" spans="1:22" x14ac:dyDescent="0.3">
      <c r="A36" t="s">
        <v>120</v>
      </c>
      <c r="B36" s="9">
        <v>8110536</v>
      </c>
      <c r="C36" s="9">
        <v>7405025</v>
      </c>
      <c r="D36" s="9">
        <v>705511</v>
      </c>
      <c r="E36" s="9">
        <v>1300466</v>
      </c>
      <c r="F36" s="9">
        <v>1138218</v>
      </c>
      <c r="G36" s="9">
        <v>162248</v>
      </c>
      <c r="H36" s="9">
        <v>283775</v>
      </c>
      <c r="I36" s="9">
        <v>234829</v>
      </c>
      <c r="J36" s="9">
        <v>48946</v>
      </c>
      <c r="K36" s="9">
        <v>5910779</v>
      </c>
      <c r="L36" s="9">
        <v>5420622</v>
      </c>
      <c r="M36" s="9">
        <v>490157</v>
      </c>
      <c r="N36" s="9">
        <v>615516</v>
      </c>
      <c r="O36" s="9">
        <v>611356</v>
      </c>
      <c r="P36" s="9">
        <v>4160</v>
      </c>
      <c r="Q36" s="9">
        <v>7234534</v>
      </c>
      <c r="R36" s="9">
        <v>7198517</v>
      </c>
      <c r="S36" s="9">
        <v>17212</v>
      </c>
      <c r="T36" s="9">
        <v>472268</v>
      </c>
      <c r="U36" s="9">
        <v>34.6081</v>
      </c>
      <c r="V36" s="9">
        <v>1801567</v>
      </c>
    </row>
    <row r="37" spans="1:22" x14ac:dyDescent="0.3">
      <c r="A37" t="s">
        <v>121</v>
      </c>
      <c r="B37" s="9">
        <v>7919537</v>
      </c>
      <c r="C37" s="9">
        <v>7316963</v>
      </c>
      <c r="D37" s="9">
        <v>602574</v>
      </c>
      <c r="E37" s="9">
        <v>1222987</v>
      </c>
      <c r="F37" s="9">
        <v>1070260</v>
      </c>
      <c r="G37" s="9">
        <v>152727</v>
      </c>
      <c r="H37" s="9">
        <v>289698</v>
      </c>
      <c r="I37" s="9">
        <v>236821</v>
      </c>
      <c r="J37" s="9">
        <v>52877</v>
      </c>
      <c r="K37" s="9">
        <v>5790267</v>
      </c>
      <c r="L37" s="9">
        <v>5395233</v>
      </c>
      <c r="M37" s="9">
        <v>395034</v>
      </c>
      <c r="N37" s="9">
        <v>616585</v>
      </c>
      <c r="O37" s="9">
        <v>614649</v>
      </c>
      <c r="P37" s="9">
        <v>1936</v>
      </c>
      <c r="Q37" s="9">
        <v>7117178</v>
      </c>
      <c r="R37" s="9">
        <v>7075533</v>
      </c>
      <c r="S37" s="9">
        <v>16823</v>
      </c>
      <c r="T37" s="9">
        <v>377431</v>
      </c>
      <c r="U37" s="9">
        <v>44.944299999999998</v>
      </c>
      <c r="V37" s="9">
        <v>1698346</v>
      </c>
    </row>
    <row r="38" spans="1:22" x14ac:dyDescent="0.3">
      <c r="A38" t="s">
        <v>122</v>
      </c>
      <c r="B38" s="9">
        <v>7966969</v>
      </c>
      <c r="C38" s="9">
        <v>7460678</v>
      </c>
      <c r="D38" s="9">
        <v>506291</v>
      </c>
      <c r="E38" s="9">
        <v>1195140</v>
      </c>
      <c r="F38" s="9">
        <v>1081806</v>
      </c>
      <c r="G38" s="9">
        <v>113334</v>
      </c>
      <c r="H38" s="9">
        <v>292700</v>
      </c>
      <c r="I38" s="9">
        <v>253784</v>
      </c>
      <c r="J38" s="9">
        <v>38916</v>
      </c>
      <c r="K38" s="9">
        <v>5842912</v>
      </c>
      <c r="L38" s="9">
        <v>5496098</v>
      </c>
      <c r="M38" s="9">
        <v>346814</v>
      </c>
      <c r="N38" s="9">
        <v>636217</v>
      </c>
      <c r="O38" s="9">
        <v>628990</v>
      </c>
      <c r="P38" s="9">
        <v>7227</v>
      </c>
      <c r="Q38" s="9">
        <v>7203932</v>
      </c>
      <c r="R38" s="9">
        <v>7158889</v>
      </c>
      <c r="S38" s="9">
        <v>5918</v>
      </c>
      <c r="T38" s="9">
        <v>340717</v>
      </c>
      <c r="U38" s="9">
        <v>32.5961</v>
      </c>
      <c r="V38" s="9">
        <v>1674232</v>
      </c>
    </row>
    <row r="39" spans="1:22" x14ac:dyDescent="0.3">
      <c r="A39" t="s">
        <v>123</v>
      </c>
      <c r="B39" s="9">
        <v>7275801</v>
      </c>
      <c r="C39" s="9">
        <v>6940677</v>
      </c>
      <c r="D39" s="9">
        <v>335124</v>
      </c>
      <c r="E39" s="9">
        <v>1010660</v>
      </c>
      <c r="F39" s="9">
        <v>879006</v>
      </c>
      <c r="G39" s="9">
        <v>131654</v>
      </c>
      <c r="H39" s="9">
        <v>148642</v>
      </c>
      <c r="I39" s="9">
        <v>125952</v>
      </c>
      <c r="J39" s="9">
        <v>22690</v>
      </c>
      <c r="K39" s="9">
        <v>5750014</v>
      </c>
      <c r="L39" s="9">
        <v>5571970</v>
      </c>
      <c r="M39" s="9">
        <v>178044</v>
      </c>
      <c r="N39" s="9">
        <v>366485</v>
      </c>
      <c r="O39" s="9">
        <v>363749</v>
      </c>
      <c r="P39" s="9">
        <v>2736</v>
      </c>
      <c r="Q39" s="9">
        <v>6229083</v>
      </c>
      <c r="R39" s="9">
        <v>6214581</v>
      </c>
      <c r="S39" s="9">
        <v>11491</v>
      </c>
      <c r="T39" s="9">
        <v>165935</v>
      </c>
      <c r="U39" s="9">
        <v>47.920299999999997</v>
      </c>
      <c r="V39" s="9">
        <v>1611972</v>
      </c>
    </row>
    <row r="40" spans="1:22" x14ac:dyDescent="0.3">
      <c r="A40" t="s">
        <v>124</v>
      </c>
      <c r="B40" s="9">
        <v>7160825</v>
      </c>
      <c r="C40" s="9">
        <v>7062512</v>
      </c>
      <c r="D40" s="9">
        <v>98313</v>
      </c>
      <c r="E40" s="9">
        <v>977888</v>
      </c>
      <c r="F40" s="9">
        <v>938784</v>
      </c>
      <c r="G40" s="9">
        <v>39104</v>
      </c>
      <c r="H40" s="9">
        <v>141401</v>
      </c>
      <c r="I40" s="9">
        <v>133341</v>
      </c>
      <c r="J40" s="9">
        <v>8060</v>
      </c>
      <c r="K40" s="9">
        <v>5690693</v>
      </c>
      <c r="L40" s="9">
        <v>5640484</v>
      </c>
      <c r="M40" s="9">
        <v>50209</v>
      </c>
      <c r="N40" s="9">
        <v>350843</v>
      </c>
      <c r="O40" s="9">
        <v>349903</v>
      </c>
      <c r="P40" s="9">
        <v>940</v>
      </c>
      <c r="Q40" s="9">
        <v>6088839</v>
      </c>
      <c r="R40" s="9">
        <v>6076770</v>
      </c>
      <c r="S40" s="9">
        <v>3338</v>
      </c>
      <c r="T40" s="9">
        <v>45827</v>
      </c>
      <c r="U40" s="9">
        <v>41.865400000000001</v>
      </c>
      <c r="V40" s="9">
        <v>1550727</v>
      </c>
    </row>
    <row r="41" spans="1:22" x14ac:dyDescent="0.3">
      <c r="A41" t="s">
        <v>125</v>
      </c>
      <c r="B41" s="9">
        <v>7196480</v>
      </c>
      <c r="C41" s="9">
        <v>6897407</v>
      </c>
      <c r="D41" s="9">
        <v>299073</v>
      </c>
      <c r="E41" s="9">
        <v>1037494</v>
      </c>
      <c r="F41" s="9">
        <v>910964</v>
      </c>
      <c r="G41" s="9">
        <v>126530</v>
      </c>
      <c r="H41" s="9">
        <v>150894</v>
      </c>
      <c r="I41" s="9">
        <v>130476</v>
      </c>
      <c r="J41" s="9">
        <v>20418</v>
      </c>
      <c r="K41" s="9">
        <v>5643099</v>
      </c>
      <c r="L41" s="9">
        <v>5492369</v>
      </c>
      <c r="M41" s="9">
        <v>150730</v>
      </c>
      <c r="N41" s="9">
        <v>364993</v>
      </c>
      <c r="O41" s="9">
        <v>363598</v>
      </c>
      <c r="P41" s="9">
        <v>1395</v>
      </c>
      <c r="Q41" s="9">
        <v>6397218</v>
      </c>
      <c r="R41" s="9">
        <v>6390684</v>
      </c>
      <c r="S41" s="9">
        <v>15254</v>
      </c>
      <c r="T41" s="9">
        <v>134771</v>
      </c>
      <c r="U41" s="9">
        <v>158.32400000000001</v>
      </c>
      <c r="V41" s="9">
        <v>1485525</v>
      </c>
    </row>
    <row r="42" spans="1:22" x14ac:dyDescent="0.3">
      <c r="A42" t="s">
        <v>126</v>
      </c>
      <c r="B42" s="9">
        <v>5674322</v>
      </c>
      <c r="C42" s="9">
        <v>5672096</v>
      </c>
      <c r="D42" s="9">
        <v>2226</v>
      </c>
      <c r="E42" s="9">
        <v>196492</v>
      </c>
      <c r="F42" s="9">
        <v>196076</v>
      </c>
      <c r="G42" s="9">
        <v>416</v>
      </c>
      <c r="H42" s="9">
        <v>7257</v>
      </c>
      <c r="I42" s="9">
        <v>7205</v>
      </c>
      <c r="J42" s="9">
        <v>52</v>
      </c>
      <c r="K42" s="9">
        <v>5454927</v>
      </c>
      <c r="L42" s="9">
        <v>5453189</v>
      </c>
      <c r="M42" s="9">
        <v>1738</v>
      </c>
      <c r="N42" s="9">
        <v>15646</v>
      </c>
      <c r="O42" s="9">
        <v>15626</v>
      </c>
      <c r="P42" s="9">
        <v>20</v>
      </c>
      <c r="Q42" s="9">
        <v>6429611</v>
      </c>
      <c r="R42" s="9">
        <v>6429339</v>
      </c>
      <c r="S42" s="9">
        <v>199</v>
      </c>
      <c r="T42" s="9">
        <v>935</v>
      </c>
      <c r="U42" s="9">
        <v>170.09299999999999</v>
      </c>
      <c r="V42" s="9">
        <v>1617187</v>
      </c>
    </row>
    <row r="43" spans="1:22" x14ac:dyDescent="0.3">
      <c r="A43" t="s">
        <v>127</v>
      </c>
      <c r="B43" s="9">
        <v>7694061</v>
      </c>
      <c r="C43" s="9">
        <v>7384673</v>
      </c>
      <c r="D43" s="9">
        <v>309388</v>
      </c>
      <c r="E43" s="9">
        <v>720937</v>
      </c>
      <c r="F43" s="9">
        <v>581729</v>
      </c>
      <c r="G43" s="9">
        <v>139208</v>
      </c>
      <c r="H43" s="9">
        <v>64143</v>
      </c>
      <c r="I43" s="9">
        <v>37850</v>
      </c>
      <c r="J43" s="9">
        <v>26293</v>
      </c>
      <c r="K43" s="9">
        <v>6619388</v>
      </c>
      <c r="L43" s="9">
        <v>6476202</v>
      </c>
      <c r="M43" s="9">
        <v>143186</v>
      </c>
      <c r="N43" s="9">
        <v>289593</v>
      </c>
      <c r="O43" s="9">
        <v>288892</v>
      </c>
      <c r="P43" s="9">
        <v>701</v>
      </c>
      <c r="Q43" s="9">
        <v>7075997</v>
      </c>
      <c r="R43" s="9">
        <v>7058655</v>
      </c>
      <c r="S43" s="9">
        <v>6491</v>
      </c>
      <c r="T43" s="9">
        <v>136486</v>
      </c>
      <c r="U43" s="9">
        <v>46.354100000000003</v>
      </c>
      <c r="V43" s="9">
        <v>2209581</v>
      </c>
    </row>
    <row r="44" spans="1:22" x14ac:dyDescent="0.3">
      <c r="A44" t="s">
        <v>128</v>
      </c>
      <c r="B44" s="9">
        <v>7569929</v>
      </c>
      <c r="C44" s="9">
        <v>7260743</v>
      </c>
      <c r="D44" s="9">
        <v>309186</v>
      </c>
      <c r="E44" s="9">
        <v>737019</v>
      </c>
      <c r="F44" s="9">
        <v>599105</v>
      </c>
      <c r="G44" s="9">
        <v>137914</v>
      </c>
      <c r="H44" s="9">
        <v>64323</v>
      </c>
      <c r="I44" s="9">
        <v>36928</v>
      </c>
      <c r="J44" s="9">
        <v>27395</v>
      </c>
      <c r="K44" s="9">
        <v>6476848</v>
      </c>
      <c r="L44" s="9">
        <v>6334222</v>
      </c>
      <c r="M44" s="9">
        <v>142626</v>
      </c>
      <c r="N44" s="9">
        <v>291739</v>
      </c>
      <c r="O44" s="9">
        <v>290488</v>
      </c>
      <c r="P44" s="9">
        <v>1251</v>
      </c>
      <c r="Q44" s="9">
        <v>6789021</v>
      </c>
      <c r="R44" s="9">
        <v>6775235</v>
      </c>
      <c r="S44" s="9">
        <v>6314</v>
      </c>
      <c r="T44" s="9">
        <v>136165</v>
      </c>
      <c r="U44" s="9">
        <v>46.316400000000002</v>
      </c>
      <c r="V44" s="9">
        <v>2073301</v>
      </c>
    </row>
    <row r="45" spans="1:22" x14ac:dyDescent="0.3">
      <c r="A45" t="s">
        <v>129</v>
      </c>
      <c r="B45" s="9">
        <v>6597571</v>
      </c>
      <c r="C45" s="9">
        <v>6597502</v>
      </c>
      <c r="D45" s="9">
        <v>69</v>
      </c>
      <c r="E45" s="9">
        <v>486705</v>
      </c>
      <c r="F45" s="9">
        <v>486702</v>
      </c>
      <c r="G45" s="9">
        <v>3</v>
      </c>
      <c r="H45" s="9">
        <v>66769</v>
      </c>
      <c r="I45" s="9">
        <v>66769</v>
      </c>
      <c r="J45" s="9">
        <v>0</v>
      </c>
      <c r="K45" s="9">
        <v>5864123</v>
      </c>
      <c r="L45" s="9">
        <v>5864057</v>
      </c>
      <c r="M45" s="9">
        <v>66</v>
      </c>
      <c r="N45" s="9">
        <v>179974</v>
      </c>
      <c r="O45" s="9">
        <v>179974</v>
      </c>
      <c r="P45" s="9">
        <v>0</v>
      </c>
      <c r="Q45" s="9">
        <v>5340052</v>
      </c>
      <c r="R45" s="9">
        <v>5338959</v>
      </c>
      <c r="S45" s="9">
        <v>1</v>
      </c>
      <c r="T45" s="9">
        <v>0</v>
      </c>
      <c r="U45" s="9">
        <v>68.130399999999995</v>
      </c>
      <c r="V45" s="9">
        <v>1607635</v>
      </c>
    </row>
    <row r="46" spans="1:22" x14ac:dyDescent="0.3">
      <c r="A46" t="s">
        <v>130</v>
      </c>
      <c r="B46" s="9">
        <v>2626051</v>
      </c>
      <c r="C46" s="9">
        <v>2366479</v>
      </c>
      <c r="D46" s="9">
        <v>259572</v>
      </c>
      <c r="E46" s="9">
        <v>526970</v>
      </c>
      <c r="F46" s="9">
        <v>445249</v>
      </c>
      <c r="G46" s="9">
        <v>81721</v>
      </c>
      <c r="H46" s="9">
        <v>74991</v>
      </c>
      <c r="I46" s="9">
        <v>36259</v>
      </c>
      <c r="J46" s="9">
        <v>38732</v>
      </c>
      <c r="K46" s="9">
        <v>1770329</v>
      </c>
      <c r="L46" s="9">
        <v>1631646</v>
      </c>
      <c r="M46" s="9">
        <v>138683</v>
      </c>
      <c r="N46" s="9">
        <v>253761</v>
      </c>
      <c r="O46" s="9">
        <v>253325</v>
      </c>
      <c r="P46" s="9">
        <v>436</v>
      </c>
      <c r="Q46" s="9">
        <v>1778026</v>
      </c>
      <c r="R46" s="9">
        <v>1777832</v>
      </c>
      <c r="S46" s="9">
        <v>32354</v>
      </c>
      <c r="T46" s="9">
        <v>105633</v>
      </c>
      <c r="U46" s="9">
        <v>65.633200000000002</v>
      </c>
      <c r="V46" s="9">
        <v>830049</v>
      </c>
    </row>
    <row r="47" spans="1:22" x14ac:dyDescent="0.3">
      <c r="A47" t="s">
        <v>131</v>
      </c>
      <c r="B47" s="9">
        <v>10246611</v>
      </c>
      <c r="C47" s="9">
        <v>4938415</v>
      </c>
      <c r="D47" s="9">
        <v>5308196</v>
      </c>
      <c r="E47" s="9">
        <v>403118</v>
      </c>
      <c r="F47" s="9">
        <v>194086</v>
      </c>
      <c r="G47" s="9">
        <v>209032</v>
      </c>
      <c r="H47" s="9">
        <v>3599130</v>
      </c>
      <c r="I47" s="9">
        <v>12159</v>
      </c>
      <c r="J47" s="9">
        <v>3586971</v>
      </c>
      <c r="K47" s="9">
        <v>2518839</v>
      </c>
      <c r="L47" s="9">
        <v>1006810</v>
      </c>
      <c r="M47" s="9">
        <v>1512029</v>
      </c>
      <c r="N47" s="9">
        <v>3725524</v>
      </c>
      <c r="O47" s="9">
        <v>3725360</v>
      </c>
      <c r="P47" s="9">
        <v>164</v>
      </c>
      <c r="Q47" s="9">
        <v>3233058</v>
      </c>
      <c r="R47" s="9">
        <v>3232746</v>
      </c>
      <c r="S47" s="9">
        <v>50802</v>
      </c>
      <c r="T47" s="9">
        <v>1461407</v>
      </c>
      <c r="U47" s="9">
        <v>333.51600000000002</v>
      </c>
      <c r="V47" s="9">
        <v>296131</v>
      </c>
    </row>
    <row r="48" spans="1:22" x14ac:dyDescent="0.3">
      <c r="A48" t="s">
        <v>132</v>
      </c>
      <c r="B48" s="9">
        <v>12324301</v>
      </c>
      <c r="C48" s="9">
        <v>6272310</v>
      </c>
      <c r="D48" s="9">
        <v>6051991</v>
      </c>
      <c r="E48" s="9">
        <v>395069</v>
      </c>
      <c r="F48" s="9">
        <v>154415</v>
      </c>
      <c r="G48" s="9">
        <v>240654</v>
      </c>
      <c r="H48" s="9">
        <v>5049931</v>
      </c>
      <c r="I48" s="9">
        <v>6517</v>
      </c>
      <c r="J48" s="9">
        <v>5043414</v>
      </c>
      <c r="K48" s="9">
        <v>1721392</v>
      </c>
      <c r="L48" s="9">
        <v>953601</v>
      </c>
      <c r="M48" s="9">
        <v>767791</v>
      </c>
      <c r="N48" s="9">
        <v>5157909</v>
      </c>
      <c r="O48" s="9">
        <v>5157777</v>
      </c>
      <c r="P48" s="9">
        <v>132</v>
      </c>
      <c r="Q48" s="9">
        <v>2116920</v>
      </c>
      <c r="R48" s="9">
        <v>2116739</v>
      </c>
      <c r="S48" s="9">
        <v>58826</v>
      </c>
      <c r="T48" s="9">
        <v>706025</v>
      </c>
      <c r="U48" s="9">
        <v>461.49799999999999</v>
      </c>
      <c r="V48" s="9">
        <v>288635</v>
      </c>
    </row>
    <row r="49" spans="1:22" x14ac:dyDescent="0.3">
      <c r="A49" t="s">
        <v>133</v>
      </c>
      <c r="B49" s="9">
        <v>1679289</v>
      </c>
      <c r="C49" s="9">
        <v>1554327</v>
      </c>
      <c r="D49" s="9">
        <v>124962</v>
      </c>
      <c r="E49" s="9">
        <v>228723</v>
      </c>
      <c r="F49" s="9">
        <v>192178</v>
      </c>
      <c r="G49" s="9">
        <v>36545</v>
      </c>
      <c r="H49" s="9">
        <v>104255</v>
      </c>
      <c r="I49" s="9">
        <v>71616</v>
      </c>
      <c r="J49" s="9">
        <v>32639</v>
      </c>
      <c r="K49" s="9">
        <v>1207008</v>
      </c>
      <c r="L49" s="9">
        <v>1151279</v>
      </c>
      <c r="M49" s="9">
        <v>55729</v>
      </c>
      <c r="N49" s="9">
        <v>139303</v>
      </c>
      <c r="O49" s="9">
        <v>139254</v>
      </c>
      <c r="P49" s="9">
        <v>49</v>
      </c>
      <c r="Q49" s="9">
        <v>950021</v>
      </c>
      <c r="R49" s="9">
        <v>949981</v>
      </c>
      <c r="S49" s="9">
        <v>4856</v>
      </c>
      <c r="T49" s="9">
        <v>51194</v>
      </c>
      <c r="U49" s="9">
        <v>62.4895</v>
      </c>
      <c r="V49" s="9">
        <v>450560</v>
      </c>
    </row>
    <row r="50" spans="1:22" x14ac:dyDescent="0.3">
      <c r="A50" t="s">
        <v>134</v>
      </c>
      <c r="B50" s="9">
        <v>1645209</v>
      </c>
      <c r="C50" s="9">
        <v>1607321</v>
      </c>
      <c r="D50" s="9">
        <v>37888</v>
      </c>
      <c r="E50" s="9">
        <v>191431</v>
      </c>
      <c r="F50" s="9">
        <v>177545</v>
      </c>
      <c r="G50" s="9">
        <v>13886</v>
      </c>
      <c r="H50" s="9">
        <v>42565</v>
      </c>
      <c r="I50" s="9">
        <v>39579</v>
      </c>
      <c r="J50" s="9">
        <v>2986</v>
      </c>
      <c r="K50" s="9">
        <v>1337001</v>
      </c>
      <c r="L50" s="9">
        <v>1316097</v>
      </c>
      <c r="M50" s="9">
        <v>20904</v>
      </c>
      <c r="N50" s="9">
        <v>74212</v>
      </c>
      <c r="O50" s="9">
        <v>74100</v>
      </c>
      <c r="P50" s="9">
        <v>112</v>
      </c>
      <c r="Q50" s="9">
        <v>927146</v>
      </c>
      <c r="R50" s="9">
        <v>927129</v>
      </c>
      <c r="S50" s="9">
        <v>2215</v>
      </c>
      <c r="T50" s="9">
        <v>19092</v>
      </c>
      <c r="U50" s="9">
        <v>124.32</v>
      </c>
      <c r="V50" s="9">
        <v>502780</v>
      </c>
    </row>
    <row r="51" spans="1:22" x14ac:dyDescent="0.3">
      <c r="A51" t="s">
        <v>135</v>
      </c>
      <c r="B51" s="9">
        <v>1269279</v>
      </c>
      <c r="C51" s="9">
        <v>1104005</v>
      </c>
      <c r="D51" s="9">
        <v>165274</v>
      </c>
      <c r="E51" s="9">
        <v>296233</v>
      </c>
      <c r="F51" s="9">
        <v>215904</v>
      </c>
      <c r="G51" s="9">
        <v>80329</v>
      </c>
      <c r="H51" s="9">
        <v>18284</v>
      </c>
      <c r="I51" s="9">
        <v>12871</v>
      </c>
      <c r="J51" s="9">
        <v>5413</v>
      </c>
      <c r="K51" s="9">
        <v>875816</v>
      </c>
      <c r="L51" s="9">
        <v>796604</v>
      </c>
      <c r="M51" s="9">
        <v>79212</v>
      </c>
      <c r="N51" s="9">
        <v>78946</v>
      </c>
      <c r="O51" s="9">
        <v>78626</v>
      </c>
      <c r="P51" s="9">
        <v>320</v>
      </c>
      <c r="Q51" s="9">
        <v>818239</v>
      </c>
      <c r="R51" s="9">
        <v>818207</v>
      </c>
      <c r="S51" s="9">
        <v>6292</v>
      </c>
      <c r="T51" s="9">
        <v>72786</v>
      </c>
      <c r="U51" s="9">
        <v>120.08499999999999</v>
      </c>
      <c r="V51" s="9">
        <v>290646</v>
      </c>
    </row>
    <row r="52" spans="1:22" x14ac:dyDescent="0.3">
      <c r="A52" t="s">
        <v>136</v>
      </c>
      <c r="B52" s="9">
        <v>676696</v>
      </c>
      <c r="C52" s="9">
        <v>637798</v>
      </c>
      <c r="D52" s="9">
        <v>38898</v>
      </c>
      <c r="E52" s="9">
        <v>76139</v>
      </c>
      <c r="F52" s="9">
        <v>70684</v>
      </c>
      <c r="G52" s="9">
        <v>5455</v>
      </c>
      <c r="H52" s="9">
        <v>33990</v>
      </c>
      <c r="I52" s="9">
        <v>21885</v>
      </c>
      <c r="J52" s="9">
        <v>12105</v>
      </c>
      <c r="K52" s="9">
        <v>523457</v>
      </c>
      <c r="L52" s="9">
        <v>502217</v>
      </c>
      <c r="M52" s="9">
        <v>21240</v>
      </c>
      <c r="N52" s="9">
        <v>43110</v>
      </c>
      <c r="O52" s="9">
        <v>43012</v>
      </c>
      <c r="P52" s="9">
        <v>98</v>
      </c>
      <c r="Q52" s="9">
        <v>572976</v>
      </c>
      <c r="R52" s="9">
        <v>571676</v>
      </c>
      <c r="S52" s="9">
        <v>8964</v>
      </c>
      <c r="T52" s="9">
        <v>12570</v>
      </c>
      <c r="U52" s="9">
        <v>102.911</v>
      </c>
      <c r="V52" s="9">
        <v>176016</v>
      </c>
    </row>
    <row r="54" spans="1:22" x14ac:dyDescent="0.3">
      <c r="A54" t="s">
        <v>155</v>
      </c>
      <c r="B54">
        <f>AVERAGE(B3:B52)</f>
        <v>5210093.96</v>
      </c>
      <c r="C54" s="8">
        <f t="shared" ref="C54:V54" si="0">AVERAGE(C3:C52)</f>
        <v>4339912.08</v>
      </c>
      <c r="D54" s="8">
        <f t="shared" si="0"/>
        <v>870181.88</v>
      </c>
      <c r="E54" s="8">
        <f t="shared" si="0"/>
        <v>728471.76</v>
      </c>
      <c r="F54" s="8">
        <f t="shared" si="0"/>
        <v>573905.34</v>
      </c>
      <c r="G54" s="8">
        <f t="shared" si="0"/>
        <v>154566.42000000001</v>
      </c>
      <c r="H54" s="8">
        <f t="shared" si="0"/>
        <v>397229.84</v>
      </c>
      <c r="I54" s="8">
        <f t="shared" si="0"/>
        <v>72785.86</v>
      </c>
      <c r="J54" s="8">
        <f t="shared" si="0"/>
        <v>324443.98</v>
      </c>
      <c r="K54" s="8">
        <f t="shared" si="0"/>
        <v>3517596.1</v>
      </c>
      <c r="L54" s="8">
        <f t="shared" si="0"/>
        <v>3128242.8</v>
      </c>
      <c r="M54" s="8">
        <f t="shared" si="0"/>
        <v>389353.3</v>
      </c>
      <c r="N54" s="8">
        <f t="shared" si="0"/>
        <v>566796.26</v>
      </c>
      <c r="O54" s="8">
        <f t="shared" si="0"/>
        <v>564978.07999999996</v>
      </c>
      <c r="P54" s="8">
        <f t="shared" si="0"/>
        <v>1818.18</v>
      </c>
      <c r="Q54" s="8">
        <f t="shared" si="0"/>
        <v>3980270.82</v>
      </c>
      <c r="R54" s="8">
        <f t="shared" si="0"/>
        <v>3972373.54</v>
      </c>
      <c r="S54" s="8">
        <f t="shared" si="0"/>
        <v>21463.86</v>
      </c>
      <c r="T54" s="8">
        <f t="shared" si="0"/>
        <v>367428.6</v>
      </c>
      <c r="U54" s="8">
        <f t="shared" si="0"/>
        <v>108.689988</v>
      </c>
      <c r="V54" s="8">
        <f t="shared" si="0"/>
        <v>975342.28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5" t="s">
        <v>173</v>
      </c>
    </row>
    <row r="3" spans="1:22" x14ac:dyDescent="0.3">
      <c r="A3" t="s">
        <v>1</v>
      </c>
      <c r="B3" s="9">
        <v>805524</v>
      </c>
      <c r="C3" s="9">
        <v>609794</v>
      </c>
      <c r="D3" s="9">
        <v>195730</v>
      </c>
      <c r="E3" s="9">
        <v>112648</v>
      </c>
      <c r="F3" s="9">
        <v>71187</v>
      </c>
      <c r="G3" s="9">
        <v>41461</v>
      </c>
      <c r="H3" s="9">
        <v>36764</v>
      </c>
      <c r="I3" s="9">
        <v>8689</v>
      </c>
      <c r="J3" s="9">
        <v>28075</v>
      </c>
      <c r="K3" s="9">
        <v>550190</v>
      </c>
      <c r="L3" s="9">
        <v>424688</v>
      </c>
      <c r="M3" s="9">
        <v>125502</v>
      </c>
      <c r="N3" s="9">
        <v>105922</v>
      </c>
      <c r="O3" s="9">
        <v>105230</v>
      </c>
      <c r="P3" s="9">
        <v>692</v>
      </c>
      <c r="Q3" s="9">
        <v>0</v>
      </c>
      <c r="R3" s="9">
        <v>0</v>
      </c>
      <c r="S3" s="9">
        <v>29054</v>
      </c>
      <c r="T3" s="9">
        <v>98225</v>
      </c>
      <c r="U3" s="9">
        <v>187.08</v>
      </c>
      <c r="V3" s="9">
        <v>331477</v>
      </c>
    </row>
    <row r="4" spans="1:22" x14ac:dyDescent="0.3">
      <c r="A4" t="s">
        <v>88</v>
      </c>
      <c r="B4" s="9">
        <v>564700</v>
      </c>
      <c r="C4" s="9">
        <v>502424</v>
      </c>
      <c r="D4" s="9">
        <v>62276</v>
      </c>
      <c r="E4" s="9">
        <v>57408</v>
      </c>
      <c r="F4" s="9">
        <v>51519</v>
      </c>
      <c r="G4" s="9">
        <v>5889</v>
      </c>
      <c r="H4" s="9">
        <v>63952</v>
      </c>
      <c r="I4" s="9">
        <v>34283</v>
      </c>
      <c r="J4" s="9">
        <v>29669</v>
      </c>
      <c r="K4" s="9">
        <v>361239</v>
      </c>
      <c r="L4" s="9">
        <v>334771</v>
      </c>
      <c r="M4" s="9">
        <v>26468</v>
      </c>
      <c r="N4" s="9">
        <v>82101</v>
      </c>
      <c r="O4" s="9">
        <v>81851</v>
      </c>
      <c r="P4" s="9">
        <v>250</v>
      </c>
      <c r="Q4" s="9">
        <v>0</v>
      </c>
      <c r="R4" s="9">
        <v>0</v>
      </c>
      <c r="S4" s="9">
        <v>5908</v>
      </c>
      <c r="T4" s="9">
        <v>19380</v>
      </c>
      <c r="U4" s="9">
        <v>177.07300000000001</v>
      </c>
      <c r="V4" s="9">
        <v>224869</v>
      </c>
    </row>
    <row r="5" spans="1:22" x14ac:dyDescent="0.3">
      <c r="A5" t="s">
        <v>89</v>
      </c>
      <c r="B5" s="9">
        <v>975525</v>
      </c>
      <c r="C5" s="9">
        <v>689907</v>
      </c>
      <c r="D5" s="9">
        <v>285618</v>
      </c>
      <c r="E5" s="9">
        <v>46534</v>
      </c>
      <c r="F5" s="9">
        <v>33218</v>
      </c>
      <c r="G5" s="9">
        <v>13316</v>
      </c>
      <c r="H5" s="9">
        <v>206109</v>
      </c>
      <c r="I5" s="9">
        <v>34179</v>
      </c>
      <c r="J5" s="9">
        <v>171930</v>
      </c>
      <c r="K5" s="9">
        <v>498964</v>
      </c>
      <c r="L5" s="9">
        <v>399043</v>
      </c>
      <c r="M5" s="9">
        <v>99921</v>
      </c>
      <c r="N5" s="9">
        <v>223918</v>
      </c>
      <c r="O5" s="9">
        <v>223467</v>
      </c>
      <c r="P5" s="9">
        <v>451</v>
      </c>
      <c r="Q5" s="9">
        <v>0</v>
      </c>
      <c r="R5" s="9">
        <v>0</v>
      </c>
      <c r="S5" s="9">
        <v>11459</v>
      </c>
      <c r="T5" s="9">
        <v>88170</v>
      </c>
      <c r="U5" s="9">
        <v>233.351</v>
      </c>
      <c r="V5" s="9">
        <v>326056</v>
      </c>
    </row>
    <row r="6" spans="1:22" x14ac:dyDescent="0.3">
      <c r="A6" t="s">
        <v>90</v>
      </c>
      <c r="B6" s="9">
        <v>755272</v>
      </c>
      <c r="C6" s="9">
        <v>613405</v>
      </c>
      <c r="D6" s="9">
        <v>141867</v>
      </c>
      <c r="E6" s="9">
        <v>79123</v>
      </c>
      <c r="F6" s="9">
        <v>55326</v>
      </c>
      <c r="G6" s="9">
        <v>23797</v>
      </c>
      <c r="H6" s="9">
        <v>72405</v>
      </c>
      <c r="I6" s="9">
        <v>40608</v>
      </c>
      <c r="J6" s="9">
        <v>31797</v>
      </c>
      <c r="K6" s="9">
        <v>501874</v>
      </c>
      <c r="L6" s="9">
        <v>415947</v>
      </c>
      <c r="M6" s="9">
        <v>85927</v>
      </c>
      <c r="N6" s="9">
        <v>101870</v>
      </c>
      <c r="O6" s="9">
        <v>101524</v>
      </c>
      <c r="P6" s="9">
        <v>346</v>
      </c>
      <c r="Q6" s="9">
        <v>0</v>
      </c>
      <c r="R6" s="9">
        <v>0</v>
      </c>
      <c r="S6" s="9">
        <v>23246</v>
      </c>
      <c r="T6" s="9">
        <v>62538</v>
      </c>
      <c r="U6" s="9">
        <v>179.93899999999999</v>
      </c>
      <c r="V6" s="9">
        <v>300344</v>
      </c>
    </row>
    <row r="7" spans="1:22" x14ac:dyDescent="0.3">
      <c r="A7" t="s">
        <v>91</v>
      </c>
      <c r="B7" s="9">
        <v>925922</v>
      </c>
      <c r="C7" s="9">
        <v>624352</v>
      </c>
      <c r="D7" s="9">
        <v>301570</v>
      </c>
      <c r="E7" s="9">
        <v>88679</v>
      </c>
      <c r="F7" s="9">
        <v>46672</v>
      </c>
      <c r="G7" s="9">
        <v>42007</v>
      </c>
      <c r="H7" s="9">
        <v>149022</v>
      </c>
      <c r="I7" s="9">
        <v>17872</v>
      </c>
      <c r="J7" s="9">
        <v>131150</v>
      </c>
      <c r="K7" s="9">
        <v>489059</v>
      </c>
      <c r="L7" s="9">
        <v>361591</v>
      </c>
      <c r="M7" s="9">
        <v>127468</v>
      </c>
      <c r="N7" s="9">
        <v>199162</v>
      </c>
      <c r="O7" s="9">
        <v>198217</v>
      </c>
      <c r="P7" s="9">
        <v>945</v>
      </c>
      <c r="Q7" s="9">
        <v>0</v>
      </c>
      <c r="R7" s="9">
        <v>0</v>
      </c>
      <c r="S7" s="9">
        <v>27101</v>
      </c>
      <c r="T7" s="9">
        <v>95471</v>
      </c>
      <c r="U7" s="9">
        <v>169.964</v>
      </c>
      <c r="V7" s="9">
        <v>273971</v>
      </c>
    </row>
    <row r="8" spans="1:22" x14ac:dyDescent="0.3">
      <c r="A8" t="s">
        <v>92</v>
      </c>
      <c r="B8" s="9">
        <v>1281115</v>
      </c>
      <c r="C8" s="9">
        <v>894738</v>
      </c>
      <c r="D8" s="9">
        <v>386377</v>
      </c>
      <c r="E8" s="9">
        <v>228643</v>
      </c>
      <c r="F8" s="9">
        <v>135760</v>
      </c>
      <c r="G8" s="9">
        <v>92883</v>
      </c>
      <c r="H8" s="9">
        <v>29953</v>
      </c>
      <c r="I8" s="9">
        <v>5183</v>
      </c>
      <c r="J8" s="9">
        <v>24770</v>
      </c>
      <c r="K8" s="9">
        <v>888508</v>
      </c>
      <c r="L8" s="9">
        <v>620325</v>
      </c>
      <c r="M8" s="9">
        <v>268183</v>
      </c>
      <c r="N8" s="9">
        <v>134011</v>
      </c>
      <c r="O8" s="9">
        <v>133470</v>
      </c>
      <c r="P8" s="9">
        <v>541</v>
      </c>
      <c r="Q8" s="9">
        <v>0</v>
      </c>
      <c r="R8" s="9">
        <v>0</v>
      </c>
      <c r="S8" s="9">
        <v>42204</v>
      </c>
      <c r="T8" s="9">
        <v>229092</v>
      </c>
      <c r="U8" s="9">
        <v>197.06100000000001</v>
      </c>
      <c r="V8" s="9">
        <v>486261</v>
      </c>
    </row>
    <row r="9" spans="1:22" x14ac:dyDescent="0.3">
      <c r="A9" t="s">
        <v>93</v>
      </c>
      <c r="B9" s="9">
        <v>990198</v>
      </c>
      <c r="C9" s="9">
        <v>821998</v>
      </c>
      <c r="D9" s="9">
        <v>168200</v>
      </c>
      <c r="E9" s="9">
        <v>71579</v>
      </c>
      <c r="F9" s="9">
        <v>36692</v>
      </c>
      <c r="G9" s="9">
        <v>34887</v>
      </c>
      <c r="H9" s="9">
        <v>41619</v>
      </c>
      <c r="I9" s="9">
        <v>7178</v>
      </c>
      <c r="J9" s="9">
        <v>34441</v>
      </c>
      <c r="K9" s="9">
        <v>801951</v>
      </c>
      <c r="L9" s="9">
        <v>703394</v>
      </c>
      <c r="M9" s="9">
        <v>98557</v>
      </c>
      <c r="N9" s="9">
        <v>75049</v>
      </c>
      <c r="O9" s="9">
        <v>74734</v>
      </c>
      <c r="P9" s="9">
        <v>315</v>
      </c>
      <c r="Q9" s="9">
        <v>0</v>
      </c>
      <c r="R9" s="9">
        <v>0</v>
      </c>
      <c r="S9" s="9">
        <v>18859</v>
      </c>
      <c r="T9" s="9">
        <v>80236</v>
      </c>
      <c r="U9" s="9">
        <v>182.37100000000001</v>
      </c>
      <c r="V9" s="9">
        <v>650041</v>
      </c>
    </row>
    <row r="10" spans="1:22" x14ac:dyDescent="0.3">
      <c r="A10" t="s">
        <v>94</v>
      </c>
      <c r="B10" s="9">
        <v>1402383</v>
      </c>
      <c r="C10" s="9">
        <v>1221580</v>
      </c>
      <c r="D10" s="9">
        <v>180803</v>
      </c>
      <c r="E10" s="9">
        <v>166050</v>
      </c>
      <c r="F10" s="9">
        <v>144803</v>
      </c>
      <c r="G10" s="9">
        <v>21247</v>
      </c>
      <c r="H10" s="9">
        <v>85943</v>
      </c>
      <c r="I10" s="9">
        <v>16334</v>
      </c>
      <c r="J10" s="9">
        <v>69609</v>
      </c>
      <c r="K10" s="9">
        <v>1014744</v>
      </c>
      <c r="L10" s="9">
        <v>925152</v>
      </c>
      <c r="M10" s="9">
        <v>89592</v>
      </c>
      <c r="N10" s="9">
        <v>135646</v>
      </c>
      <c r="O10" s="9">
        <v>135291</v>
      </c>
      <c r="P10" s="9">
        <v>355</v>
      </c>
      <c r="Q10" s="9">
        <v>0</v>
      </c>
      <c r="R10" s="9">
        <v>0</v>
      </c>
      <c r="S10" s="9">
        <v>24661</v>
      </c>
      <c r="T10" s="9">
        <v>72559</v>
      </c>
      <c r="U10" s="9">
        <v>168.149</v>
      </c>
      <c r="V10" s="9">
        <v>777676</v>
      </c>
    </row>
    <row r="11" spans="1:22" x14ac:dyDescent="0.3">
      <c r="A11" t="s">
        <v>95</v>
      </c>
      <c r="B11" s="9">
        <v>1150065</v>
      </c>
      <c r="C11" s="9">
        <v>823022</v>
      </c>
      <c r="D11" s="9">
        <v>327043</v>
      </c>
      <c r="E11" s="9">
        <v>101653</v>
      </c>
      <c r="F11" s="9">
        <v>69701</v>
      </c>
      <c r="G11" s="9">
        <v>31952</v>
      </c>
      <c r="H11" s="9">
        <v>70441</v>
      </c>
      <c r="I11" s="9">
        <v>6648</v>
      </c>
      <c r="J11" s="9">
        <v>63793</v>
      </c>
      <c r="K11" s="9">
        <v>810551</v>
      </c>
      <c r="L11" s="9">
        <v>579525</v>
      </c>
      <c r="M11" s="9">
        <v>231026</v>
      </c>
      <c r="N11" s="9">
        <v>167420</v>
      </c>
      <c r="O11" s="9">
        <v>167148</v>
      </c>
      <c r="P11" s="9">
        <v>272</v>
      </c>
      <c r="Q11" s="9">
        <v>0</v>
      </c>
      <c r="R11" s="9">
        <v>0</v>
      </c>
      <c r="S11" s="9">
        <v>26764</v>
      </c>
      <c r="T11" s="9">
        <v>200134</v>
      </c>
      <c r="U11" s="9">
        <v>224.214</v>
      </c>
      <c r="V11" s="9">
        <v>388877</v>
      </c>
    </row>
    <row r="12" spans="1:22" x14ac:dyDescent="0.3">
      <c r="A12" t="s">
        <v>96</v>
      </c>
      <c r="B12" s="9">
        <v>299725</v>
      </c>
      <c r="C12" s="9">
        <v>298942</v>
      </c>
      <c r="D12" s="9">
        <v>783</v>
      </c>
      <c r="E12" s="9">
        <v>84</v>
      </c>
      <c r="F12" s="9">
        <v>70</v>
      </c>
      <c r="G12" s="9">
        <v>14</v>
      </c>
      <c r="H12" s="9">
        <v>3</v>
      </c>
      <c r="I12" s="9">
        <v>1</v>
      </c>
      <c r="J12" s="9">
        <v>2</v>
      </c>
      <c r="K12" s="9">
        <v>299539</v>
      </c>
      <c r="L12" s="9">
        <v>298773</v>
      </c>
      <c r="M12" s="9">
        <v>766</v>
      </c>
      <c r="N12" s="9">
        <v>99</v>
      </c>
      <c r="O12" s="9">
        <v>98</v>
      </c>
      <c r="P12" s="9">
        <v>1</v>
      </c>
      <c r="Q12" s="9">
        <v>0</v>
      </c>
      <c r="R12" s="9">
        <v>0</v>
      </c>
      <c r="S12" s="9">
        <v>12</v>
      </c>
      <c r="T12" s="9">
        <v>242</v>
      </c>
      <c r="U12" s="9">
        <v>286.67700000000002</v>
      </c>
      <c r="V12" s="9">
        <v>298682</v>
      </c>
    </row>
    <row r="13" spans="1:22" x14ac:dyDescent="0.3">
      <c r="A13" t="s">
        <v>97</v>
      </c>
      <c r="B13" s="9">
        <v>1824988</v>
      </c>
      <c r="C13" s="9">
        <v>1470419</v>
      </c>
      <c r="D13" s="9">
        <v>354569</v>
      </c>
      <c r="E13" s="9">
        <v>275243</v>
      </c>
      <c r="F13" s="9">
        <v>205567</v>
      </c>
      <c r="G13" s="9">
        <v>69676</v>
      </c>
      <c r="H13" s="9">
        <v>73898</v>
      </c>
      <c r="I13" s="9">
        <v>32035</v>
      </c>
      <c r="J13" s="9">
        <v>41863</v>
      </c>
      <c r="K13" s="9">
        <v>1310786</v>
      </c>
      <c r="L13" s="9">
        <v>1069140</v>
      </c>
      <c r="M13" s="9">
        <v>241646</v>
      </c>
      <c r="N13" s="9">
        <v>165061</v>
      </c>
      <c r="O13" s="9">
        <v>163677</v>
      </c>
      <c r="P13" s="9">
        <v>1384</v>
      </c>
      <c r="Q13" s="9">
        <v>0</v>
      </c>
      <c r="R13" s="9">
        <v>0</v>
      </c>
      <c r="S13" s="9">
        <v>30896</v>
      </c>
      <c r="T13" s="9">
        <v>200657</v>
      </c>
      <c r="U13" s="9">
        <v>189.44200000000001</v>
      </c>
      <c r="V13" s="9">
        <v>596750</v>
      </c>
    </row>
    <row r="14" spans="1:22" x14ac:dyDescent="0.3">
      <c r="A14" t="s">
        <v>98</v>
      </c>
      <c r="B14" s="9">
        <v>2370183</v>
      </c>
      <c r="C14" s="9">
        <v>2140574</v>
      </c>
      <c r="D14" s="9">
        <v>229609</v>
      </c>
      <c r="E14" s="9">
        <v>276093</v>
      </c>
      <c r="F14" s="9">
        <v>232738</v>
      </c>
      <c r="G14" s="9">
        <v>43355</v>
      </c>
      <c r="H14" s="9">
        <v>47752</v>
      </c>
      <c r="I14" s="9">
        <v>33913</v>
      </c>
      <c r="J14" s="9">
        <v>13839</v>
      </c>
      <c r="K14" s="9">
        <v>1906824</v>
      </c>
      <c r="L14" s="9">
        <v>1734705</v>
      </c>
      <c r="M14" s="9">
        <v>172119</v>
      </c>
      <c r="N14" s="9">
        <v>139514</v>
      </c>
      <c r="O14" s="9">
        <v>139218</v>
      </c>
      <c r="P14" s="9">
        <v>296</v>
      </c>
      <c r="Q14" s="9">
        <v>0</v>
      </c>
      <c r="R14" s="9">
        <v>0</v>
      </c>
      <c r="S14" s="9">
        <v>18268</v>
      </c>
      <c r="T14" s="9">
        <v>152941</v>
      </c>
      <c r="U14" s="9">
        <v>176.577</v>
      </c>
      <c r="V14" s="9">
        <v>1125433</v>
      </c>
    </row>
    <row r="15" spans="1:22" x14ac:dyDescent="0.3">
      <c r="A15" t="s">
        <v>99</v>
      </c>
      <c r="B15" s="9">
        <v>2319296</v>
      </c>
      <c r="C15" s="9">
        <v>2177153</v>
      </c>
      <c r="D15" s="9">
        <v>142143</v>
      </c>
      <c r="E15" s="9">
        <v>248076</v>
      </c>
      <c r="F15" s="9">
        <v>226486</v>
      </c>
      <c r="G15" s="9">
        <v>21590</v>
      </c>
      <c r="H15" s="9">
        <v>40307</v>
      </c>
      <c r="I15" s="9">
        <v>30122</v>
      </c>
      <c r="J15" s="9">
        <v>10185</v>
      </c>
      <c r="K15" s="9">
        <v>1896801</v>
      </c>
      <c r="L15" s="9">
        <v>1786737</v>
      </c>
      <c r="M15" s="9">
        <v>110064</v>
      </c>
      <c r="N15" s="9">
        <v>134112</v>
      </c>
      <c r="O15" s="9">
        <v>133808</v>
      </c>
      <c r="P15" s="9">
        <v>304</v>
      </c>
      <c r="Q15" s="9">
        <v>0</v>
      </c>
      <c r="R15" s="9">
        <v>0</v>
      </c>
      <c r="S15" s="9">
        <v>10991</v>
      </c>
      <c r="T15" s="9">
        <v>96149</v>
      </c>
      <c r="U15" s="9">
        <v>173.166</v>
      </c>
      <c r="V15" s="9">
        <v>1157548</v>
      </c>
    </row>
    <row r="16" spans="1:22" x14ac:dyDescent="0.3">
      <c r="A16" t="s">
        <v>100</v>
      </c>
      <c r="B16" s="9">
        <v>2422991</v>
      </c>
      <c r="C16" s="9">
        <v>2293914</v>
      </c>
      <c r="D16" s="9">
        <v>129077</v>
      </c>
      <c r="E16" s="9">
        <v>273243</v>
      </c>
      <c r="F16" s="9">
        <v>254936</v>
      </c>
      <c r="G16" s="9">
        <v>18307</v>
      </c>
      <c r="H16" s="9">
        <v>44362</v>
      </c>
      <c r="I16" s="9">
        <v>34997</v>
      </c>
      <c r="J16" s="9">
        <v>9365</v>
      </c>
      <c r="K16" s="9">
        <v>1957295</v>
      </c>
      <c r="L16" s="9">
        <v>1856106</v>
      </c>
      <c r="M16" s="9">
        <v>101189</v>
      </c>
      <c r="N16" s="9">
        <v>148091</v>
      </c>
      <c r="O16" s="9">
        <v>147875</v>
      </c>
      <c r="P16" s="9">
        <v>216</v>
      </c>
      <c r="Q16" s="9">
        <v>0</v>
      </c>
      <c r="R16" s="9">
        <v>0</v>
      </c>
      <c r="S16" s="9">
        <v>9792</v>
      </c>
      <c r="T16" s="9">
        <v>91175</v>
      </c>
      <c r="U16" s="9">
        <v>174.01599999999999</v>
      </c>
      <c r="V16" s="9">
        <v>1154826</v>
      </c>
    </row>
    <row r="17" spans="1:22" x14ac:dyDescent="0.3">
      <c r="A17" t="s">
        <v>101</v>
      </c>
      <c r="B17" s="9">
        <v>2163742</v>
      </c>
      <c r="C17" s="9">
        <v>1988172</v>
      </c>
      <c r="D17" s="9">
        <v>175570</v>
      </c>
      <c r="E17" s="9">
        <v>278736</v>
      </c>
      <c r="F17" s="9">
        <v>250555</v>
      </c>
      <c r="G17" s="9">
        <v>28181</v>
      </c>
      <c r="H17" s="9">
        <v>46136</v>
      </c>
      <c r="I17" s="9">
        <v>32994</v>
      </c>
      <c r="J17" s="9">
        <v>13142</v>
      </c>
      <c r="K17" s="9">
        <v>1686262</v>
      </c>
      <c r="L17" s="9">
        <v>1552335</v>
      </c>
      <c r="M17" s="9">
        <v>133927</v>
      </c>
      <c r="N17" s="9">
        <v>152608</v>
      </c>
      <c r="O17" s="9">
        <v>152288</v>
      </c>
      <c r="P17" s="9">
        <v>320</v>
      </c>
      <c r="Q17" s="9">
        <v>0</v>
      </c>
      <c r="R17" s="9">
        <v>0</v>
      </c>
      <c r="S17" s="9">
        <v>16273</v>
      </c>
      <c r="T17" s="9">
        <v>115069</v>
      </c>
      <c r="U17" s="9">
        <v>177.62200000000001</v>
      </c>
      <c r="V17" s="9">
        <v>861980</v>
      </c>
    </row>
    <row r="18" spans="1:22" x14ac:dyDescent="0.3">
      <c r="A18" t="s">
        <v>102</v>
      </c>
      <c r="B18" s="9">
        <v>2373250</v>
      </c>
      <c r="C18" s="9">
        <v>2235000</v>
      </c>
      <c r="D18" s="9">
        <v>138250</v>
      </c>
      <c r="E18" s="9">
        <v>303132</v>
      </c>
      <c r="F18" s="9">
        <v>283386</v>
      </c>
      <c r="G18" s="9">
        <v>19746</v>
      </c>
      <c r="H18" s="9">
        <v>49119</v>
      </c>
      <c r="I18" s="9">
        <v>39326</v>
      </c>
      <c r="J18" s="9">
        <v>9793</v>
      </c>
      <c r="K18" s="9">
        <v>1854905</v>
      </c>
      <c r="L18" s="9">
        <v>1746437</v>
      </c>
      <c r="M18" s="9">
        <v>108468</v>
      </c>
      <c r="N18" s="9">
        <v>166094</v>
      </c>
      <c r="O18" s="9">
        <v>165851</v>
      </c>
      <c r="P18" s="9">
        <v>243</v>
      </c>
      <c r="Q18" s="9">
        <v>0</v>
      </c>
      <c r="R18" s="9">
        <v>0</v>
      </c>
      <c r="S18" s="9">
        <v>10403</v>
      </c>
      <c r="T18" s="9">
        <v>97560</v>
      </c>
      <c r="U18" s="9">
        <v>171.53200000000001</v>
      </c>
      <c r="V18" s="9">
        <v>951985</v>
      </c>
    </row>
    <row r="19" spans="1:22" x14ac:dyDescent="0.3">
      <c r="A19" t="s">
        <v>103</v>
      </c>
      <c r="B19" s="9">
        <v>2514040</v>
      </c>
      <c r="C19" s="9">
        <v>2358143</v>
      </c>
      <c r="D19" s="9">
        <v>155897</v>
      </c>
      <c r="E19" s="9">
        <v>325473</v>
      </c>
      <c r="F19" s="9">
        <v>302284</v>
      </c>
      <c r="G19" s="9">
        <v>23189</v>
      </c>
      <c r="H19" s="9">
        <v>47096</v>
      </c>
      <c r="I19" s="9">
        <v>37588</v>
      </c>
      <c r="J19" s="9">
        <v>9508</v>
      </c>
      <c r="K19" s="9">
        <v>1970646</v>
      </c>
      <c r="L19" s="9">
        <v>1847653</v>
      </c>
      <c r="M19" s="9">
        <v>122993</v>
      </c>
      <c r="N19" s="9">
        <v>170825</v>
      </c>
      <c r="O19" s="9">
        <v>170618</v>
      </c>
      <c r="P19" s="9">
        <v>207</v>
      </c>
      <c r="Q19" s="9">
        <v>0</v>
      </c>
      <c r="R19" s="9">
        <v>0</v>
      </c>
      <c r="S19" s="9">
        <v>11649</v>
      </c>
      <c r="T19" s="9">
        <v>109400</v>
      </c>
      <c r="U19" s="9">
        <v>174.071</v>
      </c>
      <c r="V19" s="9">
        <v>994936</v>
      </c>
    </row>
    <row r="20" spans="1:22" x14ac:dyDescent="0.3">
      <c r="A20" t="s">
        <v>104</v>
      </c>
      <c r="B20" s="9">
        <v>433978</v>
      </c>
      <c r="C20" s="9">
        <v>367911</v>
      </c>
      <c r="D20" s="9">
        <v>66067</v>
      </c>
      <c r="E20" s="9">
        <v>18408</v>
      </c>
      <c r="F20" s="9">
        <v>5402</v>
      </c>
      <c r="G20" s="9">
        <v>13006</v>
      </c>
      <c r="H20" s="9">
        <v>30943</v>
      </c>
      <c r="I20" s="9">
        <v>4471</v>
      </c>
      <c r="J20" s="9">
        <v>26472</v>
      </c>
      <c r="K20" s="9">
        <v>349808</v>
      </c>
      <c r="L20" s="9">
        <v>323331</v>
      </c>
      <c r="M20" s="9">
        <v>26477</v>
      </c>
      <c r="N20" s="9">
        <v>34819</v>
      </c>
      <c r="O20" s="9">
        <v>34707</v>
      </c>
      <c r="P20" s="9">
        <v>112</v>
      </c>
      <c r="Q20" s="9">
        <v>0</v>
      </c>
      <c r="R20" s="9">
        <v>0</v>
      </c>
      <c r="S20" s="9">
        <v>4187</v>
      </c>
      <c r="T20" s="9">
        <v>23380</v>
      </c>
      <c r="U20" s="9">
        <v>312.40199999999999</v>
      </c>
      <c r="V20" s="9">
        <v>315828</v>
      </c>
    </row>
    <row r="21" spans="1:22" x14ac:dyDescent="0.3">
      <c r="A21" t="s">
        <v>105</v>
      </c>
      <c r="B21" s="9">
        <v>225886</v>
      </c>
      <c r="C21" s="9">
        <v>225215</v>
      </c>
      <c r="D21" s="9">
        <v>671</v>
      </c>
      <c r="E21" s="9">
        <v>80</v>
      </c>
      <c r="F21" s="9">
        <v>65</v>
      </c>
      <c r="G21" s="9">
        <v>15</v>
      </c>
      <c r="H21" s="9">
        <v>13</v>
      </c>
      <c r="I21" s="9">
        <v>12</v>
      </c>
      <c r="J21" s="9">
        <v>1</v>
      </c>
      <c r="K21" s="9">
        <v>225689</v>
      </c>
      <c r="L21" s="9">
        <v>225036</v>
      </c>
      <c r="M21" s="9">
        <v>653</v>
      </c>
      <c r="N21" s="9">
        <v>104</v>
      </c>
      <c r="O21" s="9">
        <v>102</v>
      </c>
      <c r="P21" s="9">
        <v>2</v>
      </c>
      <c r="Q21" s="9">
        <v>0</v>
      </c>
      <c r="R21" s="9">
        <v>0</v>
      </c>
      <c r="S21" s="9">
        <v>13</v>
      </c>
      <c r="T21" s="9">
        <v>170</v>
      </c>
      <c r="U21" s="9">
        <v>292.16800000000001</v>
      </c>
      <c r="V21" s="9">
        <v>224941</v>
      </c>
    </row>
    <row r="22" spans="1:22" x14ac:dyDescent="0.3">
      <c r="A22" t="s">
        <v>106</v>
      </c>
      <c r="B22" s="9">
        <v>1802752</v>
      </c>
      <c r="C22" s="9">
        <v>1765843</v>
      </c>
      <c r="D22" s="9">
        <v>36909</v>
      </c>
      <c r="E22" s="9">
        <v>133179</v>
      </c>
      <c r="F22" s="9">
        <v>128759</v>
      </c>
      <c r="G22" s="9">
        <v>4420</v>
      </c>
      <c r="H22" s="9">
        <v>69172</v>
      </c>
      <c r="I22" s="9">
        <v>55671</v>
      </c>
      <c r="J22" s="9">
        <v>13501</v>
      </c>
      <c r="K22" s="9">
        <v>1487672</v>
      </c>
      <c r="L22" s="9">
        <v>1468861</v>
      </c>
      <c r="M22" s="9">
        <v>18811</v>
      </c>
      <c r="N22" s="9">
        <v>112729</v>
      </c>
      <c r="O22" s="9">
        <v>112552</v>
      </c>
      <c r="P22" s="9">
        <v>177</v>
      </c>
      <c r="Q22" s="9">
        <v>0</v>
      </c>
      <c r="R22" s="9">
        <v>0</v>
      </c>
      <c r="S22" s="9">
        <v>1802</v>
      </c>
      <c r="T22" s="9">
        <v>16690</v>
      </c>
      <c r="U22" s="9">
        <v>175.88900000000001</v>
      </c>
      <c r="V22" s="9">
        <v>1128698</v>
      </c>
    </row>
    <row r="23" spans="1:22" x14ac:dyDescent="0.3">
      <c r="A23" t="s">
        <v>107</v>
      </c>
      <c r="B23" s="9">
        <v>4114681</v>
      </c>
      <c r="C23" s="9">
        <v>2543090</v>
      </c>
      <c r="D23" s="9">
        <v>1571591</v>
      </c>
      <c r="E23" s="9">
        <v>334850</v>
      </c>
      <c r="F23" s="9">
        <v>177381</v>
      </c>
      <c r="G23" s="9">
        <v>157469</v>
      </c>
      <c r="H23" s="9">
        <v>840142</v>
      </c>
      <c r="I23" s="9">
        <v>121883</v>
      </c>
      <c r="J23" s="9">
        <v>718259</v>
      </c>
      <c r="K23" s="9">
        <v>1879732</v>
      </c>
      <c r="L23" s="9">
        <v>1186030</v>
      </c>
      <c r="M23" s="9">
        <v>693702</v>
      </c>
      <c r="N23" s="9">
        <v>1059957</v>
      </c>
      <c r="O23" s="9">
        <v>1057796</v>
      </c>
      <c r="P23" s="9">
        <v>2161</v>
      </c>
      <c r="Q23" s="9">
        <v>0</v>
      </c>
      <c r="R23" s="9">
        <v>0</v>
      </c>
      <c r="S23" s="9">
        <v>49221</v>
      </c>
      <c r="T23" s="9">
        <v>643420</v>
      </c>
      <c r="U23" s="9">
        <v>259.44600000000003</v>
      </c>
      <c r="V23" s="9">
        <v>878800</v>
      </c>
    </row>
    <row r="24" spans="1:22" x14ac:dyDescent="0.3">
      <c r="A24" t="s">
        <v>108</v>
      </c>
      <c r="B24" s="9">
        <v>4071307</v>
      </c>
      <c r="C24" s="9">
        <v>2621408</v>
      </c>
      <c r="D24" s="9">
        <v>1449899</v>
      </c>
      <c r="E24" s="9">
        <v>270099</v>
      </c>
      <c r="F24" s="9">
        <v>171223</v>
      </c>
      <c r="G24" s="9">
        <v>98876</v>
      </c>
      <c r="H24" s="9">
        <v>930329</v>
      </c>
      <c r="I24" s="9">
        <v>133139</v>
      </c>
      <c r="J24" s="9">
        <v>797190</v>
      </c>
      <c r="K24" s="9">
        <v>1770599</v>
      </c>
      <c r="L24" s="9">
        <v>1218870</v>
      </c>
      <c r="M24" s="9">
        <v>551729</v>
      </c>
      <c r="N24" s="9">
        <v>1100280</v>
      </c>
      <c r="O24" s="9">
        <v>1098176</v>
      </c>
      <c r="P24" s="9">
        <v>2104</v>
      </c>
      <c r="Q24" s="9">
        <v>0</v>
      </c>
      <c r="R24" s="9">
        <v>0</v>
      </c>
      <c r="S24" s="9">
        <v>30297</v>
      </c>
      <c r="T24" s="9">
        <v>521220</v>
      </c>
      <c r="U24" s="9">
        <v>276.91199999999998</v>
      </c>
      <c r="V24" s="9">
        <v>890959</v>
      </c>
    </row>
    <row r="25" spans="1:22" x14ac:dyDescent="0.3">
      <c r="A25" t="s">
        <v>109</v>
      </c>
      <c r="B25" s="9">
        <v>4190585</v>
      </c>
      <c r="C25" s="9">
        <v>2550021</v>
      </c>
      <c r="D25" s="9">
        <v>1640564</v>
      </c>
      <c r="E25" s="9">
        <v>338991</v>
      </c>
      <c r="F25" s="9">
        <v>173000</v>
      </c>
      <c r="G25" s="9">
        <v>165991</v>
      </c>
      <c r="H25" s="9">
        <v>883294</v>
      </c>
      <c r="I25" s="9">
        <v>114555</v>
      </c>
      <c r="J25" s="9">
        <v>768739</v>
      </c>
      <c r="K25" s="9">
        <v>1857964</v>
      </c>
      <c r="L25" s="9">
        <v>1154443</v>
      </c>
      <c r="M25" s="9">
        <v>703521</v>
      </c>
      <c r="N25" s="9">
        <v>1110336</v>
      </c>
      <c r="O25" s="9">
        <v>1108023</v>
      </c>
      <c r="P25" s="9">
        <v>2313</v>
      </c>
      <c r="Q25" s="9">
        <v>0</v>
      </c>
      <c r="R25" s="9">
        <v>0</v>
      </c>
      <c r="S25" s="9">
        <v>52107</v>
      </c>
      <c r="T25" s="9">
        <v>650358</v>
      </c>
      <c r="U25" s="9">
        <v>270.714</v>
      </c>
      <c r="V25" s="9">
        <v>859743</v>
      </c>
    </row>
    <row r="26" spans="1:22" x14ac:dyDescent="0.3">
      <c r="A26" t="s">
        <v>110</v>
      </c>
      <c r="B26" s="9">
        <v>4032826</v>
      </c>
      <c r="C26" s="9">
        <v>2590244</v>
      </c>
      <c r="D26" s="9">
        <v>1442582</v>
      </c>
      <c r="E26" s="9">
        <v>269392</v>
      </c>
      <c r="F26" s="9">
        <v>169878</v>
      </c>
      <c r="G26" s="9">
        <v>99514</v>
      </c>
      <c r="H26" s="9">
        <v>926825</v>
      </c>
      <c r="I26" s="9">
        <v>136169</v>
      </c>
      <c r="J26" s="9">
        <v>790656</v>
      </c>
      <c r="K26" s="9">
        <v>1736813</v>
      </c>
      <c r="L26" s="9">
        <v>1186439</v>
      </c>
      <c r="M26" s="9">
        <v>550374</v>
      </c>
      <c r="N26" s="9">
        <v>1099796</v>
      </c>
      <c r="O26" s="9">
        <v>1097758</v>
      </c>
      <c r="P26" s="9">
        <v>2038</v>
      </c>
      <c r="Q26" s="9">
        <v>0</v>
      </c>
      <c r="R26" s="9">
        <v>0</v>
      </c>
      <c r="S26" s="9">
        <v>30356</v>
      </c>
      <c r="T26" s="9">
        <v>520066</v>
      </c>
      <c r="U26" s="9">
        <v>274.74400000000003</v>
      </c>
      <c r="V26" s="9">
        <v>866369</v>
      </c>
    </row>
    <row r="27" spans="1:22" x14ac:dyDescent="0.3">
      <c r="A27" t="s">
        <v>111</v>
      </c>
      <c r="B27" s="9">
        <v>4043215</v>
      </c>
      <c r="C27" s="9">
        <v>2655663</v>
      </c>
      <c r="D27" s="9">
        <v>1387552</v>
      </c>
      <c r="E27" s="9">
        <v>254287</v>
      </c>
      <c r="F27" s="9">
        <v>179480</v>
      </c>
      <c r="G27" s="9">
        <v>74807</v>
      </c>
      <c r="H27" s="9">
        <v>954248</v>
      </c>
      <c r="I27" s="9">
        <v>141203</v>
      </c>
      <c r="J27" s="9">
        <v>813045</v>
      </c>
      <c r="K27" s="9">
        <v>1720449</v>
      </c>
      <c r="L27" s="9">
        <v>1223230</v>
      </c>
      <c r="M27" s="9">
        <v>497219</v>
      </c>
      <c r="N27" s="9">
        <v>1114231</v>
      </c>
      <c r="O27" s="9">
        <v>1111750</v>
      </c>
      <c r="P27" s="9">
        <v>2481</v>
      </c>
      <c r="Q27" s="9">
        <v>0</v>
      </c>
      <c r="R27" s="9">
        <v>0</v>
      </c>
      <c r="S27" s="9">
        <v>27200</v>
      </c>
      <c r="T27" s="9">
        <v>468554</v>
      </c>
      <c r="U27" s="9">
        <v>286.47000000000003</v>
      </c>
      <c r="V27" s="9">
        <v>886027</v>
      </c>
    </row>
    <row r="28" spans="1:22" x14ac:dyDescent="0.3">
      <c r="A28" t="s">
        <v>112</v>
      </c>
      <c r="B28" s="9">
        <v>4045142</v>
      </c>
      <c r="C28" s="9">
        <v>2650900</v>
      </c>
      <c r="D28" s="9">
        <v>1394242</v>
      </c>
      <c r="E28" s="9">
        <v>253415</v>
      </c>
      <c r="F28" s="9">
        <v>177788</v>
      </c>
      <c r="G28" s="9">
        <v>75627</v>
      </c>
      <c r="H28" s="9">
        <v>957621</v>
      </c>
      <c r="I28" s="9">
        <v>139002</v>
      </c>
      <c r="J28" s="9">
        <v>818619</v>
      </c>
      <c r="K28" s="9">
        <v>1716369</v>
      </c>
      <c r="L28" s="9">
        <v>1218407</v>
      </c>
      <c r="M28" s="9">
        <v>497962</v>
      </c>
      <c r="N28" s="9">
        <v>1117737</v>
      </c>
      <c r="O28" s="9">
        <v>1115703</v>
      </c>
      <c r="P28" s="9">
        <v>2034</v>
      </c>
      <c r="Q28" s="9">
        <v>0</v>
      </c>
      <c r="R28" s="9">
        <v>0</v>
      </c>
      <c r="S28" s="9">
        <v>28073</v>
      </c>
      <c r="T28" s="9">
        <v>470297</v>
      </c>
      <c r="U28" s="9">
        <v>287.851</v>
      </c>
      <c r="V28" s="9">
        <v>880663</v>
      </c>
    </row>
    <row r="29" spans="1:22" x14ac:dyDescent="0.3">
      <c r="A29" t="s">
        <v>113</v>
      </c>
      <c r="B29" s="9">
        <v>2187295</v>
      </c>
      <c r="C29" s="9">
        <v>2139759</v>
      </c>
      <c r="D29" s="9">
        <v>47536</v>
      </c>
      <c r="E29" s="9">
        <v>165422</v>
      </c>
      <c r="F29" s="9">
        <v>159229</v>
      </c>
      <c r="G29" s="9">
        <v>6193</v>
      </c>
      <c r="H29" s="9">
        <v>86604</v>
      </c>
      <c r="I29" s="9">
        <v>68698</v>
      </c>
      <c r="J29" s="9">
        <v>17906</v>
      </c>
      <c r="K29" s="9">
        <v>1801330</v>
      </c>
      <c r="L29" s="9">
        <v>1778141</v>
      </c>
      <c r="M29" s="9">
        <v>23189</v>
      </c>
      <c r="N29" s="9">
        <v>133940</v>
      </c>
      <c r="O29" s="9">
        <v>133692</v>
      </c>
      <c r="P29" s="9">
        <v>248</v>
      </c>
      <c r="Q29" s="9">
        <v>0</v>
      </c>
      <c r="R29" s="9">
        <v>0</v>
      </c>
      <c r="S29" s="9">
        <v>2415</v>
      </c>
      <c r="T29" s="9">
        <v>21144</v>
      </c>
      <c r="U29" s="9">
        <v>182.70099999999999</v>
      </c>
      <c r="V29" s="9">
        <v>1356197</v>
      </c>
    </row>
    <row r="30" spans="1:22" x14ac:dyDescent="0.3">
      <c r="A30" t="s">
        <v>114</v>
      </c>
      <c r="B30" s="9">
        <v>2297139</v>
      </c>
      <c r="C30" s="9">
        <v>2244445</v>
      </c>
      <c r="D30" s="9">
        <v>52694</v>
      </c>
      <c r="E30" s="9">
        <v>167993</v>
      </c>
      <c r="F30" s="9">
        <v>162195</v>
      </c>
      <c r="G30" s="9">
        <v>5798</v>
      </c>
      <c r="H30" s="9">
        <v>85522</v>
      </c>
      <c r="I30" s="9">
        <v>63442</v>
      </c>
      <c r="J30" s="9">
        <v>22080</v>
      </c>
      <c r="K30" s="9">
        <v>1905126</v>
      </c>
      <c r="L30" s="9">
        <v>1880555</v>
      </c>
      <c r="M30" s="9">
        <v>24571</v>
      </c>
      <c r="N30" s="9">
        <v>138498</v>
      </c>
      <c r="O30" s="9">
        <v>138253</v>
      </c>
      <c r="P30" s="9">
        <v>245</v>
      </c>
      <c r="Q30" s="9">
        <v>0</v>
      </c>
      <c r="R30" s="9">
        <v>0</v>
      </c>
      <c r="S30" s="9">
        <v>2191</v>
      </c>
      <c r="T30" s="9">
        <v>21793</v>
      </c>
      <c r="U30" s="9">
        <v>206.93299999999999</v>
      </c>
      <c r="V30" s="9">
        <v>1427910</v>
      </c>
    </row>
    <row r="31" spans="1:22" x14ac:dyDescent="0.3">
      <c r="A31" t="s">
        <v>115</v>
      </c>
      <c r="B31" s="9">
        <v>2429193</v>
      </c>
      <c r="C31" s="9">
        <v>2397691</v>
      </c>
      <c r="D31" s="9">
        <v>31502</v>
      </c>
      <c r="E31" s="9">
        <v>168751</v>
      </c>
      <c r="F31" s="9">
        <v>165241</v>
      </c>
      <c r="G31" s="9">
        <v>3510</v>
      </c>
      <c r="H31" s="9">
        <v>77442</v>
      </c>
      <c r="I31" s="9">
        <v>66644</v>
      </c>
      <c r="J31" s="9">
        <v>10798</v>
      </c>
      <c r="K31" s="9">
        <v>2041515</v>
      </c>
      <c r="L31" s="9">
        <v>2024596</v>
      </c>
      <c r="M31" s="9">
        <v>16919</v>
      </c>
      <c r="N31" s="9">
        <v>141485</v>
      </c>
      <c r="O31" s="9">
        <v>141210</v>
      </c>
      <c r="P31" s="9">
        <v>275</v>
      </c>
      <c r="Q31" s="9">
        <v>0</v>
      </c>
      <c r="R31" s="9">
        <v>0</v>
      </c>
      <c r="S31" s="9">
        <v>1274</v>
      </c>
      <c r="T31" s="9">
        <v>13938</v>
      </c>
      <c r="U31" s="9">
        <v>181.84800000000001</v>
      </c>
      <c r="V31" s="9">
        <v>1576340</v>
      </c>
    </row>
    <row r="32" spans="1:22" x14ac:dyDescent="0.3">
      <c r="A32" t="s">
        <v>116</v>
      </c>
      <c r="B32" s="9">
        <v>2832910</v>
      </c>
      <c r="C32" s="9">
        <v>2794325</v>
      </c>
      <c r="D32" s="9">
        <v>38585</v>
      </c>
      <c r="E32" s="9">
        <v>193370</v>
      </c>
      <c r="F32" s="9">
        <v>189427</v>
      </c>
      <c r="G32" s="9">
        <v>3943</v>
      </c>
      <c r="H32" s="9">
        <v>91391</v>
      </c>
      <c r="I32" s="9">
        <v>76697</v>
      </c>
      <c r="J32" s="9">
        <v>14694</v>
      </c>
      <c r="K32" s="9">
        <v>2387329</v>
      </c>
      <c r="L32" s="9">
        <v>2367707</v>
      </c>
      <c r="M32" s="9">
        <v>19622</v>
      </c>
      <c r="N32" s="9">
        <v>160820</v>
      </c>
      <c r="O32" s="9">
        <v>160494</v>
      </c>
      <c r="P32" s="9">
        <v>326</v>
      </c>
      <c r="Q32" s="9">
        <v>0</v>
      </c>
      <c r="R32" s="9">
        <v>0</v>
      </c>
      <c r="S32" s="9">
        <v>1165</v>
      </c>
      <c r="T32" s="9">
        <v>17931</v>
      </c>
      <c r="U32" s="9">
        <v>187.37299999999999</v>
      </c>
      <c r="V32" s="9">
        <v>1844734</v>
      </c>
    </row>
    <row r="33" spans="1:22" x14ac:dyDescent="0.3">
      <c r="A33" t="s">
        <v>117</v>
      </c>
      <c r="B33" s="9">
        <v>2548238</v>
      </c>
      <c r="C33" s="9">
        <v>2512875</v>
      </c>
      <c r="D33" s="9">
        <v>35363</v>
      </c>
      <c r="E33" s="9">
        <v>170839</v>
      </c>
      <c r="F33" s="9">
        <v>167223</v>
      </c>
      <c r="G33" s="9">
        <v>3616</v>
      </c>
      <c r="H33" s="9">
        <v>88307</v>
      </c>
      <c r="I33" s="9">
        <v>74373</v>
      </c>
      <c r="J33" s="9">
        <v>13934</v>
      </c>
      <c r="K33" s="9">
        <v>2143930</v>
      </c>
      <c r="L33" s="9">
        <v>2126307</v>
      </c>
      <c r="M33" s="9">
        <v>17623</v>
      </c>
      <c r="N33" s="9">
        <v>145162</v>
      </c>
      <c r="O33" s="9">
        <v>144972</v>
      </c>
      <c r="P33" s="9">
        <v>190</v>
      </c>
      <c r="Q33" s="9">
        <v>0</v>
      </c>
      <c r="R33" s="9">
        <v>0</v>
      </c>
      <c r="S33" s="9">
        <v>1358</v>
      </c>
      <c r="T33" s="9">
        <v>14730</v>
      </c>
      <c r="U33" s="9">
        <v>183.80500000000001</v>
      </c>
      <c r="V33" s="9">
        <v>1658552</v>
      </c>
    </row>
    <row r="34" spans="1:22" x14ac:dyDescent="0.3">
      <c r="A34" t="s">
        <v>118</v>
      </c>
      <c r="B34" s="9">
        <v>2787375</v>
      </c>
      <c r="C34" s="9">
        <v>2712651</v>
      </c>
      <c r="D34" s="9">
        <v>74724</v>
      </c>
      <c r="E34" s="9">
        <v>166221</v>
      </c>
      <c r="F34" s="9">
        <v>149630</v>
      </c>
      <c r="G34" s="9">
        <v>16591</v>
      </c>
      <c r="H34" s="9">
        <v>49627</v>
      </c>
      <c r="I34" s="9">
        <v>47536</v>
      </c>
      <c r="J34" s="9">
        <v>2091</v>
      </c>
      <c r="K34" s="9">
        <v>2481019</v>
      </c>
      <c r="L34" s="9">
        <v>2425433</v>
      </c>
      <c r="M34" s="9">
        <v>55586</v>
      </c>
      <c r="N34" s="9">
        <v>90508</v>
      </c>
      <c r="O34" s="9">
        <v>90052</v>
      </c>
      <c r="P34" s="9">
        <v>456</v>
      </c>
      <c r="Q34" s="9">
        <v>0</v>
      </c>
      <c r="R34" s="9">
        <v>0</v>
      </c>
      <c r="S34" s="9">
        <v>2454</v>
      </c>
      <c r="T34" s="9">
        <v>51963</v>
      </c>
      <c r="U34" s="9">
        <v>160.96700000000001</v>
      </c>
      <c r="V34" s="9">
        <v>2030772</v>
      </c>
    </row>
    <row r="35" spans="1:22" x14ac:dyDescent="0.3">
      <c r="A35" t="s">
        <v>119</v>
      </c>
      <c r="B35" s="9">
        <v>3529215</v>
      </c>
      <c r="C35" s="9">
        <v>3438243</v>
      </c>
      <c r="D35" s="9">
        <v>90972</v>
      </c>
      <c r="E35" s="9">
        <v>202927</v>
      </c>
      <c r="F35" s="9">
        <v>185070</v>
      </c>
      <c r="G35" s="9">
        <v>17857</v>
      </c>
      <c r="H35" s="9">
        <v>77768</v>
      </c>
      <c r="I35" s="9">
        <v>73952</v>
      </c>
      <c r="J35" s="9">
        <v>3816</v>
      </c>
      <c r="K35" s="9">
        <v>3118552</v>
      </c>
      <c r="L35" s="9">
        <v>3050007</v>
      </c>
      <c r="M35" s="9">
        <v>68545</v>
      </c>
      <c r="N35" s="9">
        <v>129968</v>
      </c>
      <c r="O35" s="9">
        <v>129214</v>
      </c>
      <c r="P35" s="9">
        <v>754</v>
      </c>
      <c r="Q35" s="9">
        <v>0</v>
      </c>
      <c r="R35" s="9">
        <v>0</v>
      </c>
      <c r="S35" s="9">
        <v>3135</v>
      </c>
      <c r="T35" s="9">
        <v>64515</v>
      </c>
      <c r="U35" s="9">
        <v>165.59200000000001</v>
      </c>
      <c r="V35" s="9">
        <v>2532651</v>
      </c>
    </row>
    <row r="36" spans="1:22" x14ac:dyDescent="0.3">
      <c r="A36" t="s">
        <v>120</v>
      </c>
      <c r="B36" s="9">
        <v>3089124</v>
      </c>
      <c r="C36" s="9">
        <v>3065855</v>
      </c>
      <c r="D36" s="9">
        <v>23269</v>
      </c>
      <c r="E36" s="9">
        <v>162072</v>
      </c>
      <c r="F36" s="9">
        <v>159101</v>
      </c>
      <c r="G36" s="9">
        <v>2971</v>
      </c>
      <c r="H36" s="9">
        <v>48911</v>
      </c>
      <c r="I36" s="9">
        <v>47107</v>
      </c>
      <c r="J36" s="9">
        <v>1804</v>
      </c>
      <c r="K36" s="9">
        <v>2778070</v>
      </c>
      <c r="L36" s="9">
        <v>2759701</v>
      </c>
      <c r="M36" s="9">
        <v>18369</v>
      </c>
      <c r="N36" s="9">
        <v>100071</v>
      </c>
      <c r="O36" s="9">
        <v>99946</v>
      </c>
      <c r="P36" s="9">
        <v>125</v>
      </c>
      <c r="Q36" s="9">
        <v>0</v>
      </c>
      <c r="R36" s="9">
        <v>0</v>
      </c>
      <c r="S36" s="9">
        <v>1022</v>
      </c>
      <c r="T36" s="9">
        <v>15726</v>
      </c>
      <c r="U36" s="9">
        <v>149.87700000000001</v>
      </c>
      <c r="V36" s="9">
        <v>2295746</v>
      </c>
    </row>
    <row r="37" spans="1:22" x14ac:dyDescent="0.3">
      <c r="A37" t="s">
        <v>121</v>
      </c>
      <c r="B37" s="9">
        <v>3109318</v>
      </c>
      <c r="C37" s="9">
        <v>3013237</v>
      </c>
      <c r="D37" s="9">
        <v>96081</v>
      </c>
      <c r="E37" s="9">
        <v>152700</v>
      </c>
      <c r="F37" s="9">
        <v>133325</v>
      </c>
      <c r="G37" s="9">
        <v>19375</v>
      </c>
      <c r="H37" s="9">
        <v>52875</v>
      </c>
      <c r="I37" s="9">
        <v>48550</v>
      </c>
      <c r="J37" s="9">
        <v>4325</v>
      </c>
      <c r="K37" s="9">
        <v>2807094</v>
      </c>
      <c r="L37" s="9">
        <v>2735425</v>
      </c>
      <c r="M37" s="9">
        <v>71669</v>
      </c>
      <c r="N37" s="9">
        <v>96649</v>
      </c>
      <c r="O37" s="9">
        <v>95937</v>
      </c>
      <c r="P37" s="9">
        <v>712</v>
      </c>
      <c r="Q37" s="9">
        <v>0</v>
      </c>
      <c r="R37" s="9">
        <v>0</v>
      </c>
      <c r="S37" s="9">
        <v>3120</v>
      </c>
      <c r="T37" s="9">
        <v>66912</v>
      </c>
      <c r="U37" s="9">
        <v>165.94399999999999</v>
      </c>
      <c r="V37" s="9">
        <v>2376888</v>
      </c>
    </row>
    <row r="38" spans="1:22" x14ac:dyDescent="0.3">
      <c r="A38" t="s">
        <v>122</v>
      </c>
      <c r="B38" s="9">
        <v>3141542</v>
      </c>
      <c r="C38" s="9">
        <v>3135214</v>
      </c>
      <c r="D38" s="9">
        <v>6328</v>
      </c>
      <c r="E38" s="9">
        <v>113332</v>
      </c>
      <c r="F38" s="9">
        <v>112856</v>
      </c>
      <c r="G38" s="9">
        <v>476</v>
      </c>
      <c r="H38" s="9">
        <v>38916</v>
      </c>
      <c r="I38" s="9">
        <v>38916</v>
      </c>
      <c r="J38" s="9">
        <v>0</v>
      </c>
      <c r="K38" s="9">
        <v>2911823</v>
      </c>
      <c r="L38" s="9">
        <v>2905996</v>
      </c>
      <c r="M38" s="9">
        <v>5827</v>
      </c>
      <c r="N38" s="9">
        <v>77471</v>
      </c>
      <c r="O38" s="9">
        <v>77446</v>
      </c>
      <c r="P38" s="9">
        <v>25</v>
      </c>
      <c r="Q38" s="9">
        <v>0</v>
      </c>
      <c r="R38" s="9">
        <v>0</v>
      </c>
      <c r="S38" s="9">
        <v>400</v>
      </c>
      <c r="T38" s="9">
        <v>2088</v>
      </c>
      <c r="U38" s="9">
        <v>150.16800000000001</v>
      </c>
      <c r="V38" s="9">
        <v>2567200</v>
      </c>
    </row>
    <row r="39" spans="1:22" x14ac:dyDescent="0.3">
      <c r="A39" t="s">
        <v>123</v>
      </c>
      <c r="B39" s="9">
        <v>2004406</v>
      </c>
      <c r="C39" s="9">
        <v>1946965</v>
      </c>
      <c r="D39" s="9">
        <v>57441</v>
      </c>
      <c r="E39" s="9">
        <v>131599</v>
      </c>
      <c r="F39" s="9">
        <v>117846</v>
      </c>
      <c r="G39" s="9">
        <v>13753</v>
      </c>
      <c r="H39" s="9">
        <v>22690</v>
      </c>
      <c r="I39" s="9">
        <v>19738</v>
      </c>
      <c r="J39" s="9">
        <v>2952</v>
      </c>
      <c r="K39" s="9">
        <v>1742484</v>
      </c>
      <c r="L39" s="9">
        <v>1702045</v>
      </c>
      <c r="M39" s="9">
        <v>40439</v>
      </c>
      <c r="N39" s="9">
        <v>107633</v>
      </c>
      <c r="O39" s="9">
        <v>107336</v>
      </c>
      <c r="P39" s="9">
        <v>297</v>
      </c>
      <c r="Q39" s="9">
        <v>0</v>
      </c>
      <c r="R39" s="9">
        <v>0</v>
      </c>
      <c r="S39" s="9">
        <v>6266</v>
      </c>
      <c r="T39" s="9">
        <v>33263</v>
      </c>
      <c r="U39" s="9">
        <v>171.452</v>
      </c>
      <c r="V39" s="9">
        <v>1545839</v>
      </c>
    </row>
    <row r="40" spans="1:22" x14ac:dyDescent="0.3">
      <c r="A40" t="s">
        <v>124</v>
      </c>
      <c r="B40" s="9">
        <v>1698223</v>
      </c>
      <c r="C40" s="9">
        <v>1684125</v>
      </c>
      <c r="D40" s="9">
        <v>14098</v>
      </c>
      <c r="E40" s="9">
        <v>38995</v>
      </c>
      <c r="F40" s="9">
        <v>36143</v>
      </c>
      <c r="G40" s="9">
        <v>2852</v>
      </c>
      <c r="H40" s="9">
        <v>8060</v>
      </c>
      <c r="I40" s="9">
        <v>7758</v>
      </c>
      <c r="J40" s="9">
        <v>302</v>
      </c>
      <c r="K40" s="9">
        <v>1612569</v>
      </c>
      <c r="L40" s="9">
        <v>1601673</v>
      </c>
      <c r="M40" s="9">
        <v>10896</v>
      </c>
      <c r="N40" s="9">
        <v>38599</v>
      </c>
      <c r="O40" s="9">
        <v>38551</v>
      </c>
      <c r="P40" s="9">
        <v>48</v>
      </c>
      <c r="Q40" s="9">
        <v>0</v>
      </c>
      <c r="R40" s="9">
        <v>0</v>
      </c>
      <c r="S40" s="9">
        <v>2959</v>
      </c>
      <c r="T40" s="9">
        <v>5320</v>
      </c>
      <c r="U40" s="9">
        <v>154.899</v>
      </c>
      <c r="V40" s="9">
        <v>1558481</v>
      </c>
    </row>
    <row r="41" spans="1:22" x14ac:dyDescent="0.3">
      <c r="A41" t="s">
        <v>125</v>
      </c>
      <c r="B41" s="9">
        <v>2161151</v>
      </c>
      <c r="C41" s="9">
        <v>1876316</v>
      </c>
      <c r="D41" s="9">
        <v>284835</v>
      </c>
      <c r="E41" s="9">
        <v>126132</v>
      </c>
      <c r="F41" s="9">
        <v>43459</v>
      </c>
      <c r="G41" s="9">
        <v>82673</v>
      </c>
      <c r="H41" s="9">
        <v>20412</v>
      </c>
      <c r="I41" s="9">
        <v>9984</v>
      </c>
      <c r="J41" s="9">
        <v>10428</v>
      </c>
      <c r="K41" s="9">
        <v>1913514</v>
      </c>
      <c r="L41" s="9">
        <v>1722918</v>
      </c>
      <c r="M41" s="9">
        <v>190596</v>
      </c>
      <c r="N41" s="9">
        <v>101093</v>
      </c>
      <c r="O41" s="9">
        <v>99955</v>
      </c>
      <c r="P41" s="9">
        <v>1138</v>
      </c>
      <c r="Q41" s="9">
        <v>0</v>
      </c>
      <c r="R41" s="9">
        <v>0</v>
      </c>
      <c r="S41" s="9">
        <v>32658</v>
      </c>
      <c r="T41" s="9">
        <v>157344</v>
      </c>
      <c r="U41" s="9">
        <v>213.19499999999999</v>
      </c>
      <c r="V41" s="9">
        <v>1661264</v>
      </c>
    </row>
    <row r="42" spans="1:22" x14ac:dyDescent="0.3">
      <c r="A42" t="s">
        <v>126</v>
      </c>
      <c r="B42" s="9">
        <v>1087136</v>
      </c>
      <c r="C42" s="9">
        <v>1084259</v>
      </c>
      <c r="D42" s="9">
        <v>2877</v>
      </c>
      <c r="E42" s="9">
        <v>415</v>
      </c>
      <c r="F42" s="9">
        <v>156</v>
      </c>
      <c r="G42" s="9">
        <v>259</v>
      </c>
      <c r="H42" s="9">
        <v>52</v>
      </c>
      <c r="I42" s="9">
        <v>22</v>
      </c>
      <c r="J42" s="9">
        <v>30</v>
      </c>
      <c r="K42" s="9">
        <v>1085727</v>
      </c>
      <c r="L42" s="9">
        <v>1083149</v>
      </c>
      <c r="M42" s="9">
        <v>2578</v>
      </c>
      <c r="N42" s="9">
        <v>942</v>
      </c>
      <c r="O42" s="9">
        <v>932</v>
      </c>
      <c r="P42" s="9">
        <v>10</v>
      </c>
      <c r="Q42" s="9">
        <v>0</v>
      </c>
      <c r="R42" s="9">
        <v>0</v>
      </c>
      <c r="S42" s="9">
        <v>83</v>
      </c>
      <c r="T42" s="9">
        <v>849</v>
      </c>
      <c r="U42" s="9">
        <v>304.15499999999997</v>
      </c>
      <c r="V42" s="9">
        <v>1082058</v>
      </c>
    </row>
    <row r="43" spans="1:22" x14ac:dyDescent="0.3">
      <c r="A43" t="s">
        <v>127</v>
      </c>
      <c r="B43" s="9">
        <v>1776060</v>
      </c>
      <c r="C43" s="9">
        <v>1712189</v>
      </c>
      <c r="D43" s="9">
        <v>63871</v>
      </c>
      <c r="E43" s="9">
        <v>139192</v>
      </c>
      <c r="F43" s="9">
        <v>125822</v>
      </c>
      <c r="G43" s="9">
        <v>13370</v>
      </c>
      <c r="H43" s="9">
        <v>26293</v>
      </c>
      <c r="I43" s="9">
        <v>21600</v>
      </c>
      <c r="J43" s="9">
        <v>4693</v>
      </c>
      <c r="K43" s="9">
        <v>1472899</v>
      </c>
      <c r="L43" s="9">
        <v>1427781</v>
      </c>
      <c r="M43" s="9">
        <v>45118</v>
      </c>
      <c r="N43" s="9">
        <v>137676</v>
      </c>
      <c r="O43" s="9">
        <v>136986</v>
      </c>
      <c r="P43" s="9">
        <v>690</v>
      </c>
      <c r="Q43" s="9">
        <v>0</v>
      </c>
      <c r="R43" s="9">
        <v>0</v>
      </c>
      <c r="S43" s="9">
        <v>4550</v>
      </c>
      <c r="T43" s="9">
        <v>39148</v>
      </c>
      <c r="U43" s="9">
        <v>169.386</v>
      </c>
      <c r="V43" s="9">
        <v>1303106</v>
      </c>
    </row>
    <row r="44" spans="1:22" x14ac:dyDescent="0.3">
      <c r="A44" t="s">
        <v>128</v>
      </c>
      <c r="B44" s="9">
        <v>1898253</v>
      </c>
      <c r="C44" s="9">
        <v>1836367</v>
      </c>
      <c r="D44" s="9">
        <v>61886</v>
      </c>
      <c r="E44" s="9">
        <v>137894</v>
      </c>
      <c r="F44" s="9">
        <v>125246</v>
      </c>
      <c r="G44" s="9">
        <v>12648</v>
      </c>
      <c r="H44" s="9">
        <v>27392</v>
      </c>
      <c r="I44" s="9">
        <v>22170</v>
      </c>
      <c r="J44" s="9">
        <v>5222</v>
      </c>
      <c r="K44" s="9">
        <v>1593931</v>
      </c>
      <c r="L44" s="9">
        <v>1550621</v>
      </c>
      <c r="M44" s="9">
        <v>43310</v>
      </c>
      <c r="N44" s="9">
        <v>139036</v>
      </c>
      <c r="O44" s="9">
        <v>138330</v>
      </c>
      <c r="P44" s="9">
        <v>706</v>
      </c>
      <c r="Q44" s="9">
        <v>0</v>
      </c>
      <c r="R44" s="9">
        <v>0</v>
      </c>
      <c r="S44" s="9">
        <v>3697</v>
      </c>
      <c r="T44" s="9">
        <v>38256</v>
      </c>
      <c r="U44" s="9">
        <v>171.18600000000001</v>
      </c>
      <c r="V44" s="9">
        <v>1426024</v>
      </c>
    </row>
    <row r="45" spans="1:22" x14ac:dyDescent="0.3">
      <c r="A45" t="s">
        <v>129</v>
      </c>
      <c r="B45" s="9">
        <v>998632</v>
      </c>
      <c r="C45" s="9">
        <v>998360</v>
      </c>
      <c r="D45" s="9">
        <v>272</v>
      </c>
      <c r="E45" s="9">
        <v>3</v>
      </c>
      <c r="F45" s="9">
        <v>2</v>
      </c>
      <c r="G45" s="9">
        <v>1</v>
      </c>
      <c r="H45" s="9">
        <v>0</v>
      </c>
      <c r="I45" s="9">
        <v>0</v>
      </c>
      <c r="J45" s="9">
        <v>0</v>
      </c>
      <c r="K45" s="9">
        <v>998629</v>
      </c>
      <c r="L45" s="9">
        <v>998358</v>
      </c>
      <c r="M45" s="9">
        <v>271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2</v>
      </c>
      <c r="T45" s="9">
        <v>0</v>
      </c>
      <c r="U45" s="9">
        <v>176.02600000000001</v>
      </c>
      <c r="V45" s="9">
        <v>998358</v>
      </c>
    </row>
    <row r="46" spans="1:22" x14ac:dyDescent="0.3">
      <c r="A46" t="s">
        <v>130</v>
      </c>
      <c r="B46" s="9">
        <v>662695</v>
      </c>
      <c r="C46" s="9">
        <v>586419</v>
      </c>
      <c r="D46" s="9">
        <v>76276</v>
      </c>
      <c r="E46" s="9">
        <v>81530</v>
      </c>
      <c r="F46" s="9">
        <v>71741</v>
      </c>
      <c r="G46" s="9">
        <v>9789</v>
      </c>
      <c r="H46" s="9">
        <v>38731</v>
      </c>
      <c r="I46" s="9">
        <v>17785</v>
      </c>
      <c r="J46" s="9">
        <v>20946</v>
      </c>
      <c r="K46" s="9">
        <v>450628</v>
      </c>
      <c r="L46" s="9">
        <v>406177</v>
      </c>
      <c r="M46" s="9">
        <v>44451</v>
      </c>
      <c r="N46" s="9">
        <v>91806</v>
      </c>
      <c r="O46" s="9">
        <v>90716</v>
      </c>
      <c r="P46" s="9">
        <v>1090</v>
      </c>
      <c r="Q46" s="9">
        <v>0</v>
      </c>
      <c r="R46" s="9">
        <v>0</v>
      </c>
      <c r="S46" s="9">
        <v>12355</v>
      </c>
      <c r="T46" s="9">
        <v>32874</v>
      </c>
      <c r="U46" s="9">
        <v>193.33099999999999</v>
      </c>
      <c r="V46" s="9">
        <v>289120</v>
      </c>
    </row>
    <row r="47" spans="1:22" x14ac:dyDescent="0.3">
      <c r="A47" t="s">
        <v>131</v>
      </c>
      <c r="B47" s="9">
        <v>10033889</v>
      </c>
      <c r="C47" s="9">
        <v>6393392</v>
      </c>
      <c r="D47" s="9">
        <v>3640497</v>
      </c>
      <c r="E47" s="9">
        <v>208832</v>
      </c>
      <c r="F47" s="9">
        <v>134450</v>
      </c>
      <c r="G47" s="9">
        <v>74382</v>
      </c>
      <c r="H47" s="9">
        <v>3586971</v>
      </c>
      <c r="I47" s="9">
        <v>710939</v>
      </c>
      <c r="J47" s="9">
        <v>2876032</v>
      </c>
      <c r="K47" s="9">
        <v>2569853</v>
      </c>
      <c r="L47" s="9">
        <v>1879769</v>
      </c>
      <c r="M47" s="9">
        <v>690084</v>
      </c>
      <c r="N47" s="9">
        <v>3668234</v>
      </c>
      <c r="O47" s="9">
        <v>3668234</v>
      </c>
      <c r="P47" s="9">
        <v>0</v>
      </c>
      <c r="Q47" s="9">
        <v>0</v>
      </c>
      <c r="R47" s="9">
        <v>0</v>
      </c>
      <c r="S47" s="9">
        <v>163692</v>
      </c>
      <c r="T47" s="9">
        <v>523447</v>
      </c>
      <c r="U47" s="9">
        <v>463.97199999999998</v>
      </c>
      <c r="V47" s="9">
        <v>1056339</v>
      </c>
    </row>
    <row r="48" spans="1:22" x14ac:dyDescent="0.3">
      <c r="A48" t="s">
        <v>132</v>
      </c>
      <c r="B48" s="9">
        <v>11979254</v>
      </c>
      <c r="C48" s="9">
        <v>7382192</v>
      </c>
      <c r="D48" s="9">
        <v>4597062</v>
      </c>
      <c r="E48" s="9">
        <v>240627</v>
      </c>
      <c r="F48" s="9">
        <v>183543</v>
      </c>
      <c r="G48" s="9">
        <v>57084</v>
      </c>
      <c r="H48" s="9">
        <v>5043414</v>
      </c>
      <c r="I48" s="9">
        <v>734240</v>
      </c>
      <c r="J48" s="9">
        <v>4309174</v>
      </c>
      <c r="K48" s="9">
        <v>1561760</v>
      </c>
      <c r="L48" s="9">
        <v>1330956</v>
      </c>
      <c r="M48" s="9">
        <v>230804</v>
      </c>
      <c r="N48" s="9">
        <v>5133453</v>
      </c>
      <c r="O48" s="9">
        <v>5133453</v>
      </c>
      <c r="P48" s="9">
        <v>0</v>
      </c>
      <c r="Q48" s="9">
        <v>0</v>
      </c>
      <c r="R48" s="9">
        <v>0</v>
      </c>
      <c r="S48" s="9">
        <v>19906</v>
      </c>
      <c r="T48" s="9">
        <v>210705</v>
      </c>
      <c r="U48" s="9">
        <v>574.62400000000002</v>
      </c>
      <c r="V48" s="9">
        <v>796185</v>
      </c>
    </row>
    <row r="49" spans="1:22" x14ac:dyDescent="0.3">
      <c r="A49" t="s">
        <v>133</v>
      </c>
      <c r="B49" s="9">
        <v>285986</v>
      </c>
      <c r="C49" s="9">
        <v>251972</v>
      </c>
      <c r="D49" s="9">
        <v>34014</v>
      </c>
      <c r="E49" s="9">
        <v>36543</v>
      </c>
      <c r="F49" s="9">
        <v>28358</v>
      </c>
      <c r="G49" s="9">
        <v>8185</v>
      </c>
      <c r="H49" s="9">
        <v>32639</v>
      </c>
      <c r="I49" s="9">
        <v>27514</v>
      </c>
      <c r="J49" s="9">
        <v>5125</v>
      </c>
      <c r="K49" s="9">
        <v>173633</v>
      </c>
      <c r="L49" s="9">
        <v>153158</v>
      </c>
      <c r="M49" s="9">
        <v>20475</v>
      </c>
      <c r="N49" s="9">
        <v>43171</v>
      </c>
      <c r="O49" s="9">
        <v>42942</v>
      </c>
      <c r="P49" s="9">
        <v>229</v>
      </c>
      <c r="Q49" s="9">
        <v>0</v>
      </c>
      <c r="R49" s="9">
        <v>0</v>
      </c>
      <c r="S49" s="9">
        <v>1469</v>
      </c>
      <c r="T49" s="9">
        <v>17541</v>
      </c>
      <c r="U49" s="9">
        <v>178.49600000000001</v>
      </c>
      <c r="V49" s="9">
        <v>108362</v>
      </c>
    </row>
    <row r="50" spans="1:22" x14ac:dyDescent="0.3">
      <c r="A50" t="s">
        <v>134</v>
      </c>
      <c r="B50" s="9">
        <v>120873</v>
      </c>
      <c r="C50" s="9">
        <v>88346</v>
      </c>
      <c r="D50" s="9">
        <v>32527</v>
      </c>
      <c r="E50" s="9">
        <v>13886</v>
      </c>
      <c r="F50" s="9">
        <v>5166</v>
      </c>
      <c r="G50" s="9">
        <v>8720</v>
      </c>
      <c r="H50" s="9">
        <v>2986</v>
      </c>
      <c r="I50" s="9">
        <v>1368</v>
      </c>
      <c r="J50" s="9">
        <v>1618</v>
      </c>
      <c r="K50" s="9">
        <v>85754</v>
      </c>
      <c r="L50" s="9">
        <v>64073</v>
      </c>
      <c r="M50" s="9">
        <v>21681</v>
      </c>
      <c r="N50" s="9">
        <v>18247</v>
      </c>
      <c r="O50" s="9">
        <v>17739</v>
      </c>
      <c r="P50" s="9">
        <v>508</v>
      </c>
      <c r="Q50" s="9">
        <v>0</v>
      </c>
      <c r="R50" s="9">
        <v>0</v>
      </c>
      <c r="S50" s="9">
        <v>2206</v>
      </c>
      <c r="T50" s="9">
        <v>19115</v>
      </c>
      <c r="U50" s="9">
        <v>182.39599999999999</v>
      </c>
      <c r="V50" s="9">
        <v>51903</v>
      </c>
    </row>
    <row r="51" spans="1:22" x14ac:dyDescent="0.3">
      <c r="A51" t="s">
        <v>135</v>
      </c>
      <c r="B51" s="9">
        <v>389491</v>
      </c>
      <c r="C51" s="9">
        <v>248441</v>
      </c>
      <c r="D51" s="9">
        <v>141050</v>
      </c>
      <c r="E51" s="9">
        <v>80324</v>
      </c>
      <c r="F51" s="9">
        <v>32041</v>
      </c>
      <c r="G51" s="9">
        <v>48283</v>
      </c>
      <c r="H51" s="9">
        <v>5413</v>
      </c>
      <c r="I51" s="9">
        <v>2399</v>
      </c>
      <c r="J51" s="9">
        <v>3014</v>
      </c>
      <c r="K51" s="9">
        <v>278641</v>
      </c>
      <c r="L51" s="9">
        <v>189371</v>
      </c>
      <c r="M51" s="9">
        <v>89270</v>
      </c>
      <c r="N51" s="9">
        <v>25113</v>
      </c>
      <c r="O51" s="9">
        <v>24630</v>
      </c>
      <c r="P51" s="9">
        <v>483</v>
      </c>
      <c r="Q51" s="9">
        <v>0</v>
      </c>
      <c r="R51" s="9">
        <v>0</v>
      </c>
      <c r="S51" s="9">
        <v>14803</v>
      </c>
      <c r="T51" s="9">
        <v>74607</v>
      </c>
      <c r="U51" s="9">
        <v>159.23500000000001</v>
      </c>
      <c r="V51" s="9">
        <v>153327</v>
      </c>
    </row>
    <row r="52" spans="1:22" x14ac:dyDescent="0.3">
      <c r="A52" t="s">
        <v>136</v>
      </c>
      <c r="B52" s="9">
        <v>136375</v>
      </c>
      <c r="C52" s="9">
        <v>107319</v>
      </c>
      <c r="D52" s="9">
        <v>29056</v>
      </c>
      <c r="E52" s="9">
        <v>5453</v>
      </c>
      <c r="F52" s="9">
        <v>3296</v>
      </c>
      <c r="G52" s="9">
        <v>2157</v>
      </c>
      <c r="H52" s="9">
        <v>12105</v>
      </c>
      <c r="I52" s="9">
        <v>496</v>
      </c>
      <c r="J52" s="9">
        <v>11609</v>
      </c>
      <c r="K52" s="9">
        <v>105253</v>
      </c>
      <c r="L52" s="9">
        <v>90031</v>
      </c>
      <c r="M52" s="9">
        <v>15222</v>
      </c>
      <c r="N52" s="9">
        <v>13564</v>
      </c>
      <c r="O52" s="9">
        <v>13496</v>
      </c>
      <c r="P52" s="9">
        <v>68</v>
      </c>
      <c r="Q52" s="9">
        <v>0</v>
      </c>
      <c r="R52" s="9">
        <v>0</v>
      </c>
      <c r="S52" s="9">
        <v>1676</v>
      </c>
      <c r="T52" s="9">
        <v>13959</v>
      </c>
      <c r="U52" s="9">
        <v>162.14599999999999</v>
      </c>
      <c r="V52" s="9">
        <v>74239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3" sqref="B3:F52"/>
    </sheetView>
  </sheetViews>
  <sheetFormatPr defaultRowHeight="14.4" x14ac:dyDescent="0.3"/>
  <cols>
    <col min="6" max="6" width="17.77734375" bestFit="1" customWidth="1"/>
    <col min="7" max="7" width="12" bestFit="1" customWidth="1"/>
    <col min="8" max="8" width="11.5546875" bestFit="1" customWidth="1"/>
    <col min="9" max="9" width="19.77734375" bestFit="1" customWidth="1"/>
    <col min="10" max="10" width="11.33203125" bestFit="1" customWidth="1"/>
  </cols>
  <sheetData>
    <row r="1" spans="1:10" x14ac:dyDescent="0.3">
      <c r="B1" s="10" t="s">
        <v>2</v>
      </c>
      <c r="C1" s="10"/>
      <c r="D1" s="10"/>
      <c r="E1" s="10"/>
      <c r="F1" s="10"/>
      <c r="G1">
        <v>9.4498799999999994E-2</v>
      </c>
      <c r="H1">
        <v>8.6644299999999994E-2</v>
      </c>
      <c r="I1" s="1">
        <v>4.9062799999999997E-2</v>
      </c>
    </row>
    <row r="2" spans="1:10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137</v>
      </c>
      <c r="H2" t="s">
        <v>138</v>
      </c>
      <c r="I2" t="s">
        <v>140</v>
      </c>
      <c r="J2" t="s">
        <v>139</v>
      </c>
    </row>
    <row r="3" spans="1:10" x14ac:dyDescent="0.3">
      <c r="A3" t="s">
        <v>1</v>
      </c>
      <c r="B3" s="9">
        <v>2609731</v>
      </c>
      <c r="C3" s="9">
        <v>8180295</v>
      </c>
      <c r="D3" s="9">
        <v>39090973</v>
      </c>
      <c r="E3" s="9">
        <v>16529491</v>
      </c>
      <c r="F3" s="9">
        <v>12264217</v>
      </c>
      <c r="G3">
        <f>$G$1*B3</f>
        <v>246616.44782279999</v>
      </c>
      <c r="H3">
        <f>$H$1*D3</f>
        <v>3387009.9919038997</v>
      </c>
      <c r="I3">
        <f>$I$1*C3</f>
        <v>401348.17752599996</v>
      </c>
      <c r="J3">
        <f>SUM(G3:I3)</f>
        <v>4034974.6172526996</v>
      </c>
    </row>
    <row r="4" spans="1:10" x14ac:dyDescent="0.3">
      <c r="A4" t="s">
        <v>88</v>
      </c>
      <c r="B4" s="9">
        <v>5549210</v>
      </c>
      <c r="C4" s="9">
        <v>9298322</v>
      </c>
      <c r="D4" s="9">
        <v>49116290</v>
      </c>
      <c r="E4" s="9">
        <v>21337694</v>
      </c>
      <c r="F4" s="9">
        <v>16907632</v>
      </c>
      <c r="G4">
        <f t="shared" ref="G4:G52" si="0">$G$1*B4</f>
        <v>524393.68594799994</v>
      </c>
      <c r="H4">
        <f t="shared" ref="H4:H52" si="1">$H$1*D4</f>
        <v>4255646.5656469995</v>
      </c>
      <c r="I4">
        <f t="shared" ref="I4:I52" si="2">$I$1*C4</f>
        <v>456201.71262159996</v>
      </c>
      <c r="J4">
        <f t="shared" ref="J4:J52" si="3">SUM(G4:I4)</f>
        <v>5236241.9642166002</v>
      </c>
    </row>
    <row r="5" spans="1:10" x14ac:dyDescent="0.3">
      <c r="A5" t="s">
        <v>89</v>
      </c>
      <c r="B5" s="9">
        <v>4915282</v>
      </c>
      <c r="C5" s="9">
        <v>9155936</v>
      </c>
      <c r="D5" s="9">
        <v>53126168</v>
      </c>
      <c r="E5" s="9">
        <v>18889665</v>
      </c>
      <c r="F5" s="9">
        <v>15642194</v>
      </c>
      <c r="G5">
        <f t="shared" si="0"/>
        <v>464488.25066159997</v>
      </c>
      <c r="H5">
        <f t="shared" si="1"/>
        <v>4603079.6380423997</v>
      </c>
      <c r="I5">
        <f t="shared" si="2"/>
        <v>449215.85678079998</v>
      </c>
      <c r="J5">
        <f t="shared" si="3"/>
        <v>5516783.7454848001</v>
      </c>
    </row>
    <row r="6" spans="1:10" x14ac:dyDescent="0.3">
      <c r="A6" t="s">
        <v>90</v>
      </c>
      <c r="B6" s="9">
        <v>4243724</v>
      </c>
      <c r="C6" s="9">
        <v>10731966</v>
      </c>
      <c r="D6" s="9">
        <v>55751885</v>
      </c>
      <c r="E6" s="9">
        <v>19789112</v>
      </c>
      <c r="F6" s="9">
        <v>14603144</v>
      </c>
      <c r="G6">
        <f t="shared" si="0"/>
        <v>401026.82553119998</v>
      </c>
      <c r="H6">
        <f t="shared" si="1"/>
        <v>4830583.0495054992</v>
      </c>
      <c r="I6">
        <f t="shared" si="2"/>
        <v>526540.30146479991</v>
      </c>
      <c r="J6">
        <f t="shared" si="3"/>
        <v>5758150.1765014986</v>
      </c>
    </row>
    <row r="7" spans="1:10" x14ac:dyDescent="0.3">
      <c r="A7" t="s">
        <v>91</v>
      </c>
      <c r="B7" s="9">
        <v>5479928</v>
      </c>
      <c r="C7" s="9">
        <v>10271143</v>
      </c>
      <c r="D7" s="9">
        <v>52775963</v>
      </c>
      <c r="E7" s="9">
        <v>20977344</v>
      </c>
      <c r="F7" s="9">
        <v>16448806</v>
      </c>
      <c r="G7">
        <f t="shared" si="0"/>
        <v>517846.62008639995</v>
      </c>
      <c r="H7">
        <f t="shared" si="1"/>
        <v>4572736.3709608996</v>
      </c>
      <c r="I7">
        <f t="shared" si="2"/>
        <v>503931.03478039999</v>
      </c>
      <c r="J7">
        <f t="shared" si="3"/>
        <v>5594514.0258276993</v>
      </c>
    </row>
    <row r="8" spans="1:10" x14ac:dyDescent="0.3">
      <c r="A8" t="s">
        <v>92</v>
      </c>
      <c r="B8" s="9">
        <v>2568845</v>
      </c>
      <c r="C8" s="9">
        <v>8340963</v>
      </c>
      <c r="D8" s="9">
        <v>38059245</v>
      </c>
      <c r="E8" s="9">
        <v>16189473</v>
      </c>
      <c r="F8" s="9">
        <v>11443235</v>
      </c>
      <c r="G8">
        <f t="shared" si="0"/>
        <v>242752.76988599999</v>
      </c>
      <c r="H8">
        <f t="shared" si="1"/>
        <v>3297616.6415534997</v>
      </c>
      <c r="I8">
        <f t="shared" si="2"/>
        <v>409230.99947639997</v>
      </c>
      <c r="J8">
        <f t="shared" si="3"/>
        <v>3949600.4109159</v>
      </c>
    </row>
    <row r="9" spans="1:10" x14ac:dyDescent="0.3">
      <c r="A9" t="s">
        <v>93</v>
      </c>
      <c r="B9" s="9">
        <v>3186639</v>
      </c>
      <c r="C9" s="9">
        <v>7739099</v>
      </c>
      <c r="D9" s="9">
        <v>39768799</v>
      </c>
      <c r="E9" s="9">
        <v>17834644</v>
      </c>
      <c r="F9" s="9">
        <v>13451241</v>
      </c>
      <c r="G9">
        <f t="shared" si="0"/>
        <v>301133.56153319997</v>
      </c>
      <c r="H9">
        <f t="shared" si="1"/>
        <v>3445739.7511956999</v>
      </c>
      <c r="I9">
        <f t="shared" si="2"/>
        <v>379701.86641719996</v>
      </c>
      <c r="J9">
        <f t="shared" si="3"/>
        <v>4126575.1791460998</v>
      </c>
    </row>
    <row r="10" spans="1:10" x14ac:dyDescent="0.3">
      <c r="A10" t="s">
        <v>94</v>
      </c>
      <c r="B10" s="9">
        <v>4393048</v>
      </c>
      <c r="C10" s="9">
        <v>10665447</v>
      </c>
      <c r="D10" s="9">
        <v>55331102</v>
      </c>
      <c r="E10" s="9">
        <v>19613346</v>
      </c>
      <c r="F10" s="9">
        <v>14230681</v>
      </c>
      <c r="G10">
        <f t="shared" si="0"/>
        <v>415137.76434239995</v>
      </c>
      <c r="H10">
        <f t="shared" si="1"/>
        <v>4794124.6010185992</v>
      </c>
      <c r="I10">
        <f t="shared" si="2"/>
        <v>523276.69307159999</v>
      </c>
      <c r="J10">
        <f t="shared" si="3"/>
        <v>5732539.0584325995</v>
      </c>
    </row>
    <row r="11" spans="1:10" x14ac:dyDescent="0.3">
      <c r="A11" t="s">
        <v>95</v>
      </c>
      <c r="B11" s="9">
        <v>4028665</v>
      </c>
      <c r="C11" s="9">
        <v>4023573</v>
      </c>
      <c r="D11" s="9">
        <v>28286640</v>
      </c>
      <c r="E11" s="9">
        <v>13455243</v>
      </c>
      <c r="F11" s="9">
        <v>11513847</v>
      </c>
      <c r="G11">
        <f t="shared" si="0"/>
        <v>380704.00810199999</v>
      </c>
      <c r="H11">
        <f t="shared" si="1"/>
        <v>2450876.1221519997</v>
      </c>
      <c r="I11">
        <f t="shared" si="2"/>
        <v>197407.7573844</v>
      </c>
      <c r="J11">
        <f t="shared" si="3"/>
        <v>3028987.8876383994</v>
      </c>
    </row>
    <row r="12" spans="1:10" x14ac:dyDescent="0.3">
      <c r="A12" t="s">
        <v>96</v>
      </c>
      <c r="B12" s="9">
        <v>6785827</v>
      </c>
      <c r="C12" s="9">
        <v>7266575</v>
      </c>
      <c r="D12" s="9">
        <v>49383406</v>
      </c>
      <c r="E12" s="9">
        <v>20062302</v>
      </c>
      <c r="F12" s="9">
        <v>17877512</v>
      </c>
      <c r="G12">
        <f t="shared" si="0"/>
        <v>641252.50850759994</v>
      </c>
      <c r="H12">
        <f t="shared" si="1"/>
        <v>4278790.6444857996</v>
      </c>
      <c r="I12">
        <f t="shared" si="2"/>
        <v>356518.51590999996</v>
      </c>
      <c r="J12">
        <f t="shared" si="3"/>
        <v>5276561.6689033993</v>
      </c>
    </row>
    <row r="13" spans="1:10" x14ac:dyDescent="0.3">
      <c r="A13" t="s">
        <v>97</v>
      </c>
      <c r="B13" s="9">
        <v>4028812</v>
      </c>
      <c r="C13" s="9">
        <v>10476940</v>
      </c>
      <c r="D13" s="9">
        <v>49615189</v>
      </c>
      <c r="E13" s="9">
        <v>19605800</v>
      </c>
      <c r="F13" s="9">
        <v>14036639</v>
      </c>
      <c r="G13">
        <f t="shared" si="0"/>
        <v>380717.89942559996</v>
      </c>
      <c r="H13">
        <f t="shared" si="1"/>
        <v>4298873.3202726999</v>
      </c>
      <c r="I13">
        <f t="shared" si="2"/>
        <v>514028.01183199999</v>
      </c>
      <c r="J13">
        <f t="shared" si="3"/>
        <v>5193619.2315302994</v>
      </c>
    </row>
    <row r="14" spans="1:10" x14ac:dyDescent="0.3">
      <c r="A14" t="s">
        <v>98</v>
      </c>
      <c r="B14" s="9">
        <v>5791484</v>
      </c>
      <c r="C14" s="9">
        <v>8470538</v>
      </c>
      <c r="D14" s="9">
        <v>49135027</v>
      </c>
      <c r="E14" s="9">
        <v>20901230</v>
      </c>
      <c r="F14" s="9">
        <v>14691372</v>
      </c>
      <c r="G14">
        <f t="shared" si="0"/>
        <v>547288.28821919998</v>
      </c>
      <c r="H14">
        <f t="shared" si="1"/>
        <v>4257270.0198960993</v>
      </c>
      <c r="I14">
        <f t="shared" si="2"/>
        <v>415588.31178639998</v>
      </c>
      <c r="J14">
        <f t="shared" si="3"/>
        <v>5220146.6199016999</v>
      </c>
    </row>
    <row r="15" spans="1:10" x14ac:dyDescent="0.3">
      <c r="A15" t="s">
        <v>99</v>
      </c>
      <c r="B15" s="9">
        <v>4414916</v>
      </c>
      <c r="C15" s="9">
        <v>6519890</v>
      </c>
      <c r="D15" s="9">
        <v>37013370</v>
      </c>
      <c r="E15" s="9">
        <v>17974886</v>
      </c>
      <c r="F15" s="9">
        <v>13919085</v>
      </c>
      <c r="G15">
        <f t="shared" si="0"/>
        <v>417204.26410079998</v>
      </c>
      <c r="H15">
        <f t="shared" si="1"/>
        <v>3206997.5342909996</v>
      </c>
      <c r="I15">
        <f t="shared" si="2"/>
        <v>319884.05909199995</v>
      </c>
      <c r="J15">
        <f t="shared" si="3"/>
        <v>3944085.8574837996</v>
      </c>
    </row>
    <row r="16" spans="1:10" x14ac:dyDescent="0.3">
      <c r="A16" t="s">
        <v>100</v>
      </c>
      <c r="B16" s="9">
        <v>4342325</v>
      </c>
      <c r="C16" s="9">
        <v>6300451</v>
      </c>
      <c r="D16" s="9">
        <v>36337083</v>
      </c>
      <c r="E16" s="9">
        <v>17201186</v>
      </c>
      <c r="F16" s="9">
        <v>13574290</v>
      </c>
      <c r="G16">
        <f t="shared" si="0"/>
        <v>410344.50170999998</v>
      </c>
      <c r="H16">
        <f t="shared" si="1"/>
        <v>3148401.1205769</v>
      </c>
      <c r="I16">
        <f t="shared" si="2"/>
        <v>309117.76732280001</v>
      </c>
      <c r="J16">
        <f t="shared" si="3"/>
        <v>3867863.3896097001</v>
      </c>
    </row>
    <row r="17" spans="1:10" x14ac:dyDescent="0.3">
      <c r="A17" t="s">
        <v>101</v>
      </c>
      <c r="B17" s="9">
        <v>4155386</v>
      </c>
      <c r="C17" s="9">
        <v>6656845</v>
      </c>
      <c r="D17" s="9">
        <v>38674202</v>
      </c>
      <c r="E17" s="9">
        <v>16381292</v>
      </c>
      <c r="F17" s="9">
        <v>13335988</v>
      </c>
      <c r="G17">
        <f t="shared" si="0"/>
        <v>392678.9905368</v>
      </c>
      <c r="H17">
        <f t="shared" si="1"/>
        <v>3350899.1603485998</v>
      </c>
      <c r="I17">
        <f t="shared" si="2"/>
        <v>326603.45486599999</v>
      </c>
      <c r="J17">
        <f t="shared" si="3"/>
        <v>4070181.6057513999</v>
      </c>
    </row>
    <row r="18" spans="1:10" x14ac:dyDescent="0.3">
      <c r="A18" t="s">
        <v>102</v>
      </c>
      <c r="B18" s="9">
        <v>4369998</v>
      </c>
      <c r="C18" s="9">
        <v>6287877</v>
      </c>
      <c r="D18" s="9">
        <v>35961807</v>
      </c>
      <c r="E18" s="9">
        <v>16464482</v>
      </c>
      <c r="F18" s="9">
        <v>13321102</v>
      </c>
      <c r="G18">
        <f t="shared" si="0"/>
        <v>412959.5670024</v>
      </c>
      <c r="H18">
        <f t="shared" si="1"/>
        <v>3115885.5942500997</v>
      </c>
      <c r="I18">
        <f t="shared" si="2"/>
        <v>308500.85167559999</v>
      </c>
      <c r="J18">
        <f t="shared" si="3"/>
        <v>3837346.0129280994</v>
      </c>
    </row>
    <row r="19" spans="1:10" x14ac:dyDescent="0.3">
      <c r="A19" t="s">
        <v>103</v>
      </c>
      <c r="B19" s="9">
        <v>4117295</v>
      </c>
      <c r="C19" s="9">
        <v>6279426</v>
      </c>
      <c r="D19" s="9">
        <v>36234027</v>
      </c>
      <c r="E19" s="9">
        <v>16121542</v>
      </c>
      <c r="F19" s="9">
        <v>13222240</v>
      </c>
      <c r="G19">
        <f t="shared" si="0"/>
        <v>389079.43674599996</v>
      </c>
      <c r="H19">
        <f t="shared" si="1"/>
        <v>3139471.9055960998</v>
      </c>
      <c r="I19">
        <f t="shared" si="2"/>
        <v>308086.2219528</v>
      </c>
      <c r="J19">
        <f t="shared" si="3"/>
        <v>3836637.5642948998</v>
      </c>
    </row>
    <row r="20" spans="1:10" x14ac:dyDescent="0.3">
      <c r="A20" t="s">
        <v>104</v>
      </c>
      <c r="B20" s="9">
        <v>6583365</v>
      </c>
      <c r="C20" s="9">
        <v>7337228</v>
      </c>
      <c r="D20" s="9">
        <v>49224250</v>
      </c>
      <c r="E20" s="9">
        <v>19824478</v>
      </c>
      <c r="F20" s="9">
        <v>17678839</v>
      </c>
      <c r="G20">
        <f t="shared" si="0"/>
        <v>622120.09246199997</v>
      </c>
      <c r="H20">
        <f t="shared" si="1"/>
        <v>4265000.6842749994</v>
      </c>
      <c r="I20">
        <f t="shared" si="2"/>
        <v>359984.94991839997</v>
      </c>
      <c r="J20">
        <f t="shared" si="3"/>
        <v>5247105.7266553985</v>
      </c>
    </row>
    <row r="21" spans="1:10" x14ac:dyDescent="0.3">
      <c r="A21" t="s">
        <v>105</v>
      </c>
      <c r="B21" s="9">
        <v>6929567</v>
      </c>
      <c r="C21" s="9">
        <v>6964586</v>
      </c>
      <c r="D21" s="9">
        <v>49610180</v>
      </c>
      <c r="E21" s="9">
        <v>19752883</v>
      </c>
      <c r="F21" s="9">
        <v>17739268</v>
      </c>
      <c r="G21">
        <f t="shared" si="0"/>
        <v>654835.76601959998</v>
      </c>
      <c r="H21">
        <f t="shared" si="1"/>
        <v>4298439.3189739995</v>
      </c>
      <c r="I21">
        <f t="shared" si="2"/>
        <v>341702.09000079997</v>
      </c>
      <c r="J21">
        <f t="shared" si="3"/>
        <v>5294977.1749943988</v>
      </c>
    </row>
    <row r="22" spans="1:10" x14ac:dyDescent="0.3">
      <c r="A22" t="s">
        <v>106</v>
      </c>
      <c r="B22" s="9">
        <v>5105848</v>
      </c>
      <c r="C22" s="9">
        <v>4504946</v>
      </c>
      <c r="D22" s="9">
        <v>36485807</v>
      </c>
      <c r="E22" s="9">
        <v>18020563</v>
      </c>
      <c r="F22" s="9">
        <v>16264893</v>
      </c>
      <c r="G22">
        <f t="shared" si="0"/>
        <v>482496.50898239994</v>
      </c>
      <c r="H22">
        <f t="shared" si="1"/>
        <v>3161287.2074500998</v>
      </c>
      <c r="I22">
        <f t="shared" si="2"/>
        <v>221025.26460879997</v>
      </c>
      <c r="J22">
        <f t="shared" si="3"/>
        <v>3864808.9810412996</v>
      </c>
    </row>
    <row r="23" spans="1:10" x14ac:dyDescent="0.3">
      <c r="A23" t="s">
        <v>107</v>
      </c>
      <c r="B23" s="9">
        <v>5378060</v>
      </c>
      <c r="C23" s="9">
        <v>3514134</v>
      </c>
      <c r="D23" s="9">
        <v>34160546</v>
      </c>
      <c r="E23" s="9">
        <v>16235116</v>
      </c>
      <c r="F23" s="9">
        <v>14992976</v>
      </c>
      <c r="G23">
        <f t="shared" si="0"/>
        <v>508220.21632799995</v>
      </c>
      <c r="H23">
        <f t="shared" si="1"/>
        <v>2959816.5957877999</v>
      </c>
      <c r="I23">
        <f t="shared" si="2"/>
        <v>172413.2536152</v>
      </c>
      <c r="J23">
        <f t="shared" si="3"/>
        <v>3640450.0657309997</v>
      </c>
    </row>
    <row r="24" spans="1:10" x14ac:dyDescent="0.3">
      <c r="A24" t="s">
        <v>108</v>
      </c>
      <c r="B24" s="9">
        <v>5420163</v>
      </c>
      <c r="C24" s="9">
        <v>3453508</v>
      </c>
      <c r="D24" s="9">
        <v>39192673</v>
      </c>
      <c r="E24" s="9">
        <v>15542741</v>
      </c>
      <c r="F24" s="9">
        <v>14945017</v>
      </c>
      <c r="G24">
        <f t="shared" si="0"/>
        <v>512198.89930439997</v>
      </c>
      <c r="H24">
        <f t="shared" si="1"/>
        <v>3395821.7172138998</v>
      </c>
      <c r="I24">
        <f t="shared" si="2"/>
        <v>169438.7723024</v>
      </c>
      <c r="J24">
        <f t="shared" si="3"/>
        <v>4077459.3888206999</v>
      </c>
    </row>
    <row r="25" spans="1:10" x14ac:dyDescent="0.3">
      <c r="A25" t="s">
        <v>109</v>
      </c>
      <c r="B25" s="9">
        <v>5377469</v>
      </c>
      <c r="C25" s="9">
        <v>3531395</v>
      </c>
      <c r="D25" s="9">
        <v>39465200</v>
      </c>
      <c r="E25" s="9">
        <v>15582954</v>
      </c>
      <c r="F25" s="9">
        <v>15025615</v>
      </c>
      <c r="G25">
        <f t="shared" si="0"/>
        <v>508164.36753719999</v>
      </c>
      <c r="H25">
        <f t="shared" si="1"/>
        <v>3419434.62836</v>
      </c>
      <c r="I25">
        <f t="shared" si="2"/>
        <v>173260.12660599998</v>
      </c>
      <c r="J25">
        <f t="shared" si="3"/>
        <v>4100859.1225032001</v>
      </c>
    </row>
    <row r="26" spans="1:10" x14ac:dyDescent="0.3">
      <c r="A26" t="s">
        <v>110</v>
      </c>
      <c r="B26" s="9">
        <v>5748449</v>
      </c>
      <c r="C26" s="9">
        <v>3689638</v>
      </c>
      <c r="D26" s="9">
        <v>41368181</v>
      </c>
      <c r="E26" s="9">
        <v>16013092</v>
      </c>
      <c r="F26" s="9">
        <v>15433278</v>
      </c>
      <c r="G26">
        <f t="shared" si="0"/>
        <v>543221.53236119996</v>
      </c>
      <c r="H26">
        <f t="shared" si="1"/>
        <v>3584317.0850182995</v>
      </c>
      <c r="I26">
        <f t="shared" si="2"/>
        <v>181023.97126639998</v>
      </c>
      <c r="J26">
        <f t="shared" si="3"/>
        <v>4308562.5886458997</v>
      </c>
    </row>
    <row r="27" spans="1:10" x14ac:dyDescent="0.3">
      <c r="A27" t="s">
        <v>111</v>
      </c>
      <c r="B27" s="9">
        <v>5731275</v>
      </c>
      <c r="C27" s="9">
        <v>3581779</v>
      </c>
      <c r="D27" s="9">
        <v>38850485</v>
      </c>
      <c r="E27" s="9">
        <v>16322999</v>
      </c>
      <c r="F27" s="9">
        <v>15625311</v>
      </c>
      <c r="G27">
        <f t="shared" si="0"/>
        <v>541598.60996999999</v>
      </c>
      <c r="H27">
        <f t="shared" si="1"/>
        <v>3366173.0774854999</v>
      </c>
      <c r="I27">
        <f t="shared" si="2"/>
        <v>175732.10672119999</v>
      </c>
      <c r="J27">
        <f t="shared" si="3"/>
        <v>4083503.7941767001</v>
      </c>
    </row>
    <row r="28" spans="1:10" x14ac:dyDescent="0.3">
      <c r="A28" t="s">
        <v>112</v>
      </c>
      <c r="B28" s="9">
        <v>5732853</v>
      </c>
      <c r="C28" s="9">
        <v>3573341</v>
      </c>
      <c r="D28" s="9">
        <v>41797216</v>
      </c>
      <c r="E28" s="9">
        <v>15967040</v>
      </c>
      <c r="F28" s="9">
        <v>15644552</v>
      </c>
      <c r="G28">
        <f t="shared" si="0"/>
        <v>541747.72907639993</v>
      </c>
      <c r="H28">
        <f t="shared" si="1"/>
        <v>3621490.5222687996</v>
      </c>
      <c r="I28">
        <f t="shared" si="2"/>
        <v>175318.11481479998</v>
      </c>
      <c r="J28">
        <f t="shared" si="3"/>
        <v>4338556.3661599997</v>
      </c>
    </row>
    <row r="29" spans="1:10" x14ac:dyDescent="0.3">
      <c r="A29" t="s">
        <v>113</v>
      </c>
      <c r="B29" s="9">
        <v>6439403</v>
      </c>
      <c r="C29" s="9">
        <v>6513140</v>
      </c>
      <c r="D29" s="9">
        <v>48354366</v>
      </c>
      <c r="E29" s="9">
        <v>18673936</v>
      </c>
      <c r="F29" s="9">
        <v>16082513</v>
      </c>
      <c r="G29">
        <f t="shared" si="0"/>
        <v>608515.85621639993</v>
      </c>
      <c r="H29">
        <f t="shared" si="1"/>
        <v>4189630.1940137995</v>
      </c>
      <c r="I29">
        <f t="shared" si="2"/>
        <v>319552.88519199996</v>
      </c>
      <c r="J29">
        <f t="shared" si="3"/>
        <v>5117698.9354221998</v>
      </c>
    </row>
    <row r="30" spans="1:10" x14ac:dyDescent="0.3">
      <c r="A30" t="s">
        <v>114</v>
      </c>
      <c r="B30" s="9">
        <v>6377799</v>
      </c>
      <c r="C30" s="9">
        <v>6198181</v>
      </c>
      <c r="D30" s="9">
        <v>53855413</v>
      </c>
      <c r="E30" s="9">
        <v>17613649</v>
      </c>
      <c r="F30" s="9">
        <v>15997972</v>
      </c>
      <c r="G30">
        <f t="shared" si="0"/>
        <v>602694.35214119998</v>
      </c>
      <c r="H30">
        <f t="shared" si="1"/>
        <v>4666264.5605958998</v>
      </c>
      <c r="I30">
        <f t="shared" si="2"/>
        <v>304100.11476679996</v>
      </c>
      <c r="J30">
        <f t="shared" si="3"/>
        <v>5573059.0275038993</v>
      </c>
    </row>
    <row r="31" spans="1:10" x14ac:dyDescent="0.3">
      <c r="A31" t="s">
        <v>115</v>
      </c>
      <c r="B31" s="9">
        <v>7025826</v>
      </c>
      <c r="C31" s="9">
        <v>6435785</v>
      </c>
      <c r="D31" s="9">
        <v>55004976</v>
      </c>
      <c r="E31" s="9">
        <v>18485425</v>
      </c>
      <c r="F31" s="9">
        <v>16718555</v>
      </c>
      <c r="G31">
        <f t="shared" si="0"/>
        <v>663932.1260088</v>
      </c>
      <c r="H31">
        <f t="shared" si="1"/>
        <v>4765867.6420367993</v>
      </c>
      <c r="I31">
        <f t="shared" si="2"/>
        <v>315757.63229799998</v>
      </c>
      <c r="J31">
        <f t="shared" si="3"/>
        <v>5745557.4003435997</v>
      </c>
    </row>
    <row r="32" spans="1:10" x14ac:dyDescent="0.3">
      <c r="A32" t="s">
        <v>116</v>
      </c>
      <c r="B32" s="9">
        <v>6925195</v>
      </c>
      <c r="C32" s="9">
        <v>6199320</v>
      </c>
      <c r="D32" s="9">
        <v>54532830</v>
      </c>
      <c r="E32" s="9">
        <v>18098878</v>
      </c>
      <c r="F32" s="9">
        <v>16373583</v>
      </c>
      <c r="G32">
        <f t="shared" si="0"/>
        <v>654422.61726600002</v>
      </c>
      <c r="H32">
        <f t="shared" si="1"/>
        <v>4724958.8823689995</v>
      </c>
      <c r="I32">
        <f t="shared" si="2"/>
        <v>304155.99729599996</v>
      </c>
      <c r="J32">
        <f t="shared" si="3"/>
        <v>5683537.4969309997</v>
      </c>
    </row>
    <row r="33" spans="1:10" x14ac:dyDescent="0.3">
      <c r="A33" t="s">
        <v>117</v>
      </c>
      <c r="B33" s="9">
        <v>6874981</v>
      </c>
      <c r="C33" s="9">
        <v>6407540</v>
      </c>
      <c r="D33" s="9">
        <v>55156307</v>
      </c>
      <c r="E33" s="9">
        <v>18143434</v>
      </c>
      <c r="F33" s="9">
        <v>16383018</v>
      </c>
      <c r="G33">
        <f t="shared" si="0"/>
        <v>649677.45452279993</v>
      </c>
      <c r="H33">
        <f t="shared" si="1"/>
        <v>4778979.6106000999</v>
      </c>
      <c r="I33">
        <f t="shared" si="2"/>
        <v>314371.853512</v>
      </c>
      <c r="J33">
        <f t="shared" si="3"/>
        <v>5743028.9186348999</v>
      </c>
    </row>
    <row r="34" spans="1:10" x14ac:dyDescent="0.3">
      <c r="A34" t="s">
        <v>118</v>
      </c>
      <c r="B34" s="9">
        <v>7029503</v>
      </c>
      <c r="C34" s="9">
        <v>5893257</v>
      </c>
      <c r="D34" s="9">
        <v>49187692</v>
      </c>
      <c r="E34" s="9">
        <v>18805059</v>
      </c>
      <c r="F34" s="9">
        <v>16726567</v>
      </c>
      <c r="G34">
        <f t="shared" si="0"/>
        <v>664279.59809639992</v>
      </c>
      <c r="H34">
        <f t="shared" si="1"/>
        <v>4261833.1419556001</v>
      </c>
      <c r="I34">
        <f t="shared" si="2"/>
        <v>289139.68953959999</v>
      </c>
      <c r="J34">
        <f t="shared" si="3"/>
        <v>5215252.4295915999</v>
      </c>
    </row>
    <row r="35" spans="1:10" x14ac:dyDescent="0.3">
      <c r="A35" t="s">
        <v>119</v>
      </c>
      <c r="B35" s="9">
        <v>7114766</v>
      </c>
      <c r="C35" s="9">
        <v>5748510</v>
      </c>
      <c r="D35" s="9">
        <v>49168484</v>
      </c>
      <c r="E35" s="9">
        <v>18748999</v>
      </c>
      <c r="F35" s="9">
        <v>16716595</v>
      </c>
      <c r="G35">
        <f t="shared" si="0"/>
        <v>672336.84928079997</v>
      </c>
      <c r="H35">
        <f t="shared" si="1"/>
        <v>4260168.8782412</v>
      </c>
      <c r="I35">
        <f t="shared" si="2"/>
        <v>282037.99642799998</v>
      </c>
      <c r="J35">
        <f t="shared" si="3"/>
        <v>5214543.7239499995</v>
      </c>
    </row>
    <row r="36" spans="1:10" x14ac:dyDescent="0.3">
      <c r="A36" t="s">
        <v>120</v>
      </c>
      <c r="B36" s="9">
        <v>7005962</v>
      </c>
      <c r="C36" s="9">
        <v>6093844</v>
      </c>
      <c r="D36" s="9">
        <v>49751846</v>
      </c>
      <c r="E36" s="9">
        <v>18946028</v>
      </c>
      <c r="F36" s="9">
        <v>16895230</v>
      </c>
      <c r="G36">
        <f t="shared" si="0"/>
        <v>662055.00184559997</v>
      </c>
      <c r="H36">
        <f t="shared" si="1"/>
        <v>4310713.8703777995</v>
      </c>
      <c r="I36">
        <f t="shared" si="2"/>
        <v>298981.04940319998</v>
      </c>
      <c r="J36">
        <f t="shared" si="3"/>
        <v>5271749.9216265995</v>
      </c>
    </row>
    <row r="37" spans="1:10" x14ac:dyDescent="0.3">
      <c r="A37" t="s">
        <v>121</v>
      </c>
      <c r="B37" s="9">
        <v>7137808</v>
      </c>
      <c r="C37" s="9">
        <v>6150631</v>
      </c>
      <c r="D37" s="9">
        <v>50626599</v>
      </c>
      <c r="E37" s="9">
        <v>18860782</v>
      </c>
      <c r="F37" s="9">
        <v>16724869</v>
      </c>
      <c r="G37">
        <f t="shared" si="0"/>
        <v>674514.29063039995</v>
      </c>
      <c r="H37">
        <f t="shared" si="1"/>
        <v>4386506.2317356998</v>
      </c>
      <c r="I37">
        <f t="shared" si="2"/>
        <v>301767.17862679996</v>
      </c>
      <c r="J37">
        <f t="shared" si="3"/>
        <v>5362787.7009928999</v>
      </c>
    </row>
    <row r="38" spans="1:10" x14ac:dyDescent="0.3">
      <c r="A38" t="s">
        <v>122</v>
      </c>
      <c r="B38" s="9">
        <v>7940419</v>
      </c>
      <c r="C38" s="9">
        <v>5834694</v>
      </c>
      <c r="D38" s="9">
        <v>52395502</v>
      </c>
      <c r="E38" s="9">
        <v>19139894</v>
      </c>
      <c r="F38" s="9">
        <v>17066766</v>
      </c>
      <c r="G38">
        <f t="shared" si="0"/>
        <v>750360.0669971999</v>
      </c>
      <c r="H38">
        <f t="shared" si="1"/>
        <v>4539771.5939385993</v>
      </c>
      <c r="I38">
        <f t="shared" si="2"/>
        <v>286266.42478319997</v>
      </c>
      <c r="J38">
        <f t="shared" si="3"/>
        <v>5576398.0857189996</v>
      </c>
    </row>
    <row r="39" spans="1:10" x14ac:dyDescent="0.3">
      <c r="A39" t="s">
        <v>123</v>
      </c>
      <c r="B39" s="9">
        <v>7835759</v>
      </c>
      <c r="C39" s="9">
        <v>6343635</v>
      </c>
      <c r="D39" s="9">
        <v>53096912</v>
      </c>
      <c r="E39" s="9">
        <v>20096330</v>
      </c>
      <c r="F39" s="9">
        <v>17202437</v>
      </c>
      <c r="G39">
        <f t="shared" si="0"/>
        <v>740469.82258919999</v>
      </c>
      <c r="H39">
        <f t="shared" si="1"/>
        <v>4600544.7724015992</v>
      </c>
      <c r="I39">
        <f t="shared" si="2"/>
        <v>311236.49527799996</v>
      </c>
      <c r="J39">
        <f t="shared" si="3"/>
        <v>5652251.0902687991</v>
      </c>
    </row>
    <row r="40" spans="1:10" x14ac:dyDescent="0.3">
      <c r="A40" t="s">
        <v>124</v>
      </c>
      <c r="B40" s="9">
        <v>8267224</v>
      </c>
      <c r="C40" s="9">
        <v>6011071</v>
      </c>
      <c r="D40" s="9">
        <v>52684081</v>
      </c>
      <c r="E40" s="9">
        <v>20253403</v>
      </c>
      <c r="F40" s="9">
        <v>17231048</v>
      </c>
      <c r="G40">
        <f t="shared" si="0"/>
        <v>781242.74733119993</v>
      </c>
      <c r="H40">
        <f t="shared" si="1"/>
        <v>4564775.3193882992</v>
      </c>
      <c r="I40">
        <f t="shared" si="2"/>
        <v>294919.97425879998</v>
      </c>
      <c r="J40">
        <f t="shared" si="3"/>
        <v>5640938.0409782995</v>
      </c>
    </row>
    <row r="41" spans="1:10" x14ac:dyDescent="0.3">
      <c r="A41" t="s">
        <v>125</v>
      </c>
      <c r="B41" s="9">
        <v>8383798</v>
      </c>
      <c r="C41" s="9">
        <v>6163793</v>
      </c>
      <c r="D41" s="9">
        <v>53192138</v>
      </c>
      <c r="E41" s="9">
        <v>20389035</v>
      </c>
      <c r="F41" s="9">
        <v>17238991</v>
      </c>
      <c r="G41">
        <f t="shared" si="0"/>
        <v>792258.85044239997</v>
      </c>
      <c r="H41">
        <f t="shared" si="1"/>
        <v>4608795.5625133999</v>
      </c>
      <c r="I41">
        <f t="shared" si="2"/>
        <v>302412.94320039998</v>
      </c>
      <c r="J41">
        <f t="shared" si="3"/>
        <v>5703467.3561562002</v>
      </c>
    </row>
    <row r="42" spans="1:10" x14ac:dyDescent="0.3">
      <c r="A42" t="s">
        <v>126</v>
      </c>
      <c r="B42" s="9">
        <v>6816995</v>
      </c>
      <c r="C42" s="9">
        <v>4649194</v>
      </c>
      <c r="D42" s="9">
        <v>40879362</v>
      </c>
      <c r="E42" s="9">
        <v>17981422</v>
      </c>
      <c r="F42" s="9">
        <v>16398138</v>
      </c>
      <c r="G42">
        <f t="shared" si="0"/>
        <v>644197.84710599994</v>
      </c>
      <c r="H42">
        <f t="shared" si="1"/>
        <v>3541963.7049365998</v>
      </c>
      <c r="I42">
        <f t="shared" si="2"/>
        <v>228102.47538319998</v>
      </c>
      <c r="J42">
        <f t="shared" si="3"/>
        <v>4414264.0274257995</v>
      </c>
    </row>
    <row r="43" spans="1:10" x14ac:dyDescent="0.3">
      <c r="A43" t="s">
        <v>127</v>
      </c>
      <c r="B43" s="9">
        <v>7514170</v>
      </c>
      <c r="C43" s="9">
        <v>4949967</v>
      </c>
      <c r="D43" s="9">
        <v>45353113</v>
      </c>
      <c r="E43" s="9">
        <v>19029324</v>
      </c>
      <c r="F43" s="9">
        <v>17331661</v>
      </c>
      <c r="G43">
        <f t="shared" si="0"/>
        <v>710080.04799599992</v>
      </c>
      <c r="H43">
        <f t="shared" si="1"/>
        <v>3929588.7287058998</v>
      </c>
      <c r="I43">
        <f t="shared" si="2"/>
        <v>242859.24092759998</v>
      </c>
      <c r="J43">
        <f t="shared" si="3"/>
        <v>4882528.0176294995</v>
      </c>
    </row>
    <row r="44" spans="1:10" x14ac:dyDescent="0.3">
      <c r="A44" t="s">
        <v>128</v>
      </c>
      <c r="B44" s="9">
        <v>7815726</v>
      </c>
      <c r="C44" s="9">
        <v>4776223</v>
      </c>
      <c r="D44" s="9">
        <v>45412838</v>
      </c>
      <c r="E44" s="9">
        <v>19133358</v>
      </c>
      <c r="F44" s="9">
        <v>17376162</v>
      </c>
      <c r="G44">
        <f t="shared" si="0"/>
        <v>738576.72812879994</v>
      </c>
      <c r="H44">
        <f t="shared" si="1"/>
        <v>3934763.5595233999</v>
      </c>
      <c r="I44">
        <f t="shared" si="2"/>
        <v>234334.87380439998</v>
      </c>
      <c r="J44">
        <f t="shared" si="3"/>
        <v>4907675.1614565998</v>
      </c>
    </row>
    <row r="45" spans="1:10" x14ac:dyDescent="0.3">
      <c r="A45" t="s">
        <v>129</v>
      </c>
      <c r="B45" s="9">
        <v>7410103</v>
      </c>
      <c r="C45" s="9">
        <v>5421184</v>
      </c>
      <c r="D45" s="9">
        <v>47757862</v>
      </c>
      <c r="E45" s="9">
        <v>18689907</v>
      </c>
      <c r="F45" s="9">
        <v>17180531</v>
      </c>
      <c r="G45">
        <f t="shared" si="0"/>
        <v>700245.84137639997</v>
      </c>
      <c r="H45">
        <f t="shared" si="1"/>
        <v>4137946.5224865996</v>
      </c>
      <c r="I45">
        <f t="shared" si="2"/>
        <v>265978.46635519998</v>
      </c>
      <c r="J45">
        <f t="shared" si="3"/>
        <v>5104170.8302181996</v>
      </c>
    </row>
    <row r="46" spans="1:10" x14ac:dyDescent="0.3">
      <c r="A46" t="s">
        <v>130</v>
      </c>
      <c r="B46" s="9">
        <v>4321439</v>
      </c>
      <c r="C46" s="9">
        <v>11134489</v>
      </c>
      <c r="D46" s="9">
        <v>55581291</v>
      </c>
      <c r="E46" s="9">
        <v>21004162</v>
      </c>
      <c r="F46" s="9">
        <v>14714528</v>
      </c>
      <c r="G46">
        <f t="shared" si="0"/>
        <v>408370.79977319995</v>
      </c>
      <c r="H46">
        <f t="shared" si="1"/>
        <v>4815802.0517913001</v>
      </c>
      <c r="I46">
        <f t="shared" si="2"/>
        <v>546289.20690919994</v>
      </c>
      <c r="J46">
        <f t="shared" si="3"/>
        <v>5770462.0584737007</v>
      </c>
    </row>
    <row r="47" spans="1:10" x14ac:dyDescent="0.3">
      <c r="A47" t="s">
        <v>131</v>
      </c>
      <c r="B47" s="9">
        <v>2365817</v>
      </c>
      <c r="C47" s="9">
        <v>6804068</v>
      </c>
      <c r="D47" s="9">
        <v>65063323</v>
      </c>
      <c r="E47" s="9">
        <v>12522308</v>
      </c>
      <c r="F47" s="9">
        <v>12668567</v>
      </c>
      <c r="G47">
        <f t="shared" si="0"/>
        <v>223566.8675196</v>
      </c>
      <c r="H47">
        <f t="shared" si="1"/>
        <v>5637366.0770088993</v>
      </c>
      <c r="I47">
        <f t="shared" si="2"/>
        <v>333826.62747039995</v>
      </c>
      <c r="J47">
        <f t="shared" si="3"/>
        <v>6194759.5719988998</v>
      </c>
    </row>
    <row r="48" spans="1:10" x14ac:dyDescent="0.3">
      <c r="A48" t="s">
        <v>132</v>
      </c>
      <c r="B48" s="9">
        <v>2424311</v>
      </c>
      <c r="C48" s="9">
        <v>6073114</v>
      </c>
      <c r="D48" s="9">
        <v>43452826</v>
      </c>
      <c r="E48" s="9">
        <v>11521332</v>
      </c>
      <c r="F48" s="9">
        <v>9651217</v>
      </c>
      <c r="G48">
        <f t="shared" si="0"/>
        <v>229094.4803268</v>
      </c>
      <c r="H48">
        <f t="shared" si="1"/>
        <v>3764939.6917917999</v>
      </c>
      <c r="I48">
        <f t="shared" si="2"/>
        <v>297963.97755919996</v>
      </c>
      <c r="J48">
        <f t="shared" si="3"/>
        <v>4291998.1496778</v>
      </c>
    </row>
    <row r="49" spans="1:10" x14ac:dyDescent="0.3">
      <c r="A49" t="s">
        <v>133</v>
      </c>
      <c r="B49" s="9">
        <v>2223140</v>
      </c>
      <c r="C49" s="9">
        <v>8001693</v>
      </c>
      <c r="D49" s="9">
        <v>39687380</v>
      </c>
      <c r="E49" s="9">
        <v>16230619</v>
      </c>
      <c r="F49" s="9">
        <v>13121429</v>
      </c>
      <c r="G49">
        <f t="shared" si="0"/>
        <v>210084.062232</v>
      </c>
      <c r="H49">
        <f t="shared" si="1"/>
        <v>3438685.2589339996</v>
      </c>
      <c r="I49">
        <f t="shared" si="2"/>
        <v>392585.46332039998</v>
      </c>
      <c r="J49">
        <f t="shared" si="3"/>
        <v>4041354.7844863995</v>
      </c>
    </row>
    <row r="50" spans="1:10" x14ac:dyDescent="0.3">
      <c r="A50" t="s">
        <v>134</v>
      </c>
      <c r="B50" s="9">
        <v>2746473</v>
      </c>
      <c r="C50" s="9">
        <v>10743725</v>
      </c>
      <c r="D50" s="9">
        <v>44989108</v>
      </c>
      <c r="E50" s="9">
        <v>18203370</v>
      </c>
      <c r="F50" s="9">
        <v>13855241</v>
      </c>
      <c r="G50">
        <f t="shared" si="0"/>
        <v>259538.40273239999</v>
      </c>
      <c r="H50">
        <f t="shared" si="1"/>
        <v>3898049.7702843999</v>
      </c>
      <c r="I50">
        <f t="shared" si="2"/>
        <v>527117.23092999996</v>
      </c>
      <c r="J50">
        <f t="shared" si="3"/>
        <v>4684705.4039467992</v>
      </c>
    </row>
    <row r="51" spans="1:10" x14ac:dyDescent="0.3">
      <c r="A51" t="s">
        <v>135</v>
      </c>
      <c r="B51" s="9">
        <v>4120485</v>
      </c>
      <c r="C51" s="9">
        <v>11450462</v>
      </c>
      <c r="D51" s="9">
        <v>44793709</v>
      </c>
      <c r="E51" s="9">
        <v>21605481</v>
      </c>
      <c r="F51" s="9">
        <v>15779228</v>
      </c>
      <c r="G51">
        <f t="shared" si="0"/>
        <v>389380.88791799999</v>
      </c>
      <c r="H51">
        <f t="shared" si="1"/>
        <v>3881119.5607086997</v>
      </c>
      <c r="I51">
        <f t="shared" si="2"/>
        <v>561791.72701359994</v>
      </c>
      <c r="J51">
        <f t="shared" si="3"/>
        <v>4832292.1756402999</v>
      </c>
    </row>
    <row r="52" spans="1:10" x14ac:dyDescent="0.3">
      <c r="A52" t="s">
        <v>136</v>
      </c>
      <c r="B52" s="9">
        <v>932062</v>
      </c>
      <c r="C52" s="9">
        <v>1669510</v>
      </c>
      <c r="D52" s="9">
        <v>15392645</v>
      </c>
      <c r="E52" s="9">
        <v>8822792</v>
      </c>
      <c r="F52" s="9">
        <v>7175816</v>
      </c>
      <c r="G52">
        <f t="shared" si="0"/>
        <v>88078.740525599991</v>
      </c>
      <c r="H52">
        <f t="shared" si="1"/>
        <v>1333684.9511734999</v>
      </c>
      <c r="I52">
        <f t="shared" si="2"/>
        <v>81910.835227999996</v>
      </c>
      <c r="J52">
        <f t="shared" si="3"/>
        <v>1503674.5269271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2"/>
      <c r="B1" s="2" t="s">
        <v>141</v>
      </c>
      <c r="C1" s="2" t="s">
        <v>142</v>
      </c>
      <c r="D1" s="2" t="s">
        <v>143</v>
      </c>
      <c r="E1" s="2" t="s">
        <v>144</v>
      </c>
    </row>
    <row r="2" spans="1:5" x14ac:dyDescent="0.3">
      <c r="A2" s="3" t="s">
        <v>145</v>
      </c>
      <c r="B2" s="2">
        <f>[1]L1_L2!D18</f>
        <v>9.9798100000000004E-3</v>
      </c>
      <c r="C2" s="2">
        <f>[1]L1_L2!E18</f>
        <v>0.72877199999999998</v>
      </c>
      <c r="D2" s="2">
        <f>[1]L1_L2!F18</f>
        <v>0.68323</v>
      </c>
      <c r="E2" s="2">
        <f>[1]L1_L2!$C$18</f>
        <v>16.1572</v>
      </c>
    </row>
    <row r="3" spans="1:5" x14ac:dyDescent="0.3">
      <c r="A3" s="2" t="s">
        <v>146</v>
      </c>
      <c r="B3" s="2">
        <f>[1]L1_L2!D4</f>
        <v>4.8636899999999997E-2</v>
      </c>
      <c r="C3" s="2">
        <f>[1]L1_L2!E4</f>
        <v>1.18438</v>
      </c>
      <c r="D3" s="2">
        <f>[1]L1_L2!F4</f>
        <v>1.41753</v>
      </c>
      <c r="E3" s="2">
        <f>[1]L1_L2!$C$4</f>
        <v>225.29</v>
      </c>
    </row>
    <row r="4" spans="1:5" x14ac:dyDescent="0.3">
      <c r="A4" s="2" t="s">
        <v>147</v>
      </c>
      <c r="B4" s="2"/>
      <c r="C4" s="2">
        <f>[1]MANA!$C$3</f>
        <v>1.53971E-2</v>
      </c>
      <c r="D4" s="2"/>
      <c r="E4" s="2">
        <f>[1]MANA!$E$3</f>
        <v>2.17197</v>
      </c>
    </row>
    <row r="5" spans="1:5" x14ac:dyDescent="0.3">
      <c r="A5" s="2" t="s">
        <v>148</v>
      </c>
      <c r="B5" s="2"/>
      <c r="C5" s="2">
        <f>[1]MANA!$C$5</f>
        <v>9.4498799999999994E-2</v>
      </c>
      <c r="D5" s="2"/>
      <c r="E5" s="2">
        <f>[1]MANA!$E$5</f>
        <v>35.065600000000003</v>
      </c>
    </row>
    <row r="6" spans="1:5" x14ac:dyDescent="0.3">
      <c r="A6" s="2" t="s">
        <v>149</v>
      </c>
      <c r="C6">
        <f>[1]MANA!$C$4</f>
        <v>6.6218600000000002E-2</v>
      </c>
      <c r="E6">
        <f>[1]MANA!$E$4</f>
        <v>18.3261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B59" sqref="B59"/>
    </sheetView>
  </sheetViews>
  <sheetFormatPr defaultRowHeight="14.4" x14ac:dyDescent="0.3"/>
  <sheetData>
    <row r="1" spans="1:5" x14ac:dyDescent="0.3">
      <c r="A1" s="11" t="s">
        <v>150</v>
      </c>
      <c r="B1" s="11"/>
      <c r="C1" s="11"/>
      <c r="D1" s="11"/>
      <c r="E1" s="2">
        <f>1000/50000000</f>
        <v>2.0000000000000002E-5</v>
      </c>
    </row>
    <row r="2" spans="1:5" x14ac:dyDescent="0.3">
      <c r="A2" s="2" t="s">
        <v>151</v>
      </c>
      <c r="B2" s="2" t="s">
        <v>152</v>
      </c>
      <c r="C2" s="2" t="s">
        <v>153</v>
      </c>
      <c r="D2" s="2" t="s">
        <v>154</v>
      </c>
      <c r="E2" s="2"/>
    </row>
    <row r="3" spans="1:5" x14ac:dyDescent="0.3">
      <c r="A3" s="2">
        <f>Sheet3!F3*$E$1</f>
        <v>177.1259</v>
      </c>
      <c r="B3" s="2">
        <f>Sheet3!G3*$E$1</f>
        <v>1.08392</v>
      </c>
      <c r="C3" s="2">
        <f>Sheet3!L3*$E$1</f>
        <v>227.10954000000001</v>
      </c>
      <c r="D3" s="2">
        <f>Sheet3!M3*$E$1</f>
        <v>5.1413400000000005</v>
      </c>
    </row>
    <row r="4" spans="1:5" x14ac:dyDescent="0.3">
      <c r="A4" s="2">
        <f>Sheet3!F4*$E$1</f>
        <v>186.18828000000002</v>
      </c>
      <c r="B4" s="2">
        <f>Sheet3!G4*$E$1</f>
        <v>4.0243800000000007</v>
      </c>
      <c r="C4" s="2">
        <f>Sheet3!L4*$E$1</f>
        <v>220.11310000000003</v>
      </c>
      <c r="D4" s="2">
        <f>Sheet3!M4*$E$1</f>
        <v>9.9615800000000014</v>
      </c>
    </row>
    <row r="5" spans="1:5" x14ac:dyDescent="0.3">
      <c r="A5" s="2">
        <f>Sheet3!F5*$E$1</f>
        <v>185.58498</v>
      </c>
      <c r="B5" s="2">
        <f>Sheet3!G5*$E$1</f>
        <v>3.0907200000000001</v>
      </c>
      <c r="C5" s="2">
        <f>Sheet3!L5*$E$1</f>
        <v>164.01130000000001</v>
      </c>
      <c r="D5" s="2">
        <f>Sheet3!M5*$E$1</f>
        <v>9.6153600000000008</v>
      </c>
    </row>
    <row r="6" spans="1:5" x14ac:dyDescent="0.3">
      <c r="A6" s="2">
        <f>Sheet3!F6*$E$1</f>
        <v>183.89032</v>
      </c>
      <c r="B6" s="2">
        <f>Sheet3!G6*$E$1</f>
        <v>3.6794600000000002</v>
      </c>
      <c r="C6" s="2">
        <f>Sheet3!L6*$E$1</f>
        <v>240.32038000000003</v>
      </c>
      <c r="D6" s="2">
        <f>Sheet3!M6*$E$1</f>
        <v>12.857940000000001</v>
      </c>
    </row>
    <row r="7" spans="1:5" x14ac:dyDescent="0.3">
      <c r="A7" s="2">
        <f>Sheet3!F7*$E$1</f>
        <v>181.19148000000001</v>
      </c>
      <c r="B7" s="2">
        <f>Sheet3!G7*$E$1</f>
        <v>4.6156200000000007</v>
      </c>
      <c r="C7" s="2">
        <f>Sheet3!L7*$E$1</f>
        <v>231.52888000000002</v>
      </c>
      <c r="D7" s="2">
        <f>Sheet3!M7*$E$1</f>
        <v>13.550060000000002</v>
      </c>
    </row>
    <row r="8" spans="1:5" x14ac:dyDescent="0.3">
      <c r="A8" s="2">
        <f>Sheet3!F8*$E$1</f>
        <v>166.37792000000002</v>
      </c>
      <c r="B8" s="2">
        <f>Sheet3!G8*$E$1</f>
        <v>2.1667400000000003</v>
      </c>
      <c r="C8" s="2">
        <f>Sheet3!L8*$E$1</f>
        <v>192.62630000000001</v>
      </c>
      <c r="D8" s="2">
        <f>Sheet3!M8*$E$1</f>
        <v>12.543700000000001</v>
      </c>
    </row>
    <row r="9" spans="1:5" x14ac:dyDescent="0.3">
      <c r="A9" s="2">
        <f>Sheet3!F9*$E$1</f>
        <v>178.01466000000002</v>
      </c>
      <c r="B9" s="2">
        <f>Sheet3!G9*$E$1</f>
        <v>3.2321600000000004</v>
      </c>
      <c r="C9" s="2">
        <f>Sheet3!L9*$E$1</f>
        <v>171.72498000000002</v>
      </c>
      <c r="D9" s="2">
        <f>Sheet3!M9*$E$1</f>
        <v>15.915240000000001</v>
      </c>
    </row>
    <row r="10" spans="1:5" x14ac:dyDescent="0.3">
      <c r="A10" s="2">
        <f>Sheet3!F10*$E$1</f>
        <v>190.16788000000003</v>
      </c>
      <c r="B10" s="2">
        <f>Sheet3!G10*$E$1</f>
        <v>3.8728400000000005</v>
      </c>
      <c r="C10" s="2">
        <f>Sheet3!L10*$E$1</f>
        <v>251.31774000000001</v>
      </c>
      <c r="D10" s="2">
        <f>Sheet3!M10*$E$1</f>
        <v>16.361440000000002</v>
      </c>
    </row>
    <row r="11" spans="1:5" x14ac:dyDescent="0.3">
      <c r="A11" s="2">
        <f>Sheet3!F11*$E$1</f>
        <v>162.57292000000001</v>
      </c>
      <c r="B11" s="2">
        <f>Sheet3!G11*$E$1</f>
        <v>2.0774400000000002</v>
      </c>
      <c r="C11" s="2">
        <f>Sheet3!L11*$E$1</f>
        <v>156.33526000000001</v>
      </c>
      <c r="D11" s="2">
        <f>Sheet3!M11*$E$1</f>
        <v>9.9178200000000007</v>
      </c>
    </row>
    <row r="12" spans="1:5" x14ac:dyDescent="0.3">
      <c r="A12" s="2">
        <f>Sheet3!F12*$E$1</f>
        <v>190.79124000000002</v>
      </c>
      <c r="B12" s="2">
        <f>Sheet3!G12*$E$1</f>
        <v>4.6123600000000007</v>
      </c>
      <c r="C12" s="2">
        <f>Sheet3!L12*$E$1</f>
        <v>200.87790000000001</v>
      </c>
      <c r="D12" s="2">
        <f>Sheet3!M12*$E$1</f>
        <v>16.491300000000003</v>
      </c>
    </row>
    <row r="13" spans="1:5" x14ac:dyDescent="0.3">
      <c r="A13" s="2">
        <f>Sheet3!F13*$E$1</f>
        <v>180.51148000000001</v>
      </c>
      <c r="B13" s="2">
        <f>Sheet3!G13*$E$1</f>
        <v>5.2169800000000004</v>
      </c>
      <c r="C13" s="2">
        <f>Sheet3!L13*$E$1</f>
        <v>236.92346000000001</v>
      </c>
      <c r="D13" s="2">
        <f>Sheet3!M13*$E$1</f>
        <v>20.332800000000002</v>
      </c>
    </row>
    <row r="14" spans="1:5" x14ac:dyDescent="0.3">
      <c r="A14" s="2">
        <f>Sheet3!F14*$E$1</f>
        <v>207.61028000000002</v>
      </c>
      <c r="B14" s="2">
        <f>Sheet3!G14*$E$1</f>
        <v>5.8437800000000006</v>
      </c>
      <c r="C14" s="2">
        <f>Sheet3!L14*$E$1</f>
        <v>221.11566000000002</v>
      </c>
      <c r="D14" s="2">
        <f>Sheet3!M14*$E$1</f>
        <v>23.388460000000002</v>
      </c>
    </row>
    <row r="15" spans="1:5" x14ac:dyDescent="0.3">
      <c r="A15" s="2">
        <f>Sheet3!F15*$E$1</f>
        <v>209.09302000000002</v>
      </c>
      <c r="B15" s="2">
        <f>Sheet3!G15*$E$1</f>
        <v>5.3638200000000005</v>
      </c>
      <c r="C15" s="2">
        <f>Sheet3!L15*$E$1</f>
        <v>174.58962000000002</v>
      </c>
      <c r="D15" s="2">
        <f>Sheet3!M15*$E$1</f>
        <v>22.987220000000001</v>
      </c>
    </row>
    <row r="16" spans="1:5" x14ac:dyDescent="0.3">
      <c r="A16" s="2">
        <f>Sheet3!F16*$E$1</f>
        <v>192.22392000000002</v>
      </c>
      <c r="B16" s="2">
        <f>Sheet3!G16*$E$1</f>
        <v>5.9185000000000008</v>
      </c>
      <c r="C16" s="2">
        <f>Sheet3!L16*$E$1</f>
        <v>174.98430000000002</v>
      </c>
      <c r="D16" s="2">
        <f>Sheet3!M16*$E$1</f>
        <v>25.341920000000002</v>
      </c>
    </row>
    <row r="17" spans="1:4" x14ac:dyDescent="0.3">
      <c r="A17" s="2">
        <f>Sheet3!F17*$E$1</f>
        <v>170.18722000000002</v>
      </c>
      <c r="B17" s="2">
        <f>Sheet3!G17*$E$1</f>
        <v>6.4241000000000001</v>
      </c>
      <c r="C17" s="2">
        <f>Sheet3!L17*$E$1</f>
        <v>183.92732000000001</v>
      </c>
      <c r="D17" s="2">
        <f>Sheet3!M17*$E$1</f>
        <v>27.400940000000002</v>
      </c>
    </row>
    <row r="18" spans="1:4" x14ac:dyDescent="0.3">
      <c r="A18" s="2">
        <f>Sheet3!F18*$E$1</f>
        <v>166.68568000000002</v>
      </c>
      <c r="B18" s="2">
        <f>Sheet3!G18*$E$1</f>
        <v>6.772520000000001</v>
      </c>
      <c r="C18" s="2">
        <f>Sheet3!L18*$E$1</f>
        <v>177.91772</v>
      </c>
      <c r="D18" s="2">
        <f>Sheet3!M18*$E$1</f>
        <v>29.015080000000001</v>
      </c>
    </row>
    <row r="19" spans="1:4" x14ac:dyDescent="0.3">
      <c r="A19" s="2">
        <f>Sheet3!F19*$E$1</f>
        <v>165.76904000000002</v>
      </c>
      <c r="B19" s="2">
        <f>Sheet3!G19*$E$1</f>
        <v>6.972220000000001</v>
      </c>
      <c r="C19" s="2">
        <f>Sheet3!L19*$E$1</f>
        <v>170.62</v>
      </c>
      <c r="D19" s="2">
        <f>Sheet3!M19*$E$1</f>
        <v>30.624960000000002</v>
      </c>
    </row>
    <row r="20" spans="1:4" x14ac:dyDescent="0.3">
      <c r="A20" s="2">
        <f>Sheet3!F20*$E$1</f>
        <v>184.90626</v>
      </c>
      <c r="B20" s="2">
        <f>Sheet3!G20*$E$1</f>
        <v>7.0026400000000004</v>
      </c>
      <c r="C20" s="2">
        <f>Sheet3!L20*$E$1</f>
        <v>193.25926000000001</v>
      </c>
      <c r="D20" s="2">
        <f>Sheet3!M20*$E$1</f>
        <v>27.939060000000001</v>
      </c>
    </row>
    <row r="21" spans="1:4" x14ac:dyDescent="0.3">
      <c r="A21" s="2">
        <f>Sheet3!F21*$E$1</f>
        <v>185.31080000000003</v>
      </c>
      <c r="B21" s="2">
        <f>Sheet3!G21*$E$1</f>
        <v>6.9279200000000003</v>
      </c>
      <c r="C21" s="2">
        <f>Sheet3!L21*$E$1</f>
        <v>191.86054000000001</v>
      </c>
      <c r="D21" s="2">
        <f>Sheet3!M21*$E$1</f>
        <v>29.388880000000004</v>
      </c>
    </row>
    <row r="22" spans="1:4" x14ac:dyDescent="0.3">
      <c r="A22" s="2">
        <f>Sheet3!F22*$E$1</f>
        <v>182.14248000000001</v>
      </c>
      <c r="B22" s="2">
        <f>Sheet3!G22*$E$1</f>
        <v>12.063740000000001</v>
      </c>
      <c r="C22" s="2">
        <f>Sheet3!L22*$E$1</f>
        <v>114.0772</v>
      </c>
      <c r="D22" s="2">
        <f>Sheet3!M22*$E$1</f>
        <v>43.66966</v>
      </c>
    </row>
    <row r="23" spans="1:4" x14ac:dyDescent="0.3">
      <c r="A23" s="2">
        <f>Sheet3!F23*$E$1</f>
        <v>189.95540000000003</v>
      </c>
      <c r="B23" s="2">
        <f>Sheet3!G23*$E$1</f>
        <v>6.1285200000000009</v>
      </c>
      <c r="C23" s="2">
        <f>Sheet3!L23*$E$1</f>
        <v>104.60282000000001</v>
      </c>
      <c r="D23" s="2">
        <f>Sheet3!M23*$E$1</f>
        <v>38.268440000000005</v>
      </c>
    </row>
    <row r="24" spans="1:4" x14ac:dyDescent="0.3">
      <c r="A24" s="2">
        <f>Sheet3!F24*$E$1</f>
        <v>193.43690000000001</v>
      </c>
      <c r="B24" s="2">
        <f>Sheet3!G24*$E$1</f>
        <v>6.7362400000000004</v>
      </c>
      <c r="C24" s="2">
        <f>Sheet3!L24*$E$1</f>
        <v>115.12314000000001</v>
      </c>
      <c r="D24" s="2">
        <f>Sheet3!M24*$E$1</f>
        <v>42.549860000000002</v>
      </c>
    </row>
    <row r="25" spans="1:4" x14ac:dyDescent="0.3">
      <c r="A25" s="2">
        <f>Sheet3!F25*$E$1</f>
        <v>189.37178000000003</v>
      </c>
      <c r="B25" s="2">
        <f>Sheet3!G25*$E$1</f>
        <v>6.0693000000000001</v>
      </c>
      <c r="C25" s="2">
        <f>Sheet3!L25*$E$1</f>
        <v>104.35360000000001</v>
      </c>
      <c r="D25" s="2">
        <f>Sheet3!M25*$E$1</f>
        <v>37.799760000000006</v>
      </c>
    </row>
    <row r="26" spans="1:4" x14ac:dyDescent="0.3">
      <c r="A26" s="2">
        <f>Sheet3!F26*$E$1</f>
        <v>193.29274000000001</v>
      </c>
      <c r="B26" s="2">
        <f>Sheet3!G26*$E$1</f>
        <v>6.6956800000000003</v>
      </c>
      <c r="C26" s="2">
        <f>Sheet3!L26*$E$1</f>
        <v>115.85380000000001</v>
      </c>
      <c r="D26" s="2">
        <f>Sheet3!M26*$E$1</f>
        <v>42.169060000000002</v>
      </c>
    </row>
    <row r="27" spans="1:4" x14ac:dyDescent="0.3">
      <c r="A27" s="2">
        <f>Sheet3!F27*$E$1</f>
        <v>193.64686</v>
      </c>
      <c r="B27" s="2">
        <f>Sheet3!G27*$E$1</f>
        <v>6.8589000000000002</v>
      </c>
      <c r="C27" s="2">
        <f>Sheet3!L27*$E$1</f>
        <v>114.54256000000001</v>
      </c>
      <c r="D27" s="2">
        <f>Sheet3!M27*$E$1</f>
        <v>42.907680000000006</v>
      </c>
    </row>
    <row r="28" spans="1:4" x14ac:dyDescent="0.3">
      <c r="A28" s="2">
        <f>Sheet3!F28*$E$1</f>
        <v>193.82150000000001</v>
      </c>
      <c r="B28" s="2">
        <f>Sheet3!G28*$E$1</f>
        <v>6.7677600000000009</v>
      </c>
      <c r="C28" s="2">
        <f>Sheet3!L28*$E$1</f>
        <v>113.93722000000001</v>
      </c>
      <c r="D28" s="2">
        <f>Sheet3!M28*$E$1</f>
        <v>43.189860000000003</v>
      </c>
    </row>
    <row r="29" spans="1:4" x14ac:dyDescent="0.3">
      <c r="A29" s="2">
        <f>Sheet3!F29*$E$1</f>
        <v>171.14648000000003</v>
      </c>
      <c r="B29" s="2">
        <f>Sheet3!G29*$E$1</f>
        <v>13.982680000000002</v>
      </c>
      <c r="C29" s="2">
        <f>Sheet3!L29*$E$1</f>
        <v>147.4384</v>
      </c>
      <c r="D29" s="2">
        <f>Sheet3!M29*$E$1</f>
        <v>51.160360000000004</v>
      </c>
    </row>
    <row r="30" spans="1:4" x14ac:dyDescent="0.3">
      <c r="A30" s="2">
        <f>Sheet3!F30*$E$1</f>
        <v>168.10100000000003</v>
      </c>
      <c r="B30" s="2">
        <f>Sheet3!G30*$E$1</f>
        <v>14.694920000000002</v>
      </c>
      <c r="C30" s="2">
        <f>Sheet3!L30*$E$1</f>
        <v>135.69686000000002</v>
      </c>
      <c r="D30" s="2">
        <f>Sheet3!M30*$E$1</f>
        <v>52.576080000000005</v>
      </c>
    </row>
    <row r="31" spans="1:4" x14ac:dyDescent="0.3">
      <c r="A31" s="2">
        <f>Sheet3!F31*$E$1</f>
        <v>171.74440000000001</v>
      </c>
      <c r="B31" s="2">
        <f>Sheet3!G31*$E$1</f>
        <v>14.238740000000002</v>
      </c>
      <c r="C31" s="2">
        <f>Sheet3!L31*$E$1</f>
        <v>149.07198000000002</v>
      </c>
      <c r="D31" s="2">
        <f>Sheet3!M31*$E$1</f>
        <v>50.524200000000008</v>
      </c>
    </row>
    <row r="32" spans="1:4" x14ac:dyDescent="0.3">
      <c r="A32" s="2">
        <f>Sheet3!F32*$E$1</f>
        <v>168.81060000000002</v>
      </c>
      <c r="B32" s="2">
        <f>Sheet3!G32*$E$1</f>
        <v>16.30012</v>
      </c>
      <c r="C32" s="2">
        <f>Sheet3!L32*$E$1</f>
        <v>139.34530000000001</v>
      </c>
      <c r="D32" s="2">
        <f>Sheet3!M32*$E$1</f>
        <v>56.975860000000004</v>
      </c>
    </row>
    <row r="33" spans="1:4" x14ac:dyDescent="0.3">
      <c r="A33" s="2">
        <f>Sheet3!F33*$E$1</f>
        <v>168.46964000000003</v>
      </c>
      <c r="B33" s="2">
        <f>Sheet3!G33*$E$1</f>
        <v>16.189320000000002</v>
      </c>
      <c r="C33" s="2">
        <f>Sheet3!L33*$E$1</f>
        <v>140.87308000000002</v>
      </c>
      <c r="D33" s="2">
        <f>Sheet3!M33*$E$1</f>
        <v>57.820300000000003</v>
      </c>
    </row>
    <row r="34" spans="1:4" x14ac:dyDescent="0.3">
      <c r="A34" s="2">
        <f>Sheet3!F34*$E$1</f>
        <v>174.64146000000002</v>
      </c>
      <c r="B34" s="2">
        <f>Sheet3!G34*$E$1</f>
        <v>15.896420000000001</v>
      </c>
      <c r="C34" s="2">
        <f>Sheet3!L34*$E$1</f>
        <v>133.94322000000003</v>
      </c>
      <c r="D34" s="2">
        <f>Sheet3!M34*$E$1</f>
        <v>56.158480000000004</v>
      </c>
    </row>
    <row r="35" spans="1:4" x14ac:dyDescent="0.3">
      <c r="A35" s="2">
        <f>Sheet3!F35*$E$1</f>
        <v>174.74522000000002</v>
      </c>
      <c r="B35" s="2">
        <f>Sheet3!G35*$E$1</f>
        <v>16.122060000000001</v>
      </c>
      <c r="C35" s="2">
        <f>Sheet3!L35*$E$1</f>
        <v>132.50412</v>
      </c>
      <c r="D35" s="2">
        <f>Sheet3!M35*$E$1</f>
        <v>55.818940000000005</v>
      </c>
    </row>
    <row r="36" spans="1:4" x14ac:dyDescent="0.3">
      <c r="A36" s="2">
        <f>Sheet3!F36*$E$1</f>
        <v>174.40392000000003</v>
      </c>
      <c r="B36" s="2">
        <f>Sheet3!G36*$E$1</f>
        <v>16.494900000000001</v>
      </c>
      <c r="C36" s="2">
        <f>Sheet3!L36*$E$1</f>
        <v>134.03618</v>
      </c>
      <c r="D36" s="2">
        <f>Sheet3!M36*$E$1</f>
        <v>57.392240000000008</v>
      </c>
    </row>
    <row r="37" spans="1:4" x14ac:dyDescent="0.3">
      <c r="A37" s="2">
        <f>Sheet3!F37*$E$1</f>
        <v>172.76698000000002</v>
      </c>
      <c r="B37" s="2">
        <f>Sheet3!G37*$E$1</f>
        <v>16.111440000000002</v>
      </c>
      <c r="C37" s="2">
        <f>Sheet3!L37*$E$1</f>
        <v>137.8296</v>
      </c>
      <c r="D37" s="2">
        <f>Sheet3!M37*$E$1</f>
        <v>58.642840000000007</v>
      </c>
    </row>
    <row r="38" spans="1:4" x14ac:dyDescent="0.3">
      <c r="A38" s="2">
        <f>Sheet3!F38*$E$1</f>
        <v>171.85078000000001</v>
      </c>
      <c r="B38" s="2">
        <f>Sheet3!G38*$E$1</f>
        <v>17.240000000000002</v>
      </c>
      <c r="C38" s="2">
        <f>Sheet3!L38*$E$1</f>
        <v>139.09064000000001</v>
      </c>
      <c r="D38" s="2">
        <f>Sheet3!M38*$E$1</f>
        <v>59.789340000000003</v>
      </c>
    </row>
    <row r="39" spans="1:4" x14ac:dyDescent="0.3">
      <c r="A39" s="2">
        <f>Sheet3!F39*$E$1</f>
        <v>177.04400000000001</v>
      </c>
      <c r="B39" s="2">
        <f>Sheet3!G39*$E$1</f>
        <v>13.308680000000001</v>
      </c>
      <c r="C39" s="2">
        <f>Sheet3!L39*$E$1</f>
        <v>161.61494000000002</v>
      </c>
      <c r="D39" s="2">
        <f>Sheet3!M39*$E$1</f>
        <v>63.416640000000008</v>
      </c>
    </row>
    <row r="40" spans="1:4" x14ac:dyDescent="0.3">
      <c r="A40" s="2">
        <f>Sheet3!F40*$E$1</f>
        <v>176.68654000000001</v>
      </c>
      <c r="B40" s="2">
        <f>Sheet3!G40*$E$1</f>
        <v>13.173340000000001</v>
      </c>
      <c r="C40" s="2">
        <f>Sheet3!L40*$E$1</f>
        <v>163.7475</v>
      </c>
      <c r="D40" s="2">
        <f>Sheet3!M40*$E$1</f>
        <v>64.001380000000012</v>
      </c>
    </row>
    <row r="41" spans="1:4" x14ac:dyDescent="0.3">
      <c r="A41" s="2">
        <f>Sheet3!F41*$E$1</f>
        <v>178.1319</v>
      </c>
      <c r="B41" s="2">
        <f>Sheet3!G41*$E$1</f>
        <v>13.013780000000001</v>
      </c>
      <c r="C41" s="2">
        <f>Sheet3!L41*$E$1</f>
        <v>165.64456000000001</v>
      </c>
      <c r="D41" s="2">
        <f>Sheet3!M41*$E$1</f>
        <v>64.297880000000006</v>
      </c>
    </row>
    <row r="42" spans="1:4" x14ac:dyDescent="0.3">
      <c r="A42" s="2">
        <f>Sheet3!F42*$E$1</f>
        <v>165.95094</v>
      </c>
      <c r="B42" s="2">
        <f>Sheet3!G42*$E$1</f>
        <v>10.71096</v>
      </c>
      <c r="C42" s="2">
        <f>Sheet3!L42*$E$1</f>
        <v>116.35834000000001</v>
      </c>
      <c r="D42" s="2">
        <f>Sheet3!M42*$E$1</f>
        <v>69.337500000000006</v>
      </c>
    </row>
    <row r="43" spans="1:4" x14ac:dyDescent="0.3">
      <c r="A43" s="2">
        <f>Sheet3!F43*$E$1</f>
        <v>171.61268000000001</v>
      </c>
      <c r="B43" s="2">
        <f>Sheet3!G43*$E$1</f>
        <v>13.417860000000001</v>
      </c>
      <c r="C43" s="2">
        <f>Sheet3!L43*$E$1</f>
        <v>136.73734000000002</v>
      </c>
      <c r="D43" s="2">
        <f>Sheet3!M43*$E$1</f>
        <v>71.561700000000002</v>
      </c>
    </row>
    <row r="44" spans="1:4" x14ac:dyDescent="0.3">
      <c r="A44" s="2">
        <f>Sheet3!F44*$E$1</f>
        <v>171.92192</v>
      </c>
      <c r="B44" s="2">
        <f>Sheet3!G44*$E$1</f>
        <v>13.142420000000001</v>
      </c>
      <c r="C44" s="2">
        <f>Sheet3!L44*$E$1</f>
        <v>137.06226000000001</v>
      </c>
      <c r="D44" s="2">
        <f>Sheet3!M44*$E$1</f>
        <v>72.025739999999999</v>
      </c>
    </row>
    <row r="45" spans="1:4" x14ac:dyDescent="0.3">
      <c r="A45" s="2">
        <f>Sheet3!F45*$E$1</f>
        <v>169.70154000000002</v>
      </c>
      <c r="B45" s="2">
        <f>Sheet3!G45*$E$1</f>
        <v>13.556420000000001</v>
      </c>
      <c r="C45" s="2">
        <f>Sheet3!L45*$E$1</f>
        <v>127.25226000000001</v>
      </c>
      <c r="D45" s="2">
        <f>Sheet3!M45*$E$1</f>
        <v>73.05286000000001</v>
      </c>
    </row>
    <row r="46" spans="1:4" x14ac:dyDescent="0.3">
      <c r="A46" s="2">
        <f>Sheet3!F46*$E$1</f>
        <v>183.50722000000002</v>
      </c>
      <c r="B46" s="2">
        <f>Sheet3!G46*$E$1</f>
        <v>2.0017200000000002</v>
      </c>
      <c r="C46" s="2">
        <f>Sheet3!L46*$E$1</f>
        <v>280.59216000000004</v>
      </c>
      <c r="D46" s="2">
        <f>Sheet3!M46*$E$1</f>
        <v>6.8833200000000003</v>
      </c>
    </row>
    <row r="47" spans="1:4" x14ac:dyDescent="0.3">
      <c r="A47" s="2">
        <f>Sheet3!F47*$E$1</f>
        <v>236.60192000000001</v>
      </c>
      <c r="B47" s="2">
        <f>Sheet3!G47*$E$1</f>
        <v>4.3797200000000007</v>
      </c>
      <c r="C47" s="2">
        <f>Sheet3!L47*$E$1</f>
        <v>143.4427</v>
      </c>
      <c r="D47" s="2">
        <f>Sheet3!M47*$E$1</f>
        <v>13.371200000000002</v>
      </c>
    </row>
    <row r="48" spans="1:4" x14ac:dyDescent="0.3">
      <c r="A48" s="2">
        <f>Sheet3!F48*$E$1</f>
        <v>219.46786000000003</v>
      </c>
      <c r="B48" s="2">
        <f>Sheet3!G48*$E$1</f>
        <v>5.6176600000000008</v>
      </c>
      <c r="C48" s="2">
        <f>Sheet3!L48*$E$1</f>
        <v>130.90020000000001</v>
      </c>
      <c r="D48" s="2">
        <f>Sheet3!M48*$E$1</f>
        <v>16.61872</v>
      </c>
    </row>
    <row r="49" spans="1:5" x14ac:dyDescent="0.3">
      <c r="A49" s="2">
        <f>Sheet3!F49*$E$1</f>
        <v>175.7193</v>
      </c>
      <c r="B49" s="2">
        <f>Sheet3!G49*$E$1</f>
        <v>2.9503400000000002</v>
      </c>
      <c r="C49" s="2">
        <f>Sheet3!L49*$E$1</f>
        <v>212.15572000000003</v>
      </c>
      <c r="D49" s="2">
        <f>Sheet3!M49*$E$1</f>
        <v>11.38156</v>
      </c>
    </row>
    <row r="50" spans="1:5" x14ac:dyDescent="0.3">
      <c r="A50" s="2">
        <f>Sheet3!F50*$E$1</f>
        <v>172.63884000000002</v>
      </c>
      <c r="B50" s="2">
        <f>Sheet3!G50*$E$1</f>
        <v>3.9556600000000004</v>
      </c>
      <c r="C50" s="2">
        <f>Sheet3!L50*$E$1</f>
        <v>281.43156000000005</v>
      </c>
      <c r="D50" s="2">
        <f>Sheet3!M50*$E$1</f>
        <v>15.038280000000002</v>
      </c>
    </row>
    <row r="51" spans="1:5" x14ac:dyDescent="0.3">
      <c r="A51" s="2">
        <f>Sheet3!F51*$E$1</f>
        <v>180.34118000000001</v>
      </c>
      <c r="B51" s="2">
        <f>Sheet3!G51*$E$1</f>
        <v>2.3928800000000003</v>
      </c>
      <c r="C51" s="2">
        <f>Sheet3!L51*$E$1</f>
        <v>251.36898000000002</v>
      </c>
      <c r="D51" s="2">
        <f>Sheet3!M51*$E$1</f>
        <v>7.341400000000001</v>
      </c>
    </row>
    <row r="52" spans="1:5" x14ac:dyDescent="0.3">
      <c r="A52" s="2">
        <f>Sheet3!F52*$E$1</f>
        <v>159.96080000000001</v>
      </c>
      <c r="B52" s="2">
        <f>Sheet3!G52*$E$1</f>
        <v>0.71842000000000006</v>
      </c>
      <c r="C52" s="2">
        <f>Sheet3!L52*$E$1</f>
        <v>65.825880000000012</v>
      </c>
      <c r="D52" s="2">
        <f>Sheet3!M52*$E$1</f>
        <v>5.2471200000000007</v>
      </c>
    </row>
    <row r="53" spans="1:5" x14ac:dyDescent="0.3">
      <c r="A53" s="2">
        <f>AVERAGE(A3:A52)</f>
        <v>181.11676120000001</v>
      </c>
      <c r="B53" s="2">
        <f t="shared" ref="B53:D53" si="0">AVERAGE(B3:B52)</f>
        <v>8.1965744000000011</v>
      </c>
      <c r="C53" s="2">
        <f t="shared" si="0"/>
        <v>166.55234759999999</v>
      </c>
      <c r="D53" s="2">
        <f t="shared" si="0"/>
        <v>35.195267199999996</v>
      </c>
      <c r="E53" t="s">
        <v>155</v>
      </c>
    </row>
    <row r="54" spans="1:5" x14ac:dyDescent="0.3">
      <c r="A54" s="2" t="s">
        <v>170</v>
      </c>
      <c r="B54" s="2">
        <f>SUM(A53:D53)</f>
        <v>391.06095040000002</v>
      </c>
      <c r="C54" s="2"/>
      <c r="D54" s="2"/>
    </row>
    <row r="55" spans="1:5" x14ac:dyDescent="0.3">
      <c r="A55" s="2" t="s">
        <v>156</v>
      </c>
      <c r="B55" s="2">
        <f>linkedrecords!$D$2*(B53+D53)</f>
        <v>29.646607936368</v>
      </c>
      <c r="C55" s="2"/>
      <c r="D55" s="2"/>
    </row>
    <row r="56" spans="1:5" x14ac:dyDescent="0.3">
      <c r="A56" s="2" t="s">
        <v>157</v>
      </c>
      <c r="B56" s="2">
        <f>linkedrecords!$C$2*A53</f>
        <v>131.9928242932464</v>
      </c>
    </row>
    <row r="57" spans="1:5" x14ac:dyDescent="0.3">
      <c r="A57" s="2" t="s">
        <v>158</v>
      </c>
      <c r="B57" s="2">
        <f>linkedrecords!$B$2*C53</f>
        <v>1.6621607841019559</v>
      </c>
    </row>
    <row r="58" spans="1:5" x14ac:dyDescent="0.3">
      <c r="A58" s="2" t="s">
        <v>166</v>
      </c>
      <c r="B58" s="2">
        <f>SUM(B55:B57)</f>
        <v>163.30159301371634</v>
      </c>
    </row>
    <row r="59" spans="1:5" x14ac:dyDescent="0.3">
      <c r="A59" s="2" t="s">
        <v>167</v>
      </c>
      <c r="B59" s="2">
        <f>Sheet1!B55*linkedrecords!E2*20</f>
        <v>3.6050076325115894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7" max="7" width="8.88671875" style="6"/>
  </cols>
  <sheetData>
    <row r="1" spans="1:11" x14ac:dyDescent="0.3">
      <c r="A1" s="11" t="s">
        <v>150</v>
      </c>
      <c r="B1" s="11"/>
      <c r="C1" s="11"/>
      <c r="D1" s="11"/>
      <c r="E1" s="11"/>
      <c r="F1" s="11"/>
      <c r="G1" s="11"/>
      <c r="H1" s="11"/>
      <c r="I1" s="11"/>
      <c r="J1" s="11"/>
      <c r="K1" s="2">
        <f>1000/50000000</f>
        <v>2.0000000000000002E-5</v>
      </c>
    </row>
    <row r="2" spans="1:11" x14ac:dyDescent="0.3">
      <c r="A2" s="2" t="s">
        <v>151</v>
      </c>
      <c r="B2" s="2" t="s">
        <v>152</v>
      </c>
      <c r="C2" s="2" t="s">
        <v>159</v>
      </c>
      <c r="D2" s="2" t="s">
        <v>160</v>
      </c>
      <c r="E2" s="2" t="s">
        <v>161</v>
      </c>
      <c r="F2" s="2" t="s">
        <v>162</v>
      </c>
      <c r="G2" s="6" t="s">
        <v>174</v>
      </c>
      <c r="H2" s="6" t="s">
        <v>175</v>
      </c>
      <c r="I2" s="6" t="s">
        <v>176</v>
      </c>
      <c r="J2" s="6" t="s">
        <v>177</v>
      </c>
      <c r="K2" s="2"/>
    </row>
    <row r="3" spans="1:11" x14ac:dyDescent="0.3">
      <c r="A3" s="2">
        <f>Sheet4!F3*$K$1</f>
        <v>5.9473600000000006</v>
      </c>
      <c r="B3" s="2">
        <f>Sheet4!G3*$K$1</f>
        <v>2.2593800000000002</v>
      </c>
      <c r="C3" s="2">
        <f>Sheet4!I3*$K$1</f>
        <v>0.43008000000000002</v>
      </c>
      <c r="D3" s="2">
        <f>Sheet4!J3*$K$1</f>
        <v>0.73528000000000004</v>
      </c>
      <c r="E3" s="2">
        <f>Sheet4!O3*$K$1</f>
        <v>3.7875600000000005</v>
      </c>
      <c r="F3" s="2">
        <f>Sheet4!P3*$K$1</f>
        <v>4.62E-3</v>
      </c>
      <c r="G3" s="6">
        <f>Sheet4!K3*$K$1</f>
        <v>22.53096</v>
      </c>
      <c r="H3" s="6">
        <f>Sheet4!M3*$K$1</f>
        <v>3.0646400000000003</v>
      </c>
      <c r="I3" s="6">
        <f>Sheet4!V3*$K$1</f>
        <v>8.8747000000000007</v>
      </c>
      <c r="J3" s="6">
        <f>(Sheet4!L3-Sheet4!V3)*$K$1</f>
        <v>10.591620000000001</v>
      </c>
    </row>
    <row r="4" spans="1:11" x14ac:dyDescent="0.3">
      <c r="A4" s="2">
        <f>Sheet4!F4*$K$1</f>
        <v>3.6580200000000005</v>
      </c>
      <c r="B4" s="2">
        <f>Sheet4!G4*$K$1</f>
        <v>1.1482600000000001</v>
      </c>
      <c r="C4" s="2">
        <f>Sheet4!I4*$K$1</f>
        <v>0.49700000000000005</v>
      </c>
      <c r="D4" s="2">
        <f>Sheet4!J4*$K$1</f>
        <v>1.2790600000000001</v>
      </c>
      <c r="E4" s="2">
        <f>Sheet4!O4*$K$1</f>
        <v>2.5015400000000003</v>
      </c>
      <c r="F4" s="2">
        <f>Sheet4!P4*$K$1</f>
        <v>8.3000000000000001E-3</v>
      </c>
      <c r="G4" s="6">
        <f>Sheet4!K4*$K$1</f>
        <v>20.521140000000003</v>
      </c>
      <c r="H4" s="6">
        <f>Sheet4!M4*$K$1</f>
        <v>2.4539400000000002</v>
      </c>
      <c r="I4" s="6">
        <f>Sheet4!V4*$K$1</f>
        <v>6.3922600000000003</v>
      </c>
      <c r="J4" s="6">
        <f>(Sheet4!L4-Sheet4!V4)*$K$1</f>
        <v>11.674940000000001</v>
      </c>
    </row>
    <row r="5" spans="1:11" x14ac:dyDescent="0.3">
      <c r="A5" s="2">
        <f>Sheet4!F5*$K$1</f>
        <v>3.0159000000000002</v>
      </c>
      <c r="B5" s="2">
        <f>Sheet4!G5*$K$1</f>
        <v>0.93314000000000008</v>
      </c>
      <c r="C5" s="2">
        <f>Sheet4!I5*$K$1</f>
        <v>0.52354000000000001</v>
      </c>
      <c r="D5" s="2">
        <f>Sheet4!J5*$K$1</f>
        <v>4.1223400000000003</v>
      </c>
      <c r="E5" s="2">
        <f>Sheet4!O5*$K$1</f>
        <v>5.36226</v>
      </c>
      <c r="F5" s="2">
        <f>Sheet4!P5*$K$1</f>
        <v>2.3740000000000001E-2</v>
      </c>
      <c r="G5" s="6">
        <f>Sheet4!K5*$K$1</f>
        <v>20.154440000000001</v>
      </c>
      <c r="H5" s="6">
        <f>Sheet4!M5*$K$1</f>
        <v>2.8532600000000001</v>
      </c>
      <c r="I5" s="6">
        <f>Sheet4!V5*$K$1</f>
        <v>5.9004400000000006</v>
      </c>
      <c r="J5" s="6">
        <f>(Sheet4!L5-Sheet4!V5)*$K$1</f>
        <v>11.400740000000001</v>
      </c>
    </row>
    <row r="6" spans="1:11" x14ac:dyDescent="0.3">
      <c r="A6" s="2">
        <f>Sheet4!F6*$K$1</f>
        <v>8.7940000000000005</v>
      </c>
      <c r="B6" s="2">
        <f>Sheet4!G6*$K$1</f>
        <v>1.5829400000000002</v>
      </c>
      <c r="C6" s="2">
        <f>Sheet4!I6*$K$1</f>
        <v>0.89906000000000008</v>
      </c>
      <c r="D6" s="2">
        <f>Sheet4!J6*$K$1</f>
        <v>1.4481000000000002</v>
      </c>
      <c r="E6" s="2">
        <f>Sheet4!O6*$K$1</f>
        <v>4.4213200000000006</v>
      </c>
      <c r="F6" s="2">
        <f>Sheet4!P6*$K$1</f>
        <v>1.8860000000000002E-2</v>
      </c>
      <c r="G6" s="6">
        <f>Sheet4!K6*$K$1</f>
        <v>33.77684</v>
      </c>
      <c r="H6" s="6">
        <f>Sheet4!M6*$K$1</f>
        <v>3.1344600000000002</v>
      </c>
      <c r="I6" s="6">
        <f>Sheet4!V6*$K$1</f>
        <v>12.355460000000001</v>
      </c>
      <c r="J6" s="6">
        <f>(Sheet4!L6-Sheet4!V6)*$K$1</f>
        <v>18.286920000000002</v>
      </c>
    </row>
    <row r="7" spans="1:11" x14ac:dyDescent="0.3">
      <c r="A7" s="2">
        <f>Sheet4!F7*$K$1</f>
        <v>4.6421600000000005</v>
      </c>
      <c r="B7" s="2">
        <f>Sheet4!G7*$K$1</f>
        <v>1.7739000000000003</v>
      </c>
      <c r="C7" s="2">
        <f>Sheet4!I7*$K$1</f>
        <v>0.63636000000000004</v>
      </c>
      <c r="D7" s="2">
        <f>Sheet4!J7*$K$1</f>
        <v>2.9804600000000003</v>
      </c>
      <c r="E7" s="2">
        <f>Sheet4!O7*$K$1</f>
        <v>5.0384800000000007</v>
      </c>
      <c r="F7" s="2">
        <f>Sheet4!P7*$K$1</f>
        <v>2.2820000000000003E-2</v>
      </c>
      <c r="G7" s="6">
        <f>Sheet4!K7*$K$1</f>
        <v>27.869300000000003</v>
      </c>
      <c r="H7" s="6">
        <f>Sheet4!M7*$K$1</f>
        <v>2.9645400000000004</v>
      </c>
      <c r="I7" s="6">
        <f>Sheet4!V7*$K$1</f>
        <v>9.1115000000000013</v>
      </c>
      <c r="J7" s="6">
        <f>(Sheet4!L7-Sheet4!V7)*$K$1</f>
        <v>15.793260000000002</v>
      </c>
    </row>
    <row r="8" spans="1:11" x14ac:dyDescent="0.3">
      <c r="A8" s="2">
        <f>Sheet4!F8*$K$1</f>
        <v>2.9218400000000004</v>
      </c>
      <c r="B8" s="2">
        <f>Sheet4!G8*$K$1</f>
        <v>4.7712000000000003</v>
      </c>
      <c r="C8" s="2">
        <f>Sheet4!I8*$K$1</f>
        <v>0.24818000000000001</v>
      </c>
      <c r="D8" s="2">
        <f>Sheet4!J8*$K$1</f>
        <v>0.59908000000000006</v>
      </c>
      <c r="E8" s="2">
        <f>Sheet4!O8*$K$1</f>
        <v>3.5068000000000001</v>
      </c>
      <c r="F8" s="2">
        <f>Sheet4!P8*$K$1</f>
        <v>1.2860000000000002E-2</v>
      </c>
      <c r="G8" s="6">
        <f>Sheet4!K8*$K$1</f>
        <v>29.523660000000003</v>
      </c>
      <c r="H8" s="6">
        <f>Sheet4!M8*$K$1</f>
        <v>5.5383000000000004</v>
      </c>
      <c r="I8" s="6">
        <f>Sheet4!V8*$K$1</f>
        <v>8.70608</v>
      </c>
      <c r="J8" s="6">
        <f>(Sheet4!L8-Sheet4!V8)*$K$1</f>
        <v>15.279280000000002</v>
      </c>
    </row>
    <row r="9" spans="1:11" x14ac:dyDescent="0.3">
      <c r="A9" s="2">
        <f>Sheet4!F9*$K$1</f>
        <v>10.979420000000001</v>
      </c>
      <c r="B9" s="2">
        <f>Sheet4!G9*$K$1</f>
        <v>1.4333200000000001</v>
      </c>
      <c r="C9" s="2">
        <f>Sheet4!I9*$K$1</f>
        <v>0.95752000000000004</v>
      </c>
      <c r="D9" s="2">
        <f>Sheet4!J9*$K$1</f>
        <v>0.83240000000000003</v>
      </c>
      <c r="E9" s="2">
        <f>Sheet4!O9*$K$1</f>
        <v>6.5510400000000004</v>
      </c>
      <c r="F9" s="2">
        <f>Sheet4!P9*$K$1</f>
        <v>3.4000000000000002E-3</v>
      </c>
      <c r="G9" s="6">
        <f>Sheet4!K9*$K$1</f>
        <v>41.250320000000002</v>
      </c>
      <c r="H9" s="6">
        <f>Sheet4!M9*$K$1</f>
        <v>1.9303000000000001</v>
      </c>
      <c r="I9" s="6">
        <f>Sheet4!V9*$K$1</f>
        <v>13.20424</v>
      </c>
      <c r="J9" s="6">
        <f>(Sheet4!L9-Sheet4!V9)*$K$1</f>
        <v>26.115780000000001</v>
      </c>
    </row>
    <row r="10" spans="1:11" x14ac:dyDescent="0.3">
      <c r="A10" s="2">
        <f>Sheet4!F10*$K$1</f>
        <v>14.485800000000001</v>
      </c>
      <c r="B10" s="2">
        <f>Sheet4!G10*$K$1</f>
        <v>3.3232200000000001</v>
      </c>
      <c r="C10" s="2">
        <f>Sheet4!I10*$K$1</f>
        <v>0.36668000000000001</v>
      </c>
      <c r="D10" s="2">
        <f>Sheet4!J10*$K$1</f>
        <v>1.7189800000000002</v>
      </c>
      <c r="E10" s="2">
        <f>Sheet4!O10*$K$1</f>
        <v>3.6313200000000001</v>
      </c>
      <c r="F10" s="2">
        <f>Sheet4!P10*$K$1</f>
        <v>8.3400000000000002E-3</v>
      </c>
      <c r="G10" s="6">
        <f>Sheet4!K10*$K$1</f>
        <v>50.772000000000006</v>
      </c>
      <c r="H10" s="6">
        <f>Sheet4!M10*$K$1</f>
        <v>3.8805200000000002</v>
      </c>
      <c r="I10" s="6">
        <f>Sheet4!V10*$K$1</f>
        <v>18.086020000000001</v>
      </c>
      <c r="J10" s="6">
        <f>(Sheet4!L10-Sheet4!V10)*$K$1</f>
        <v>28.805460000000004</v>
      </c>
    </row>
    <row r="11" spans="1:11" x14ac:dyDescent="0.3">
      <c r="A11" s="2">
        <f>Sheet4!F11*$K$1</f>
        <v>2.4384000000000001</v>
      </c>
      <c r="B11" s="2">
        <f>Sheet4!G11*$K$1</f>
        <v>2.0355000000000003</v>
      </c>
      <c r="C11" s="2">
        <f>Sheet4!I11*$K$1</f>
        <v>0.20964000000000002</v>
      </c>
      <c r="D11" s="2">
        <f>Sheet4!J11*$K$1</f>
        <v>1.4088400000000001</v>
      </c>
      <c r="E11" s="2">
        <f>Sheet4!O11*$K$1</f>
        <v>4.1472600000000002</v>
      </c>
      <c r="F11" s="2">
        <f>Sheet4!P11*$K$1</f>
        <v>9.8200000000000006E-3</v>
      </c>
      <c r="G11" s="6">
        <f>Sheet4!K11*$K$1</f>
        <v>23.485220000000002</v>
      </c>
      <c r="H11" s="6">
        <f>Sheet4!M11*$K$1</f>
        <v>6.0316800000000006</v>
      </c>
      <c r="I11" s="6">
        <f>Sheet4!V11*$K$1</f>
        <v>7.1283000000000003</v>
      </c>
      <c r="J11" s="6">
        <f>(Sheet4!L11-Sheet4!V11)*$K$1</f>
        <v>10.325240000000001</v>
      </c>
    </row>
    <row r="12" spans="1:11" x14ac:dyDescent="0.3">
      <c r="A12" s="2">
        <f>Sheet4!F12*$K$1</f>
        <v>1.2136800000000001</v>
      </c>
      <c r="B12" s="2">
        <f>Sheet4!G12*$K$1</f>
        <v>1.6800000000000001E-3</v>
      </c>
      <c r="C12" s="2">
        <f>Sheet4!I12*$K$1</f>
        <v>2.2000000000000001E-3</v>
      </c>
      <c r="D12" s="2">
        <f>Sheet4!J12*$K$1</f>
        <v>6.0000000000000008E-5</v>
      </c>
      <c r="E12" s="2">
        <f>Sheet4!O12*$K$1</f>
        <v>6.7000000000000002E-3</v>
      </c>
      <c r="F12" s="2">
        <f>Sheet4!P12*$K$1</f>
        <v>0</v>
      </c>
      <c r="G12" s="6">
        <f>Sheet4!K12*$K$1</f>
        <v>24.727300000000003</v>
      </c>
      <c r="H12" s="6">
        <f>Sheet4!M12*$K$1</f>
        <v>5.2200000000000007E-3</v>
      </c>
      <c r="I12" s="6">
        <f>Sheet4!V12*$K$1</f>
        <v>4.9727800000000002</v>
      </c>
      <c r="J12" s="6">
        <f>(Sheet4!L12-Sheet4!V12)*$K$1</f>
        <v>19.749300000000002</v>
      </c>
    </row>
    <row r="13" spans="1:11" x14ac:dyDescent="0.3">
      <c r="A13" s="2">
        <f>Sheet4!F13*$K$1</f>
        <v>7.8576800000000002</v>
      </c>
      <c r="B13" s="2">
        <f>Sheet4!G13*$K$1</f>
        <v>5.5110200000000003</v>
      </c>
      <c r="C13" s="2">
        <f>Sheet4!I13*$K$1</f>
        <v>0.8152600000000001</v>
      </c>
      <c r="D13" s="2">
        <f>Sheet4!J13*$K$1</f>
        <v>1.4780600000000002</v>
      </c>
      <c r="E13" s="2">
        <f>Sheet4!O13*$K$1</f>
        <v>5.6660000000000004</v>
      </c>
      <c r="F13" s="2">
        <f>Sheet4!P13*$K$1</f>
        <v>1.9460000000000002E-2</v>
      </c>
      <c r="G13" s="6">
        <f>Sheet4!K13*$K$1</f>
        <v>43.511940000000003</v>
      </c>
      <c r="H13" s="6">
        <f>Sheet4!M13*$K$1</f>
        <v>12.642180000000002</v>
      </c>
      <c r="I13" s="6">
        <f>Sheet4!V13*$K$1</f>
        <v>10.858400000000001</v>
      </c>
      <c r="J13" s="6">
        <f>(Sheet4!L13-Sheet4!V13)*$K$1</f>
        <v>20.011360000000003</v>
      </c>
    </row>
    <row r="14" spans="1:11" x14ac:dyDescent="0.3">
      <c r="A14" s="2">
        <f>Sheet4!F14*$K$1</f>
        <v>37.84028</v>
      </c>
      <c r="B14" s="2">
        <f>Sheet4!G14*$K$1</f>
        <v>5.5335000000000001</v>
      </c>
      <c r="C14" s="2">
        <f>Sheet4!I14*$K$1</f>
        <v>1.1594800000000001</v>
      </c>
      <c r="D14" s="2">
        <f>Sheet4!J14*$K$1</f>
        <v>0.95510000000000006</v>
      </c>
      <c r="E14" s="2">
        <f>Sheet4!O14*$K$1</f>
        <v>4.8754400000000002</v>
      </c>
      <c r="F14" s="2">
        <f>Sheet4!P14*$K$1</f>
        <v>2.5520000000000001E-2</v>
      </c>
      <c r="G14" s="6">
        <f>Sheet4!K14*$K$1</f>
        <v>90.315480000000008</v>
      </c>
      <c r="H14" s="6">
        <f>Sheet4!M14*$K$1</f>
        <v>14.770560000000001</v>
      </c>
      <c r="I14" s="6">
        <f>Sheet4!V14*$K$1</f>
        <v>25.184600000000003</v>
      </c>
      <c r="J14" s="6">
        <f>(Sheet4!L14-Sheet4!V14)*$K$1</f>
        <v>50.360320000000002</v>
      </c>
    </row>
    <row r="15" spans="1:11" x14ac:dyDescent="0.3">
      <c r="A15" s="2">
        <f>Sheet4!F15*$K$1</f>
        <v>43.120060000000002</v>
      </c>
      <c r="B15" s="2">
        <f>Sheet4!G15*$K$1</f>
        <v>4.9688000000000008</v>
      </c>
      <c r="C15" s="2">
        <f>Sheet4!I15*$K$1</f>
        <v>1.26746</v>
      </c>
      <c r="D15" s="2">
        <f>Sheet4!J15*$K$1</f>
        <v>0.80622000000000005</v>
      </c>
      <c r="E15" s="2">
        <f>Sheet4!O15*$K$1</f>
        <v>5.1176200000000005</v>
      </c>
      <c r="F15" s="2">
        <f>Sheet4!P15*$K$1</f>
        <v>2.0480000000000002E-2</v>
      </c>
      <c r="G15" s="6">
        <f>Sheet4!K15*$K$1</f>
        <v>99.639580000000009</v>
      </c>
      <c r="H15" s="6">
        <f>Sheet4!M15*$K$1</f>
        <v>14.667480000000001</v>
      </c>
      <c r="I15" s="6">
        <f>Sheet4!V15*$K$1</f>
        <v>29.845080000000003</v>
      </c>
      <c r="J15" s="6">
        <f>(Sheet4!L15-Sheet4!V15)*$K$1</f>
        <v>55.127020000000002</v>
      </c>
    </row>
    <row r="16" spans="1:11" x14ac:dyDescent="0.3">
      <c r="A16" s="2">
        <f>Sheet4!F16*$K$1</f>
        <v>29.107240000000001</v>
      </c>
      <c r="B16" s="2">
        <f>Sheet4!G16*$K$1</f>
        <v>5.4700800000000003</v>
      </c>
      <c r="C16" s="2">
        <f>Sheet4!I16*$K$1</f>
        <v>0.98318000000000005</v>
      </c>
      <c r="D16" s="2">
        <f>Sheet4!J16*$K$1</f>
        <v>0.88736000000000004</v>
      </c>
      <c r="E16" s="2">
        <f>Sheet4!O16*$K$1</f>
        <v>5.2885200000000001</v>
      </c>
      <c r="F16" s="2">
        <f>Sheet4!P16*$K$1</f>
        <v>1.8720000000000001E-2</v>
      </c>
      <c r="G16" s="6">
        <f>Sheet4!K16*$K$1</f>
        <v>80.15822</v>
      </c>
      <c r="H16" s="6">
        <f>Sheet4!M16*$K$1</f>
        <v>16.1189</v>
      </c>
      <c r="I16" s="6">
        <f>Sheet4!V16*$K$1</f>
        <v>20.834620000000001</v>
      </c>
      <c r="J16" s="6">
        <f>(Sheet4!L16-Sheet4!V16)*$K$1</f>
        <v>43.204700000000003</v>
      </c>
    </row>
    <row r="17" spans="1:10" x14ac:dyDescent="0.3">
      <c r="A17" s="2">
        <f>Sheet4!F17*$K$1</f>
        <v>7.2973400000000002</v>
      </c>
      <c r="B17" s="2">
        <f>Sheet4!G17*$K$1</f>
        <v>5.5819400000000003</v>
      </c>
      <c r="C17" s="2">
        <f>Sheet4!I17*$K$1</f>
        <v>0.6827200000000001</v>
      </c>
      <c r="D17" s="2">
        <f>Sheet4!J17*$K$1</f>
        <v>0.92296000000000011</v>
      </c>
      <c r="E17" s="2">
        <f>Sheet4!O17*$K$1</f>
        <v>5.3384600000000004</v>
      </c>
      <c r="F17" s="2">
        <f>Sheet4!P17*$K$1</f>
        <v>2.4160000000000001E-2</v>
      </c>
      <c r="G17" s="6">
        <f>Sheet4!K17*$K$1</f>
        <v>50.886780000000002</v>
      </c>
      <c r="H17" s="6">
        <f>Sheet4!M17*$K$1</f>
        <v>16.145940000000003</v>
      </c>
      <c r="I17" s="6">
        <f>Sheet4!V17*$K$1</f>
        <v>10.949760000000001</v>
      </c>
      <c r="J17" s="6">
        <f>(Sheet4!L17-Sheet4!V17)*$K$1</f>
        <v>23.791080000000001</v>
      </c>
    </row>
    <row r="18" spans="1:10" x14ac:dyDescent="0.3">
      <c r="A18" s="2">
        <f>Sheet4!F18*$K$1</f>
        <v>6.7965000000000009</v>
      </c>
      <c r="B18" s="2">
        <f>Sheet4!G18*$K$1</f>
        <v>6.0677200000000004</v>
      </c>
      <c r="C18" s="2">
        <f>Sheet4!I18*$K$1</f>
        <v>0.63462000000000007</v>
      </c>
      <c r="D18" s="2">
        <f>Sheet4!J18*$K$1</f>
        <v>0.98258000000000012</v>
      </c>
      <c r="E18" s="2">
        <f>Sheet4!O18*$K$1</f>
        <v>5.4838600000000008</v>
      </c>
      <c r="F18" s="2">
        <f>Sheet4!P18*$K$1</f>
        <v>2.6820000000000004E-2</v>
      </c>
      <c r="G18" s="6">
        <f>Sheet4!K18*$K$1</f>
        <v>52.842880000000001</v>
      </c>
      <c r="H18" s="6">
        <f>Sheet4!M18*$K$1</f>
        <v>18.165760000000002</v>
      </c>
      <c r="I18" s="6">
        <f>Sheet4!V18*$K$1</f>
        <v>10.712140000000002</v>
      </c>
      <c r="J18" s="6">
        <f>(Sheet4!L18-Sheet4!V18)*$K$1</f>
        <v>23.964980000000001</v>
      </c>
    </row>
    <row r="19" spans="1:10" x14ac:dyDescent="0.3">
      <c r="A19" s="2">
        <f>Sheet4!F19*$K$1</f>
        <v>6.7786800000000005</v>
      </c>
      <c r="B19" s="2">
        <f>Sheet4!G19*$K$1</f>
        <v>6.5162400000000007</v>
      </c>
      <c r="C19" s="2">
        <f>Sheet4!I19*$K$1</f>
        <v>0.6377600000000001</v>
      </c>
      <c r="D19" s="2">
        <f>Sheet4!J19*$K$1</f>
        <v>0.94212000000000007</v>
      </c>
      <c r="E19" s="2">
        <f>Sheet4!O19*$K$1</f>
        <v>5.4835400000000005</v>
      </c>
      <c r="F19" s="2">
        <f>Sheet4!P19*$K$1</f>
        <v>3.2680000000000001E-2</v>
      </c>
      <c r="G19" s="6">
        <f>Sheet4!K19*$K$1</f>
        <v>54.695580000000007</v>
      </c>
      <c r="H19" s="6">
        <f>Sheet4!M19*$K$1</f>
        <v>19.495000000000001</v>
      </c>
      <c r="I19" s="6">
        <f>Sheet4!V19*$K$1</f>
        <v>10.66558</v>
      </c>
      <c r="J19" s="6">
        <f>(Sheet4!L19-Sheet4!V19)*$K$1</f>
        <v>24.535000000000004</v>
      </c>
    </row>
    <row r="20" spans="1:10" x14ac:dyDescent="0.3">
      <c r="A20" s="2">
        <f>Sheet4!F20*$K$1</f>
        <v>2.4868000000000001</v>
      </c>
      <c r="B20" s="2">
        <f>Sheet4!G20*$K$1</f>
        <v>0.39476000000000006</v>
      </c>
      <c r="C20" s="2">
        <f>Sheet4!I20*$K$1</f>
        <v>2.1480000000000003E-2</v>
      </c>
      <c r="D20" s="2">
        <f>Sheet4!J20*$K$1</f>
        <v>0.61886000000000008</v>
      </c>
      <c r="E20" s="2">
        <f>Sheet4!O20*$K$1</f>
        <v>0.76702000000000004</v>
      </c>
      <c r="F20" s="2">
        <f>Sheet4!P20*$K$1</f>
        <v>3.0000000000000003E-4</v>
      </c>
      <c r="G20" s="6">
        <f>Sheet4!K20*$K$1</f>
        <v>44.598640000000003</v>
      </c>
      <c r="H20" s="6">
        <f>Sheet4!M20*$K$1</f>
        <v>0.42560000000000003</v>
      </c>
      <c r="I20" s="6">
        <f>Sheet4!V20*$K$1</f>
        <v>12.1081</v>
      </c>
      <c r="J20" s="6">
        <f>(Sheet4!L20-Sheet4!V20)*$K$1</f>
        <v>32.06494</v>
      </c>
    </row>
    <row r="21" spans="1:10" x14ac:dyDescent="0.3">
      <c r="A21" s="2">
        <f>Sheet4!F21*$K$1</f>
        <v>2.2005000000000003</v>
      </c>
      <c r="B21" s="2">
        <f>Sheet4!G21*$K$1</f>
        <v>1.6000000000000001E-3</v>
      </c>
      <c r="C21" s="2">
        <f>Sheet4!I21*$K$1</f>
        <v>1.6000000000000001E-3</v>
      </c>
      <c r="D21" s="2">
        <f>Sheet4!J21*$K$1</f>
        <v>2.8000000000000003E-4</v>
      </c>
      <c r="E21" s="2">
        <f>Sheet4!O21*$K$1</f>
        <v>7.0000000000000001E-3</v>
      </c>
      <c r="F21" s="2">
        <f>Sheet4!P21*$K$1</f>
        <v>0</v>
      </c>
      <c r="G21" s="6">
        <f>Sheet4!K21*$K$1</f>
        <v>44.841120000000004</v>
      </c>
      <c r="H21" s="6">
        <f>Sheet4!M21*$K$1</f>
        <v>5.5000000000000005E-3</v>
      </c>
      <c r="I21" s="6">
        <f>Sheet4!V21*$K$1</f>
        <v>10.870920000000002</v>
      </c>
      <c r="J21" s="6">
        <f>(Sheet4!L21-Sheet4!V21)*$K$1</f>
        <v>33.964700000000001</v>
      </c>
    </row>
    <row r="22" spans="1:10" x14ac:dyDescent="0.3">
      <c r="A22" s="2">
        <f>Sheet4!F22*$K$1</f>
        <v>14.360480000000001</v>
      </c>
      <c r="B22" s="2">
        <f>Sheet4!G22*$K$1</f>
        <v>2.6661400000000004</v>
      </c>
      <c r="C22" s="2">
        <f>Sheet4!I22*$K$1</f>
        <v>3.0233600000000003</v>
      </c>
      <c r="D22" s="2">
        <f>Sheet4!J22*$K$1</f>
        <v>1.3836600000000001</v>
      </c>
      <c r="E22" s="2">
        <f>Sheet4!O22*$K$1</f>
        <v>8.5045400000000004</v>
      </c>
      <c r="F22" s="2">
        <f>Sheet4!P22*$K$1</f>
        <v>5.9320000000000005E-2</v>
      </c>
      <c r="G22" s="6">
        <f>Sheet4!K22*$K$1</f>
        <v>80.213460000000012</v>
      </c>
      <c r="H22" s="6">
        <f>Sheet4!M22*$K$1</f>
        <v>7.2428800000000004</v>
      </c>
      <c r="I22" s="6">
        <f>Sheet4!V22*$K$1</f>
        <v>21.155800000000003</v>
      </c>
      <c r="J22" s="6">
        <f>(Sheet4!L22-Sheet4!V22)*$K$1</f>
        <v>51.814780000000006</v>
      </c>
    </row>
    <row r="23" spans="1:10" x14ac:dyDescent="0.3">
      <c r="A23" s="2">
        <f>Sheet4!F23*$K$1</f>
        <v>6.0868000000000002</v>
      </c>
      <c r="B23" s="2">
        <f>Sheet4!G23*$K$1</f>
        <v>6.7007600000000007</v>
      </c>
      <c r="C23" s="2">
        <f>Sheet4!I23*$K$1</f>
        <v>0.37162000000000001</v>
      </c>
      <c r="D23" s="2">
        <f>Sheet4!J23*$K$1</f>
        <v>16.80292</v>
      </c>
      <c r="E23" s="2">
        <f>Sheet4!O23*$K$1</f>
        <v>22.425940000000001</v>
      </c>
      <c r="F23" s="2">
        <f>Sheet4!P23*$K$1</f>
        <v>3.2260000000000004E-2</v>
      </c>
      <c r="G23" s="6">
        <f>Sheet4!K23*$K$1</f>
        <v>75.752300000000005</v>
      </c>
      <c r="H23" s="6">
        <f>Sheet4!M23*$K$1</f>
        <v>13.422700000000001</v>
      </c>
      <c r="I23" s="6">
        <f>Sheet4!V23*$K$1</f>
        <v>18.057980000000001</v>
      </c>
      <c r="J23" s="6">
        <f>(Sheet4!L23-Sheet4!V23)*$K$1</f>
        <v>44.271620000000006</v>
      </c>
    </row>
    <row r="24" spans="1:10" x14ac:dyDescent="0.3">
      <c r="A24" s="2">
        <f>Sheet4!F24*$K$1</f>
        <v>6.8303000000000003</v>
      </c>
      <c r="B24" s="2">
        <f>Sheet4!G24*$K$1</f>
        <v>5.4073000000000002</v>
      </c>
      <c r="C24" s="2">
        <f>Sheet4!I24*$K$1</f>
        <v>0.42966000000000004</v>
      </c>
      <c r="D24" s="2">
        <f>Sheet4!J24*$K$1</f>
        <v>18.606640000000002</v>
      </c>
      <c r="E24" s="2">
        <f>Sheet4!O24*$K$1</f>
        <v>23.326960000000003</v>
      </c>
      <c r="F24" s="2">
        <f>Sheet4!P24*$K$1</f>
        <v>7.4500000000000011E-2</v>
      </c>
      <c r="G24" s="6">
        <f>Sheet4!K24*$K$1</f>
        <v>81.918560000000014</v>
      </c>
      <c r="H24" s="6">
        <f>Sheet4!M24*$K$1</f>
        <v>13.207520000000001</v>
      </c>
      <c r="I24" s="6">
        <f>Sheet4!V24*$K$1</f>
        <v>19.900480000000002</v>
      </c>
      <c r="J24" s="6">
        <f>(Sheet4!L24-Sheet4!V24)*$K$1</f>
        <v>48.810560000000002</v>
      </c>
    </row>
    <row r="25" spans="1:10" x14ac:dyDescent="0.3">
      <c r="A25" s="2">
        <f>Sheet4!F25*$K$1</f>
        <v>6.3277600000000005</v>
      </c>
      <c r="B25" s="2">
        <f>Sheet4!G25*$K$1</f>
        <v>6.7841200000000006</v>
      </c>
      <c r="C25" s="2">
        <f>Sheet4!I25*$K$1</f>
        <v>0.36474000000000001</v>
      </c>
      <c r="D25" s="2">
        <f>Sheet4!J25*$K$1</f>
        <v>17.665940000000003</v>
      </c>
      <c r="E25" s="2">
        <f>Sheet4!O25*$K$1</f>
        <v>23.453140000000001</v>
      </c>
      <c r="F25" s="2">
        <f>Sheet4!P25*$K$1</f>
        <v>4.036E-2</v>
      </c>
      <c r="G25" s="6">
        <f>Sheet4!K25*$K$1</f>
        <v>74.99588</v>
      </c>
      <c r="H25" s="6">
        <f>Sheet4!M25*$K$1</f>
        <v>13.38104</v>
      </c>
      <c r="I25" s="6">
        <f>Sheet4!V25*$K$1</f>
        <v>17.766380000000002</v>
      </c>
      <c r="J25" s="6">
        <f>(Sheet4!L25-Sheet4!V25)*$K$1</f>
        <v>43.848460000000003</v>
      </c>
    </row>
    <row r="26" spans="1:10" x14ac:dyDescent="0.3">
      <c r="A26" s="2">
        <f>Sheet4!F26*$K$1</f>
        <v>6.7399000000000004</v>
      </c>
      <c r="B26" s="2">
        <f>Sheet4!G26*$K$1</f>
        <v>5.3925600000000005</v>
      </c>
      <c r="C26" s="2">
        <f>Sheet4!I26*$K$1</f>
        <v>0.37470000000000003</v>
      </c>
      <c r="D26" s="2">
        <f>Sheet4!J26*$K$1</f>
        <v>18.536560000000001</v>
      </c>
      <c r="E26" s="2">
        <f>Sheet4!O26*$K$1</f>
        <v>23.205660000000002</v>
      </c>
      <c r="F26" s="2">
        <f>Sheet4!P26*$K$1</f>
        <v>6.6480000000000011E-2</v>
      </c>
      <c r="G26" s="6">
        <f>Sheet4!K26*$K$1</f>
        <v>80.906400000000005</v>
      </c>
      <c r="H26" s="6">
        <f>Sheet4!M26*$K$1</f>
        <v>13.179500000000001</v>
      </c>
      <c r="I26" s="6">
        <f>Sheet4!V26*$K$1</f>
        <v>19.283840000000001</v>
      </c>
      <c r="J26" s="6">
        <f>(Sheet4!L26-Sheet4!V26)*$K$1</f>
        <v>48.443060000000003</v>
      </c>
    </row>
    <row r="27" spans="1:10" x14ac:dyDescent="0.3">
      <c r="A27" s="2">
        <f>Sheet4!F27*$K$1</f>
        <v>6.5909600000000008</v>
      </c>
      <c r="B27" s="2">
        <f>Sheet4!G27*$K$1</f>
        <v>5.0888400000000003</v>
      </c>
      <c r="C27" s="2">
        <f>Sheet4!I27*$K$1</f>
        <v>0.41534000000000004</v>
      </c>
      <c r="D27" s="2">
        <f>Sheet4!J27*$K$1</f>
        <v>19.085260000000002</v>
      </c>
      <c r="E27" s="2">
        <f>Sheet4!O27*$K$1</f>
        <v>23.521160000000002</v>
      </c>
      <c r="F27" s="2">
        <f>Sheet4!P27*$K$1</f>
        <v>7.758000000000001E-2</v>
      </c>
      <c r="G27" s="6">
        <f>Sheet4!K27*$K$1</f>
        <v>81.861820000000009</v>
      </c>
      <c r="H27" s="6">
        <f>Sheet4!M27*$K$1</f>
        <v>13.133680000000002</v>
      </c>
      <c r="I27" s="6">
        <f>Sheet4!V27*$K$1</f>
        <v>19.497960000000003</v>
      </c>
      <c r="J27" s="6">
        <f>(Sheet4!L27-Sheet4!V27)*$K$1</f>
        <v>49.230180000000004</v>
      </c>
    </row>
    <row r="28" spans="1:10" x14ac:dyDescent="0.3">
      <c r="A28" s="2">
        <f>Sheet4!F28*$K$1</f>
        <v>6.5535200000000007</v>
      </c>
      <c r="B28" s="2">
        <f>Sheet4!G28*$K$1</f>
        <v>5.0714400000000008</v>
      </c>
      <c r="C28" s="2">
        <f>Sheet4!I28*$K$1</f>
        <v>0.42816000000000004</v>
      </c>
      <c r="D28" s="2">
        <f>Sheet4!J28*$K$1</f>
        <v>19.152540000000002</v>
      </c>
      <c r="E28" s="2">
        <f>Sheet4!O28*$K$1</f>
        <v>23.642920000000004</v>
      </c>
      <c r="F28" s="2">
        <f>Sheet4!P28*$K$1</f>
        <v>6.0580000000000002E-2</v>
      </c>
      <c r="G28" s="6">
        <f>Sheet4!K28*$K$1</f>
        <v>81.870900000000006</v>
      </c>
      <c r="H28" s="6">
        <f>Sheet4!M28*$K$1</f>
        <v>13.172980000000001</v>
      </c>
      <c r="I28" s="6">
        <f>Sheet4!V28*$K$1</f>
        <v>19.208860000000001</v>
      </c>
      <c r="J28" s="6">
        <f>(Sheet4!L28-Sheet4!V28)*$K$1</f>
        <v>49.489060000000002</v>
      </c>
    </row>
    <row r="29" spans="1:10" x14ac:dyDescent="0.3">
      <c r="A29" s="2">
        <f>Sheet4!F29*$K$1</f>
        <v>16.429380000000002</v>
      </c>
      <c r="B29" s="2">
        <f>Sheet4!G29*$K$1</f>
        <v>3.3118400000000001</v>
      </c>
      <c r="C29" s="2">
        <f>Sheet4!I29*$K$1</f>
        <v>3.4572600000000002</v>
      </c>
      <c r="D29" s="2">
        <f>Sheet4!J29*$K$1</f>
        <v>1.7323600000000001</v>
      </c>
      <c r="E29" s="2">
        <f>Sheet4!O29*$K$1</f>
        <v>9.9015200000000014</v>
      </c>
      <c r="F29" s="2">
        <f>Sheet4!P29*$K$1</f>
        <v>8.3520000000000011E-2</v>
      </c>
      <c r="G29" s="6">
        <f>Sheet4!K29*$K$1</f>
        <v>93.286480000000012</v>
      </c>
      <c r="H29" s="6">
        <f>Sheet4!M29*$K$1</f>
        <v>8.969240000000001</v>
      </c>
      <c r="I29" s="6">
        <f>Sheet4!V29*$K$1</f>
        <v>24.454240000000002</v>
      </c>
      <c r="J29" s="6">
        <f>(Sheet4!L29-Sheet4!V29)*$K$1</f>
        <v>59.863000000000007</v>
      </c>
    </row>
    <row r="30" spans="1:10" x14ac:dyDescent="0.3">
      <c r="A30" s="2">
        <f>Sheet4!F30*$K$1</f>
        <v>16.99512</v>
      </c>
      <c r="B30" s="2">
        <f>Sheet4!G30*$K$1</f>
        <v>3.3641800000000002</v>
      </c>
      <c r="C30" s="2">
        <f>Sheet4!I30*$K$1</f>
        <v>3.7334800000000001</v>
      </c>
      <c r="D30" s="2">
        <f>Sheet4!J30*$K$1</f>
        <v>1.7104800000000002</v>
      </c>
      <c r="E30" s="2">
        <f>Sheet4!O30*$K$1</f>
        <v>10.2927</v>
      </c>
      <c r="F30" s="2">
        <f>Sheet4!P30*$K$1</f>
        <v>0.11068000000000001</v>
      </c>
      <c r="G30" s="6">
        <f>Sheet4!K30*$K$1</f>
        <v>96.589020000000005</v>
      </c>
      <c r="H30" s="6">
        <f>Sheet4!M30*$K$1</f>
        <v>9.6276400000000013</v>
      </c>
      <c r="I30" s="6">
        <f>Sheet4!V30*$K$1</f>
        <v>25.544780000000003</v>
      </c>
      <c r="J30" s="6">
        <f>(Sheet4!L30-Sheet4!V30)*$K$1</f>
        <v>61.416600000000003</v>
      </c>
    </row>
    <row r="31" spans="1:10" x14ac:dyDescent="0.3">
      <c r="A31" s="2">
        <f>Sheet4!F31*$K$1</f>
        <v>16.317120000000003</v>
      </c>
      <c r="B31" s="2">
        <f>Sheet4!G31*$K$1</f>
        <v>3.3774200000000003</v>
      </c>
      <c r="C31" s="2">
        <f>Sheet4!I31*$K$1</f>
        <v>3.3852000000000002</v>
      </c>
      <c r="D31" s="2">
        <f>Sheet4!J31*$K$1</f>
        <v>1.5489600000000001</v>
      </c>
      <c r="E31" s="2">
        <f>Sheet4!O31*$K$1</f>
        <v>9.84788</v>
      </c>
      <c r="F31" s="2">
        <f>Sheet4!P31*$K$1</f>
        <v>8.5140000000000007E-2</v>
      </c>
      <c r="G31" s="6">
        <f>Sheet4!K31*$K$1</f>
        <v>92.617580000000004</v>
      </c>
      <c r="H31" s="6">
        <f>Sheet4!M31*$K$1</f>
        <v>9.3718800000000009</v>
      </c>
      <c r="I31" s="6">
        <f>Sheet4!V31*$K$1</f>
        <v>24.517440000000001</v>
      </c>
      <c r="J31" s="6">
        <f>(Sheet4!L31-Sheet4!V31)*$K$1</f>
        <v>58.728260000000006</v>
      </c>
    </row>
    <row r="32" spans="1:10" x14ac:dyDescent="0.3">
      <c r="A32" s="2">
        <f>Sheet4!F32*$K$1</f>
        <v>18.598700000000001</v>
      </c>
      <c r="B32" s="2">
        <f>Sheet4!G32*$K$1</f>
        <v>3.8704000000000005</v>
      </c>
      <c r="C32" s="2">
        <f>Sheet4!I32*$K$1</f>
        <v>3.8621400000000001</v>
      </c>
      <c r="D32" s="2">
        <f>Sheet4!J32*$K$1</f>
        <v>1.8280400000000001</v>
      </c>
      <c r="E32" s="2">
        <f>Sheet4!O32*$K$1</f>
        <v>11.089860000000002</v>
      </c>
      <c r="F32" s="2">
        <f>Sheet4!P32*$K$1</f>
        <v>0.13316</v>
      </c>
      <c r="G32" s="6">
        <f>Sheet4!K32*$K$1</f>
        <v>105.30684000000001</v>
      </c>
      <c r="H32" s="6">
        <f>Sheet4!M32*$K$1</f>
        <v>10.976360000000001</v>
      </c>
      <c r="I32" s="6">
        <f>Sheet4!V32*$K$1</f>
        <v>28.018500000000003</v>
      </c>
      <c r="J32" s="6">
        <f>(Sheet4!L32-Sheet4!V32)*$K$1</f>
        <v>66.311980000000005</v>
      </c>
    </row>
    <row r="33" spans="1:10" x14ac:dyDescent="0.3">
      <c r="A33" s="2">
        <f>Sheet4!F33*$K$1</f>
        <v>18.813420000000001</v>
      </c>
      <c r="B33" s="2">
        <f>Sheet4!G33*$K$1</f>
        <v>3.4195000000000002</v>
      </c>
      <c r="C33" s="2">
        <f>Sheet4!I33*$K$1</f>
        <v>3.9071000000000002</v>
      </c>
      <c r="D33" s="2">
        <f>Sheet4!J33*$K$1</f>
        <v>1.7661600000000002</v>
      </c>
      <c r="E33" s="2">
        <f>Sheet4!O33*$K$1</f>
        <v>11.092420000000001</v>
      </c>
      <c r="F33" s="2">
        <f>Sheet4!P33*$K$1</f>
        <v>9.1640000000000013E-2</v>
      </c>
      <c r="G33" s="6">
        <f>Sheet4!K33*$K$1</f>
        <v>105.09456000000002</v>
      </c>
      <c r="H33" s="6">
        <f>Sheet4!M33*$K$1</f>
        <v>9.7173600000000011</v>
      </c>
      <c r="I33" s="6">
        <f>Sheet4!V33*$K$1</f>
        <v>27.611600000000003</v>
      </c>
      <c r="J33" s="6">
        <f>(Sheet4!L33-Sheet4!V33)*$K$1</f>
        <v>67.765600000000006</v>
      </c>
    </row>
    <row r="34" spans="1:10" x14ac:dyDescent="0.3">
      <c r="A34" s="2">
        <f>Sheet4!F34*$K$1</f>
        <v>22.758860000000002</v>
      </c>
      <c r="B34" s="2">
        <f>Sheet4!G34*$K$1</f>
        <v>3.3264200000000002</v>
      </c>
      <c r="C34" s="2">
        <f>Sheet4!I34*$K$1</f>
        <v>4.6423400000000008</v>
      </c>
      <c r="D34" s="2">
        <f>Sheet4!J34*$K$1</f>
        <v>0.99274000000000007</v>
      </c>
      <c r="E34" s="2">
        <f>Sheet4!O34*$K$1</f>
        <v>12.05306</v>
      </c>
      <c r="F34" s="2">
        <f>Sheet4!P34*$K$1</f>
        <v>4.5040000000000004E-2</v>
      </c>
      <c r="G34" s="6">
        <f>Sheet4!K34*$K$1</f>
        <v>115.92752000000002</v>
      </c>
      <c r="H34" s="6">
        <f>Sheet4!M34*$K$1</f>
        <v>8.616480000000001</v>
      </c>
      <c r="I34" s="6">
        <f>Sheet4!V34*$K$1</f>
        <v>35.439480000000003</v>
      </c>
      <c r="J34" s="6">
        <f>(Sheet4!L34-Sheet4!V34)*$K$1</f>
        <v>71.871560000000002</v>
      </c>
    </row>
    <row r="35" spans="1:10" x14ac:dyDescent="0.3">
      <c r="A35" s="2">
        <f>Sheet4!F35*$K$1</f>
        <v>22.267140000000001</v>
      </c>
      <c r="B35" s="2">
        <f>Sheet4!G35*$K$1</f>
        <v>4.0621</v>
      </c>
      <c r="C35" s="2">
        <f>Sheet4!I35*$K$1</f>
        <v>4.12012</v>
      </c>
      <c r="D35" s="2">
        <f>Sheet4!J35*$K$1</f>
        <v>1.5554400000000002</v>
      </c>
      <c r="E35" s="2">
        <f>Sheet4!O35*$K$1</f>
        <v>12.065000000000001</v>
      </c>
      <c r="F35" s="2">
        <f>Sheet4!P35*$K$1</f>
        <v>0.14348000000000002</v>
      </c>
      <c r="G35" s="6">
        <f>Sheet4!K35*$K$1</f>
        <v>115.21554</v>
      </c>
      <c r="H35" s="6">
        <f>Sheet4!M35*$K$1</f>
        <v>11.156420000000001</v>
      </c>
      <c r="I35" s="6">
        <f>Sheet4!V35*$K$1</f>
        <v>34.826160000000002</v>
      </c>
      <c r="J35" s="6">
        <f>(Sheet4!L35-Sheet4!V35)*$K$1</f>
        <v>69.232960000000006</v>
      </c>
    </row>
    <row r="36" spans="1:10" x14ac:dyDescent="0.3">
      <c r="A36" s="2">
        <f>Sheet4!F36*$K$1</f>
        <v>22.764360000000003</v>
      </c>
      <c r="B36" s="2">
        <f>Sheet4!G36*$K$1</f>
        <v>3.2449600000000003</v>
      </c>
      <c r="C36" s="2">
        <f>Sheet4!I36*$K$1</f>
        <v>4.69658</v>
      </c>
      <c r="D36" s="2">
        <f>Sheet4!J36*$K$1</f>
        <v>0.97892000000000012</v>
      </c>
      <c r="E36" s="2">
        <f>Sheet4!O36*$K$1</f>
        <v>12.227120000000001</v>
      </c>
      <c r="F36" s="2">
        <f>Sheet4!P36*$K$1</f>
        <v>8.320000000000001E-2</v>
      </c>
      <c r="G36" s="6">
        <f>Sheet4!K36*$K$1</f>
        <v>118.21558</v>
      </c>
      <c r="H36" s="6">
        <f>Sheet4!M36*$K$1</f>
        <v>9.8031400000000009</v>
      </c>
      <c r="I36" s="6">
        <f>Sheet4!V36*$K$1</f>
        <v>36.03134</v>
      </c>
      <c r="J36" s="6">
        <f>(Sheet4!L36-Sheet4!V36)*$K$1</f>
        <v>72.381100000000004</v>
      </c>
    </row>
    <row r="37" spans="1:10" x14ac:dyDescent="0.3">
      <c r="A37" s="2">
        <f>Sheet4!F37*$K$1</f>
        <v>21.405200000000001</v>
      </c>
      <c r="B37" s="2">
        <f>Sheet4!G37*$K$1</f>
        <v>3.0545400000000003</v>
      </c>
      <c r="C37" s="2">
        <f>Sheet4!I37*$K$1</f>
        <v>4.7364200000000007</v>
      </c>
      <c r="D37" s="2">
        <f>Sheet4!J37*$K$1</f>
        <v>1.0575400000000001</v>
      </c>
      <c r="E37" s="2">
        <f>Sheet4!O37*$K$1</f>
        <v>12.292980000000002</v>
      </c>
      <c r="F37" s="2">
        <f>Sheet4!P37*$K$1</f>
        <v>3.8720000000000004E-2</v>
      </c>
      <c r="G37" s="6">
        <f>Sheet4!K37*$K$1</f>
        <v>115.80534000000002</v>
      </c>
      <c r="H37" s="6">
        <f>Sheet4!M37*$K$1</f>
        <v>7.9006800000000004</v>
      </c>
      <c r="I37" s="6">
        <f>Sheet4!V37*$K$1</f>
        <v>33.966920000000002</v>
      </c>
      <c r="J37" s="6">
        <f>(Sheet4!L37-Sheet4!V37)*$K$1</f>
        <v>73.937740000000005</v>
      </c>
    </row>
    <row r="38" spans="1:10" x14ac:dyDescent="0.3">
      <c r="A38" s="2">
        <f>Sheet4!F38*$K$1</f>
        <v>21.636120000000002</v>
      </c>
      <c r="B38" s="2">
        <f>Sheet4!G38*$K$1</f>
        <v>2.26668</v>
      </c>
      <c r="C38" s="2">
        <f>Sheet4!I38*$K$1</f>
        <v>5.0756800000000002</v>
      </c>
      <c r="D38" s="2">
        <f>Sheet4!J38*$K$1</f>
        <v>0.77832000000000001</v>
      </c>
      <c r="E38" s="2">
        <f>Sheet4!O38*$K$1</f>
        <v>12.579800000000001</v>
      </c>
      <c r="F38" s="2">
        <f>Sheet4!P38*$K$1</f>
        <v>0.14454</v>
      </c>
      <c r="G38" s="6">
        <f>Sheet4!K38*$K$1</f>
        <v>116.85824000000001</v>
      </c>
      <c r="H38" s="6">
        <f>Sheet4!M38*$K$1</f>
        <v>6.9362800000000009</v>
      </c>
      <c r="I38" s="6">
        <f>Sheet4!V38*$K$1</f>
        <v>33.484640000000006</v>
      </c>
      <c r="J38" s="6">
        <f>(Sheet4!L38-Sheet4!V38)*$K$1</f>
        <v>76.43732</v>
      </c>
    </row>
    <row r="39" spans="1:10" x14ac:dyDescent="0.3">
      <c r="A39" s="2">
        <f>Sheet4!F39*$K$1</f>
        <v>17.580120000000001</v>
      </c>
      <c r="B39" s="2">
        <f>Sheet4!G39*$K$1</f>
        <v>2.6330800000000001</v>
      </c>
      <c r="C39" s="2">
        <f>Sheet4!I39*$K$1</f>
        <v>2.5190400000000004</v>
      </c>
      <c r="D39" s="2">
        <f>Sheet4!J39*$K$1</f>
        <v>0.45380000000000004</v>
      </c>
      <c r="E39" s="2">
        <f>Sheet4!O39*$K$1</f>
        <v>7.2749800000000002</v>
      </c>
      <c r="F39" s="2">
        <f>Sheet4!P39*$K$1</f>
        <v>5.4720000000000005E-2</v>
      </c>
      <c r="G39" s="6">
        <f>Sheet4!K39*$K$1</f>
        <v>115.00028</v>
      </c>
      <c r="H39" s="6">
        <f>Sheet4!M39*$K$1</f>
        <v>3.5608800000000005</v>
      </c>
      <c r="I39" s="6">
        <f>Sheet4!V39*$K$1</f>
        <v>32.239440000000002</v>
      </c>
      <c r="J39" s="6">
        <f>(Sheet4!L39-Sheet4!V39)*$K$1</f>
        <v>79.199960000000004</v>
      </c>
    </row>
    <row r="40" spans="1:10" x14ac:dyDescent="0.3">
      <c r="A40" s="2">
        <f>Sheet4!F40*$K$1</f>
        <v>18.775680000000001</v>
      </c>
      <c r="B40" s="2">
        <f>Sheet4!G40*$K$1</f>
        <v>0.78208000000000011</v>
      </c>
      <c r="C40" s="2">
        <f>Sheet4!I40*$K$1</f>
        <v>2.6668200000000004</v>
      </c>
      <c r="D40" s="2">
        <f>Sheet4!J40*$K$1</f>
        <v>0.16120000000000001</v>
      </c>
      <c r="E40" s="2">
        <f>Sheet4!O40*$K$1</f>
        <v>6.9980600000000006</v>
      </c>
      <c r="F40" s="2">
        <f>Sheet4!P40*$K$1</f>
        <v>1.8800000000000001E-2</v>
      </c>
      <c r="G40" s="6">
        <f>Sheet4!K40*$K$1</f>
        <v>113.81386000000001</v>
      </c>
      <c r="H40" s="6">
        <f>Sheet4!M40*$K$1</f>
        <v>1.0041800000000001</v>
      </c>
      <c r="I40" s="6">
        <f>Sheet4!V40*$K$1</f>
        <v>31.014540000000004</v>
      </c>
      <c r="J40" s="6">
        <f>(Sheet4!L40-Sheet4!V40)*$K$1</f>
        <v>81.795140000000004</v>
      </c>
    </row>
    <row r="41" spans="1:10" x14ac:dyDescent="0.3">
      <c r="A41" s="2">
        <f>Sheet4!F41*$K$1</f>
        <v>18.219280000000001</v>
      </c>
      <c r="B41" s="2">
        <f>Sheet4!G41*$K$1</f>
        <v>2.5306000000000002</v>
      </c>
      <c r="C41" s="2">
        <f>Sheet4!I41*$K$1</f>
        <v>2.6095200000000003</v>
      </c>
      <c r="D41" s="2">
        <f>Sheet4!J41*$K$1</f>
        <v>0.40836000000000006</v>
      </c>
      <c r="E41" s="2">
        <f>Sheet4!O41*$K$1</f>
        <v>7.2719600000000009</v>
      </c>
      <c r="F41" s="2">
        <f>Sheet4!P41*$K$1</f>
        <v>2.7900000000000001E-2</v>
      </c>
      <c r="G41" s="6">
        <f>Sheet4!K41*$K$1</f>
        <v>112.86198</v>
      </c>
      <c r="H41" s="6">
        <f>Sheet4!M41*$K$1</f>
        <v>3.0146000000000002</v>
      </c>
      <c r="I41" s="6">
        <f>Sheet4!V41*$K$1</f>
        <v>29.710500000000003</v>
      </c>
      <c r="J41" s="6">
        <f>(Sheet4!L41-Sheet4!V41)*$K$1</f>
        <v>80.136880000000005</v>
      </c>
    </row>
    <row r="42" spans="1:10" x14ac:dyDescent="0.3">
      <c r="A42" s="2">
        <f>Sheet4!F42*$K$1</f>
        <v>3.9215200000000001</v>
      </c>
      <c r="B42" s="2">
        <f>Sheet4!G42*$K$1</f>
        <v>8.320000000000001E-3</v>
      </c>
      <c r="C42" s="2">
        <f>Sheet4!I42*$K$1</f>
        <v>0.14410000000000001</v>
      </c>
      <c r="D42" s="2">
        <f>Sheet4!J42*$K$1</f>
        <v>1.0400000000000001E-3</v>
      </c>
      <c r="E42" s="2">
        <f>Sheet4!O42*$K$1</f>
        <v>0.31252000000000002</v>
      </c>
      <c r="F42" s="2">
        <f>Sheet4!P42*$K$1</f>
        <v>4.0000000000000002E-4</v>
      </c>
      <c r="G42" s="6">
        <f>Sheet4!K42*$K$1</f>
        <v>109.09854000000001</v>
      </c>
      <c r="H42" s="6">
        <f>Sheet4!M42*$K$1</f>
        <v>3.4760000000000006E-2</v>
      </c>
      <c r="I42" s="6">
        <f>Sheet4!V42*$K$1</f>
        <v>32.343740000000004</v>
      </c>
      <c r="J42" s="6">
        <f>(Sheet4!L42-Sheet4!V42)*$K$1</f>
        <v>76.720040000000012</v>
      </c>
    </row>
    <row r="43" spans="1:10" x14ac:dyDescent="0.3">
      <c r="A43" s="2">
        <f>Sheet4!F43*$K$1</f>
        <v>11.634580000000001</v>
      </c>
      <c r="B43" s="2">
        <f>Sheet4!G43*$K$1</f>
        <v>2.7841600000000004</v>
      </c>
      <c r="C43" s="2">
        <f>Sheet4!I43*$K$1</f>
        <v>0.75700000000000012</v>
      </c>
      <c r="D43" s="2">
        <f>Sheet4!J43*$K$1</f>
        <v>0.52585999999999999</v>
      </c>
      <c r="E43" s="2">
        <f>Sheet4!O43*$K$1</f>
        <v>5.7778400000000003</v>
      </c>
      <c r="F43" s="2">
        <f>Sheet4!P43*$K$1</f>
        <v>1.4020000000000001E-2</v>
      </c>
      <c r="G43" s="6">
        <f>Sheet4!K43*$K$1</f>
        <v>132.38776000000001</v>
      </c>
      <c r="H43" s="6">
        <f>Sheet4!M43*$K$1</f>
        <v>2.8637200000000003</v>
      </c>
      <c r="I43" s="6">
        <f>Sheet4!V43*$K$1</f>
        <v>44.19162</v>
      </c>
      <c r="J43" s="6">
        <f>(Sheet4!L43-Sheet4!V43)*$K$1</f>
        <v>85.332420000000013</v>
      </c>
    </row>
    <row r="44" spans="1:10" x14ac:dyDescent="0.3">
      <c r="A44" s="2">
        <f>Sheet4!F44*$K$1</f>
        <v>11.982100000000001</v>
      </c>
      <c r="B44" s="2">
        <f>Sheet4!G44*$K$1</f>
        <v>2.7582800000000001</v>
      </c>
      <c r="C44" s="2">
        <f>Sheet4!I44*$K$1</f>
        <v>0.73856000000000011</v>
      </c>
      <c r="D44" s="2">
        <f>Sheet4!J44*$K$1</f>
        <v>0.54790000000000005</v>
      </c>
      <c r="E44" s="2">
        <f>Sheet4!O44*$K$1</f>
        <v>5.8097600000000007</v>
      </c>
      <c r="F44" s="2">
        <f>Sheet4!P44*$K$1</f>
        <v>2.5020000000000001E-2</v>
      </c>
      <c r="G44" s="6">
        <f>Sheet4!K44*$K$1</f>
        <v>129.53696000000002</v>
      </c>
      <c r="H44" s="6">
        <f>Sheet4!M44*$K$1</f>
        <v>2.8525200000000002</v>
      </c>
      <c r="I44" s="6">
        <f>Sheet4!V44*$K$1</f>
        <v>41.46602</v>
      </c>
      <c r="J44" s="6">
        <f>(Sheet4!L44-Sheet4!V44)*$K$1</f>
        <v>85.218420000000009</v>
      </c>
    </row>
    <row r="45" spans="1:10" x14ac:dyDescent="0.3">
      <c r="A45" s="2">
        <f>Sheet4!F45*$K$1</f>
        <v>9.7340400000000002</v>
      </c>
      <c r="B45" s="2">
        <f>Sheet4!G45*$K$1</f>
        <v>6.0000000000000008E-5</v>
      </c>
      <c r="C45" s="2">
        <f>Sheet4!I45*$K$1</f>
        <v>1.33538</v>
      </c>
      <c r="D45" s="2">
        <f>Sheet4!J45*$K$1</f>
        <v>0</v>
      </c>
      <c r="E45" s="2">
        <f>Sheet4!O45*$K$1</f>
        <v>3.5994800000000002</v>
      </c>
      <c r="F45" s="2">
        <f>Sheet4!P45*$K$1</f>
        <v>0</v>
      </c>
      <c r="G45" s="6">
        <f>Sheet4!K45*$K$1</f>
        <v>117.28246000000001</v>
      </c>
      <c r="H45" s="6">
        <f>Sheet4!M45*$K$1</f>
        <v>1.3200000000000002E-3</v>
      </c>
      <c r="I45" s="6">
        <f>Sheet4!V45*$K$1</f>
        <v>32.152700000000003</v>
      </c>
      <c r="J45" s="6">
        <f>(Sheet4!L45-Sheet4!V45)*$K$1</f>
        <v>85.128440000000012</v>
      </c>
    </row>
    <row r="46" spans="1:10" x14ac:dyDescent="0.3">
      <c r="A46" s="2">
        <f>Sheet4!F46*$K$1</f>
        <v>8.9049800000000001</v>
      </c>
      <c r="B46" s="2">
        <f>Sheet4!G46*$K$1</f>
        <v>1.6344200000000002</v>
      </c>
      <c r="C46" s="2">
        <f>Sheet4!I46*$K$1</f>
        <v>0.72518000000000005</v>
      </c>
      <c r="D46" s="2">
        <f>Sheet4!J46*$K$1</f>
        <v>0.77464000000000011</v>
      </c>
      <c r="E46" s="2">
        <f>Sheet4!O46*$K$1</f>
        <v>5.0665000000000004</v>
      </c>
      <c r="F46" s="2">
        <f>Sheet4!P46*$K$1</f>
        <v>8.7200000000000003E-3</v>
      </c>
      <c r="G46" s="6">
        <f>Sheet4!K46*$K$1</f>
        <v>35.406580000000005</v>
      </c>
      <c r="H46" s="6">
        <f>Sheet4!M46*$K$1</f>
        <v>2.77366</v>
      </c>
      <c r="I46" s="6">
        <f>Sheet4!V46*$K$1</f>
        <v>16.60098</v>
      </c>
      <c r="J46" s="6">
        <f>(Sheet4!L46-Sheet4!V46)*$K$1</f>
        <v>16.031940000000002</v>
      </c>
    </row>
    <row r="47" spans="1:10" x14ac:dyDescent="0.3">
      <c r="A47" s="2">
        <f>Sheet4!F47*$K$1</f>
        <v>3.8817200000000005</v>
      </c>
      <c r="B47" s="2">
        <f>Sheet4!G47*$K$1</f>
        <v>4.1806400000000004</v>
      </c>
      <c r="C47" s="2">
        <f>Sheet4!I47*$K$1</f>
        <v>0.24318000000000001</v>
      </c>
      <c r="D47" s="2">
        <f>Sheet4!J47*$K$1</f>
        <v>71.73942000000001</v>
      </c>
      <c r="E47" s="2">
        <f>Sheet4!O47*$K$1</f>
        <v>74.507200000000012</v>
      </c>
      <c r="F47" s="2">
        <f>Sheet4!P47*$K$1</f>
        <v>3.2800000000000004E-3</v>
      </c>
      <c r="G47" s="6">
        <f>Sheet4!K47*$K$1</f>
        <v>50.376780000000004</v>
      </c>
      <c r="H47" s="6">
        <f>Sheet4!M47*$K$1</f>
        <v>30.240580000000001</v>
      </c>
      <c r="I47" s="6">
        <f>Sheet4!V47*$K$1</f>
        <v>5.9226200000000002</v>
      </c>
      <c r="J47" s="6">
        <f>(Sheet4!L47-Sheet4!V47)*$K$1</f>
        <v>14.21358</v>
      </c>
    </row>
    <row r="48" spans="1:10" x14ac:dyDescent="0.3">
      <c r="A48" s="2">
        <f>Sheet4!F48*$K$1</f>
        <v>3.0883000000000003</v>
      </c>
      <c r="B48" s="2">
        <f>Sheet4!G48*$K$1</f>
        <v>4.8130800000000002</v>
      </c>
      <c r="C48" s="2">
        <f>Sheet4!I48*$K$1</f>
        <v>0.13034000000000001</v>
      </c>
      <c r="D48" s="2">
        <f>Sheet4!J48*$K$1</f>
        <v>100.86828000000001</v>
      </c>
      <c r="E48" s="2">
        <f>Sheet4!O48*$K$1</f>
        <v>103.15554</v>
      </c>
      <c r="F48" s="2">
        <f>Sheet4!P48*$K$1</f>
        <v>2.6400000000000004E-3</v>
      </c>
      <c r="G48" s="6">
        <f>Sheet4!K48*$K$1</f>
        <v>34.427840000000003</v>
      </c>
      <c r="H48" s="6">
        <f>Sheet4!M48*$K$1</f>
        <v>15.355820000000001</v>
      </c>
      <c r="I48" s="6">
        <f>Sheet4!V48*$K$1</f>
        <v>5.7727000000000004</v>
      </c>
      <c r="J48" s="6">
        <f>(Sheet4!L48-Sheet4!V48)*$K$1</f>
        <v>13.299320000000002</v>
      </c>
    </row>
    <row r="49" spans="1:10" x14ac:dyDescent="0.3">
      <c r="A49" s="2">
        <f>Sheet4!F49*$K$1</f>
        <v>3.8435600000000005</v>
      </c>
      <c r="B49" s="2">
        <f>Sheet4!G49*$K$1</f>
        <v>0.73090000000000011</v>
      </c>
      <c r="C49" s="2">
        <f>Sheet4!I49*$K$1</f>
        <v>1.43232</v>
      </c>
      <c r="D49" s="2">
        <f>Sheet4!J49*$K$1</f>
        <v>0.65278000000000003</v>
      </c>
      <c r="E49" s="2">
        <f>Sheet4!O49*$K$1</f>
        <v>2.7850800000000002</v>
      </c>
      <c r="F49" s="2">
        <f>Sheet4!P49*$K$1</f>
        <v>9.8000000000000019E-4</v>
      </c>
      <c r="G49" s="6">
        <f>Sheet4!K49*$K$1</f>
        <v>24.140160000000002</v>
      </c>
      <c r="H49" s="6">
        <f>Sheet4!M49*$K$1</f>
        <v>1.1145800000000001</v>
      </c>
      <c r="I49" s="6">
        <f>Sheet4!V49*$K$1</f>
        <v>9.0112000000000005</v>
      </c>
      <c r="J49" s="6">
        <f>(Sheet4!L49-Sheet4!V49)*$K$1</f>
        <v>14.014380000000001</v>
      </c>
    </row>
    <row r="50" spans="1:10" x14ac:dyDescent="0.3">
      <c r="A50" s="2">
        <f>Sheet4!F50*$K$1</f>
        <v>3.5509000000000004</v>
      </c>
      <c r="B50" s="2">
        <f>Sheet4!G50*$K$1</f>
        <v>0.27772000000000002</v>
      </c>
      <c r="C50" s="2">
        <f>Sheet4!I50*$K$1</f>
        <v>0.79158000000000006</v>
      </c>
      <c r="D50" s="2">
        <f>Sheet4!J50*$K$1</f>
        <v>5.9720000000000002E-2</v>
      </c>
      <c r="E50" s="2">
        <f>Sheet4!O50*$K$1</f>
        <v>1.4820000000000002</v>
      </c>
      <c r="F50" s="2">
        <f>Sheet4!P50*$K$1</f>
        <v>2.2400000000000002E-3</v>
      </c>
      <c r="G50" s="6">
        <f>Sheet4!K50*$K$1</f>
        <v>26.740020000000001</v>
      </c>
      <c r="H50" s="6">
        <f>Sheet4!M50*$K$1</f>
        <v>0.41808000000000001</v>
      </c>
      <c r="I50" s="6">
        <f>Sheet4!V50*$K$1</f>
        <v>10.0556</v>
      </c>
      <c r="J50" s="6">
        <f>(Sheet4!L50-Sheet4!V50)*$K$1</f>
        <v>16.26634</v>
      </c>
    </row>
    <row r="51" spans="1:10" x14ac:dyDescent="0.3">
      <c r="A51" s="2">
        <f>Sheet4!F51*$K$1</f>
        <v>4.3180800000000001</v>
      </c>
      <c r="B51" s="2">
        <f>Sheet4!G51*$K$1</f>
        <v>1.6065800000000001</v>
      </c>
      <c r="C51" s="2">
        <f>Sheet4!I51*$K$1</f>
        <v>0.25742000000000004</v>
      </c>
      <c r="D51" s="2">
        <f>Sheet4!J51*$K$1</f>
        <v>0.10826000000000001</v>
      </c>
      <c r="E51" s="2">
        <f>Sheet4!O51*$K$1</f>
        <v>1.5725200000000001</v>
      </c>
      <c r="F51" s="2">
        <f>Sheet4!P51*$K$1</f>
        <v>6.4000000000000003E-3</v>
      </c>
      <c r="G51" s="6">
        <f>Sheet4!K51*$K$1</f>
        <v>17.51632</v>
      </c>
      <c r="H51" s="6">
        <f>Sheet4!M51*$K$1</f>
        <v>1.5842400000000001</v>
      </c>
      <c r="I51" s="6">
        <f>Sheet4!V51*$K$1</f>
        <v>5.8129200000000001</v>
      </c>
      <c r="J51" s="6">
        <f>(Sheet4!L51-Sheet4!V51)*$K$1</f>
        <v>10.119160000000001</v>
      </c>
    </row>
    <row r="52" spans="1:10" x14ac:dyDescent="0.3">
      <c r="A52" s="2">
        <f>Sheet4!F52*$K$1</f>
        <v>1.41368</v>
      </c>
      <c r="B52" s="2">
        <f>Sheet4!G52*$K$1</f>
        <v>0.1091</v>
      </c>
      <c r="C52" s="2">
        <f>Sheet4!I52*$K$1</f>
        <v>0.43770000000000003</v>
      </c>
      <c r="D52" s="2">
        <f>Sheet4!J52*$K$1</f>
        <v>0.24210000000000001</v>
      </c>
      <c r="E52" s="2">
        <f>Sheet4!O52*$K$1</f>
        <v>0.86024000000000012</v>
      </c>
      <c r="F52" s="2">
        <f>Sheet4!P52*$K$1</f>
        <v>1.9600000000000004E-3</v>
      </c>
      <c r="G52" s="6">
        <f>Sheet4!K52*$K$1</f>
        <v>10.469140000000001</v>
      </c>
      <c r="H52" s="6">
        <f>Sheet4!M52*$K$1</f>
        <v>0.42480000000000001</v>
      </c>
      <c r="I52" s="6">
        <f>Sheet4!V52*$K$1</f>
        <v>3.5203200000000003</v>
      </c>
      <c r="J52" s="6">
        <f>(Sheet4!L52-Sheet4!V52)*$K$1</f>
        <v>6.5240200000000002</v>
      </c>
    </row>
    <row r="53" spans="1:10" x14ac:dyDescent="0.3">
      <c r="A53" s="2">
        <f>AVERAGE(A3:A52)</f>
        <v>11.478106800000001</v>
      </c>
      <c r="B53" s="2">
        <f t="shared" ref="B53:J53" si="0">AVERAGE(B3:B52)</f>
        <v>3.0913284000000023</v>
      </c>
      <c r="C53" s="2">
        <f t="shared" si="0"/>
        <v>1.4557172000000003</v>
      </c>
      <c r="D53" s="2">
        <f t="shared" si="0"/>
        <v>6.4888796000000006</v>
      </c>
      <c r="E53" s="2">
        <f t="shared" si="0"/>
        <v>11.299561600000002</v>
      </c>
      <c r="F53" s="2">
        <f t="shared" si="0"/>
        <v>3.6363599999999996E-2</v>
      </c>
      <c r="G53" s="6">
        <f t="shared" si="0"/>
        <v>70.351922000000016</v>
      </c>
      <c r="H53" s="6">
        <f t="shared" si="0"/>
        <v>7.7870660000000029</v>
      </c>
      <c r="I53" s="6">
        <f t="shared" si="0"/>
        <v>19.506845600000005</v>
      </c>
      <c r="J53" s="6">
        <f t="shared" si="0"/>
        <v>43.058010400000001</v>
      </c>
    </row>
    <row r="54" spans="1:10" x14ac:dyDescent="0.3">
      <c r="A54" s="2" t="s">
        <v>170</v>
      </c>
      <c r="B54" s="2">
        <f>SUM(A53:G53)</f>
        <v>104.20187920000002</v>
      </c>
      <c r="C54" s="2"/>
      <c r="D54" s="2"/>
      <c r="E54" s="2"/>
      <c r="F54" s="2"/>
      <c r="H54" s="2"/>
      <c r="I54" s="2"/>
    </row>
    <row r="55" spans="1:10" x14ac:dyDescent="0.3">
      <c r="A55" s="2" t="s">
        <v>156</v>
      </c>
      <c r="B55" s="2">
        <f>(B53+D53+F53+H53)*linkedrecords!$D$3</f>
        <v>24.670178407128002</v>
      </c>
      <c r="C55" s="2"/>
      <c r="D55" s="2"/>
      <c r="E55" s="2"/>
      <c r="F55" s="2"/>
      <c r="H55" s="2"/>
      <c r="I55" s="2"/>
    </row>
    <row r="56" spans="1:10" x14ac:dyDescent="0.3">
      <c r="A56" s="2" t="s">
        <v>157</v>
      </c>
      <c r="B56" s="2">
        <f>(A53+C53+E53+J53)*linkedrecords!$C$3</f>
        <v>79.698583594480013</v>
      </c>
      <c r="C56" s="2"/>
      <c r="D56" s="2"/>
      <c r="E56" s="2"/>
      <c r="F56" s="2"/>
      <c r="H56" s="2"/>
      <c r="I56" s="2"/>
    </row>
    <row r="57" spans="1:10" x14ac:dyDescent="0.3">
      <c r="A57" s="2" t="s">
        <v>141</v>
      </c>
      <c r="B57" s="2">
        <f>I53*linkedrecords!$B$3</f>
        <v>0.94875249876264023</v>
      </c>
    </row>
    <row r="58" spans="1:10" x14ac:dyDescent="0.3">
      <c r="A58" s="2" t="s">
        <v>166</v>
      </c>
      <c r="B58" s="2">
        <f>SUM(B55:B57)</f>
        <v>105.31751450037066</v>
      </c>
    </row>
    <row r="59" spans="1:10" x14ac:dyDescent="0.3">
      <c r="A59" t="s">
        <v>167</v>
      </c>
      <c r="B59">
        <f>Sheet1!B55*linkedrecords!E3*20</f>
        <v>50.266888416838064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2021-02-04T17:40:08Z</dcterms:created>
  <dcterms:modified xsi:type="dcterms:W3CDTF">2021-03-06T21:14:55Z</dcterms:modified>
</cp:coreProperties>
</file>