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aperResults\PrefetcherEnergyEval\Mana_FrontEnd_Sensitivity\Mana_Conservative_16k_L1-I_32k8w\"/>
    </mc:Choice>
  </mc:AlternateContent>
  <bookViews>
    <workbookView xWindow="240" yWindow="12" windowWidth="16092" windowHeight="9660" firstSheet="2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linkedrecords" sheetId="7" r:id="rId7"/>
    <sheet name="l1i_analysis" sheetId="8" r:id="rId8"/>
    <sheet name="l2_analysis" sheetId="9" r:id="rId9"/>
    <sheet name="storage" sheetId="10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3" i="9"/>
  <c r="I4" i="9"/>
  <c r="I53" i="9" s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3" i="9"/>
  <c r="H53" i="9" l="1"/>
  <c r="J53" i="9"/>
  <c r="B54" i="1"/>
  <c r="B55" i="1" s="1"/>
  <c r="A4" i="10" l="1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A36" i="10"/>
  <c r="B36" i="10"/>
  <c r="A37" i="10"/>
  <c r="B37" i="10"/>
  <c r="A38" i="10"/>
  <c r="B38" i="10"/>
  <c r="A39" i="10"/>
  <c r="B39" i="10"/>
  <c r="A40" i="10"/>
  <c r="B40" i="10"/>
  <c r="A41" i="10"/>
  <c r="B41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B3" i="10"/>
  <c r="A3" i="10"/>
  <c r="C2" i="10"/>
  <c r="B4" i="9"/>
  <c r="C4" i="9"/>
  <c r="B6" i="9"/>
  <c r="C6" i="9"/>
  <c r="B8" i="9"/>
  <c r="C8" i="9"/>
  <c r="B10" i="9"/>
  <c r="C10" i="9"/>
  <c r="B12" i="9"/>
  <c r="C12" i="9"/>
  <c r="B14" i="9"/>
  <c r="C14" i="9"/>
  <c r="B16" i="9"/>
  <c r="C16" i="9"/>
  <c r="B18" i="9"/>
  <c r="C18" i="9"/>
  <c r="B20" i="9"/>
  <c r="C20" i="9"/>
  <c r="B22" i="9"/>
  <c r="C22" i="9"/>
  <c r="B24" i="9"/>
  <c r="C24" i="9"/>
  <c r="B26" i="9"/>
  <c r="C26" i="9"/>
  <c r="B28" i="9"/>
  <c r="C28" i="9"/>
  <c r="B30" i="9"/>
  <c r="C30" i="9"/>
  <c r="B32" i="9"/>
  <c r="C32" i="9"/>
  <c r="B34" i="9"/>
  <c r="C34" i="9"/>
  <c r="B36" i="9"/>
  <c r="C36" i="9"/>
  <c r="B38" i="9"/>
  <c r="C38" i="9"/>
  <c r="B40" i="9"/>
  <c r="C40" i="9"/>
  <c r="B42" i="9"/>
  <c r="C42" i="9"/>
  <c r="B44" i="9"/>
  <c r="C44" i="9"/>
  <c r="B46" i="9"/>
  <c r="C46" i="9"/>
  <c r="B48" i="9"/>
  <c r="C48" i="9"/>
  <c r="B50" i="9"/>
  <c r="C50" i="9"/>
  <c r="B52" i="9"/>
  <c r="C52" i="9"/>
  <c r="L1" i="9"/>
  <c r="D4" i="9" s="1"/>
  <c r="C53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D3" i="8"/>
  <c r="C3" i="8"/>
  <c r="B3" i="8"/>
  <c r="A3" i="8"/>
  <c r="E1" i="8"/>
  <c r="C5" i="7"/>
  <c r="E5" i="7"/>
  <c r="A55" i="10" s="1"/>
  <c r="E4" i="7"/>
  <c r="B55" i="10" s="1"/>
  <c r="C4" i="7"/>
  <c r="D3" i="7"/>
  <c r="C3" i="7"/>
  <c r="B3" i="7"/>
  <c r="B57" i="9" s="1"/>
  <c r="E3" i="7"/>
  <c r="B59" i="9" s="1"/>
  <c r="E2" i="7"/>
  <c r="B59" i="8" s="1"/>
  <c r="D2" i="7"/>
  <c r="C2" i="7"/>
  <c r="B2" i="7"/>
  <c r="B53" i="10" l="1"/>
  <c r="B54" i="10" s="1"/>
  <c r="A53" i="10"/>
  <c r="A54" i="10" s="1"/>
  <c r="A53" i="8"/>
  <c r="B54" i="8" s="1"/>
  <c r="B53" i="8"/>
  <c r="B55" i="8" s="1"/>
  <c r="D53" i="8"/>
  <c r="B57" i="8"/>
  <c r="D55" i="10"/>
  <c r="A52" i="9"/>
  <c r="A48" i="9"/>
  <c r="A44" i="9"/>
  <c r="A36" i="9"/>
  <c r="A32" i="9"/>
  <c r="A26" i="9"/>
  <c r="A22" i="9"/>
  <c r="A18" i="9"/>
  <c r="A14" i="9"/>
  <c r="A10" i="9"/>
  <c r="A4" i="9"/>
  <c r="F51" i="9"/>
  <c r="F47" i="9"/>
  <c r="F43" i="9"/>
  <c r="F41" i="9"/>
  <c r="F37" i="9"/>
  <c r="F35" i="9"/>
  <c r="F33" i="9"/>
  <c r="F29" i="9"/>
  <c r="F15" i="9"/>
  <c r="B3" i="9"/>
  <c r="E51" i="9"/>
  <c r="E49" i="9"/>
  <c r="E47" i="9"/>
  <c r="E45" i="9"/>
  <c r="E43" i="9"/>
  <c r="E41" i="9"/>
  <c r="E39" i="9"/>
  <c r="E37" i="9"/>
  <c r="E35" i="9"/>
  <c r="E33" i="9"/>
  <c r="E31" i="9"/>
  <c r="E29" i="9"/>
  <c r="E27" i="9"/>
  <c r="E25" i="9"/>
  <c r="E23" i="9"/>
  <c r="E21" i="9"/>
  <c r="E19" i="9"/>
  <c r="E17" i="9"/>
  <c r="E15" i="9"/>
  <c r="E13" i="9"/>
  <c r="E11" i="9"/>
  <c r="E9" i="9"/>
  <c r="E7" i="9"/>
  <c r="E5" i="9"/>
  <c r="C3" i="9"/>
  <c r="D51" i="9"/>
  <c r="D49" i="9"/>
  <c r="D47" i="9"/>
  <c r="D45" i="9"/>
  <c r="D43" i="9"/>
  <c r="D41" i="9"/>
  <c r="D39" i="9"/>
  <c r="D37" i="9"/>
  <c r="D35" i="9"/>
  <c r="D33" i="9"/>
  <c r="D31" i="9"/>
  <c r="D29" i="9"/>
  <c r="D27" i="9"/>
  <c r="D25" i="9"/>
  <c r="D23" i="9"/>
  <c r="D21" i="9"/>
  <c r="D19" i="9"/>
  <c r="D17" i="9"/>
  <c r="D15" i="9"/>
  <c r="D13" i="9"/>
  <c r="D11" i="9"/>
  <c r="D9" i="9"/>
  <c r="D7" i="9"/>
  <c r="D5" i="9"/>
  <c r="A42" i="9"/>
  <c r="C51" i="9"/>
  <c r="C45" i="9"/>
  <c r="C39" i="9"/>
  <c r="C35" i="9"/>
  <c r="C29" i="9"/>
  <c r="C23" i="9"/>
  <c r="C19" i="9"/>
  <c r="C13" i="9"/>
  <c r="C7" i="9"/>
  <c r="E3" i="9"/>
  <c r="B47" i="9"/>
  <c r="B41" i="9"/>
  <c r="B33" i="9"/>
  <c r="B9" i="9"/>
  <c r="A50" i="9"/>
  <c r="C49" i="9"/>
  <c r="C43" i="9"/>
  <c r="C37" i="9"/>
  <c r="C31" i="9"/>
  <c r="C25" i="9"/>
  <c r="C17" i="9"/>
  <c r="C9" i="9"/>
  <c r="B49" i="9"/>
  <c r="B43" i="9"/>
  <c r="B37" i="9"/>
  <c r="B31" i="9"/>
  <c r="B27" i="9"/>
  <c r="B23" i="9"/>
  <c r="B21" i="9"/>
  <c r="B17" i="9"/>
  <c r="B15" i="9"/>
  <c r="B11" i="9"/>
  <c r="B7" i="9"/>
  <c r="B5" i="9"/>
  <c r="F3" i="9"/>
  <c r="A49" i="9"/>
  <c r="A47" i="9"/>
  <c r="A43" i="9"/>
  <c r="A39" i="9"/>
  <c r="A35" i="9"/>
  <c r="A31" i="9"/>
  <c r="A27" i="9"/>
  <c r="A21" i="9"/>
  <c r="A15" i="9"/>
  <c r="F52" i="9"/>
  <c r="F50" i="9"/>
  <c r="F46" i="9"/>
  <c r="F42" i="9"/>
  <c r="F38" i="9"/>
  <c r="F36" i="9"/>
  <c r="F32" i="9"/>
  <c r="F30" i="9"/>
  <c r="F26" i="9"/>
  <c r="F22" i="9"/>
  <c r="F18" i="9"/>
  <c r="F16" i="9"/>
  <c r="F12" i="9"/>
  <c r="F8" i="9"/>
  <c r="E52" i="9"/>
  <c r="E50" i="9"/>
  <c r="E48" i="9"/>
  <c r="E46" i="9"/>
  <c r="E44" i="9"/>
  <c r="E42" i="9"/>
  <c r="E40" i="9"/>
  <c r="E38" i="9"/>
  <c r="E36" i="9"/>
  <c r="E34" i="9"/>
  <c r="E32" i="9"/>
  <c r="E30" i="9"/>
  <c r="E28" i="9"/>
  <c r="E26" i="9"/>
  <c r="E24" i="9"/>
  <c r="E22" i="9"/>
  <c r="E20" i="9"/>
  <c r="E18" i="9"/>
  <c r="E16" i="9"/>
  <c r="E14" i="9"/>
  <c r="E12" i="9"/>
  <c r="E10" i="9"/>
  <c r="E8" i="9"/>
  <c r="E6" i="9"/>
  <c r="E4" i="9"/>
  <c r="A38" i="9"/>
  <c r="D3" i="9"/>
  <c r="C47" i="9"/>
  <c r="C41" i="9"/>
  <c r="C33" i="9"/>
  <c r="C27" i="9"/>
  <c r="C21" i="9"/>
  <c r="C15" i="9"/>
  <c r="C11" i="9"/>
  <c r="C5" i="9"/>
  <c r="B51" i="9"/>
  <c r="B45" i="9"/>
  <c r="B39" i="9"/>
  <c r="B35" i="9"/>
  <c r="B29" i="9"/>
  <c r="B25" i="9"/>
  <c r="B19" i="9"/>
  <c r="B13" i="9"/>
  <c r="A51" i="9"/>
  <c r="A45" i="9"/>
  <c r="A41" i="9"/>
  <c r="A37" i="9"/>
  <c r="A33" i="9"/>
  <c r="A29" i="9"/>
  <c r="A25" i="9"/>
  <c r="A23" i="9"/>
  <c r="A19" i="9"/>
  <c r="A17" i="9"/>
  <c r="A13" i="9"/>
  <c r="A11" i="9"/>
  <c r="A9" i="9"/>
  <c r="A7" i="9"/>
  <c r="A5" i="9"/>
  <c r="F48" i="9"/>
  <c r="F44" i="9"/>
  <c r="F40" i="9"/>
  <c r="F34" i="9"/>
  <c r="F28" i="9"/>
  <c r="F24" i="9"/>
  <c r="F20" i="9"/>
  <c r="F14" i="9"/>
  <c r="F10" i="9"/>
  <c r="F6" i="9"/>
  <c r="F4" i="9"/>
  <c r="D52" i="9"/>
  <c r="D50" i="9"/>
  <c r="D48" i="9"/>
  <c r="D46" i="9"/>
  <c r="D44" i="9"/>
  <c r="D42" i="9"/>
  <c r="D40" i="9"/>
  <c r="D38" i="9"/>
  <c r="D36" i="9"/>
  <c r="D34" i="9"/>
  <c r="D32" i="9"/>
  <c r="D30" i="9"/>
  <c r="D28" i="9"/>
  <c r="D26" i="9"/>
  <c r="D24" i="9"/>
  <c r="D22" i="9"/>
  <c r="D20" i="9"/>
  <c r="D18" i="9"/>
  <c r="D16" i="9"/>
  <c r="D14" i="9"/>
  <c r="D12" i="9"/>
  <c r="D10" i="9"/>
  <c r="D8" i="9"/>
  <c r="D6" i="9"/>
  <c r="G8" i="9"/>
  <c r="G20" i="9"/>
  <c r="G32" i="9"/>
  <c r="G44" i="9"/>
  <c r="G9" i="9"/>
  <c r="G21" i="9"/>
  <c r="G33" i="9"/>
  <c r="G45" i="9"/>
  <c r="G46" i="9"/>
  <c r="G11" i="9"/>
  <c r="G35" i="9"/>
  <c r="G12" i="9"/>
  <c r="G36" i="9"/>
  <c r="G13" i="9"/>
  <c r="G25" i="9"/>
  <c r="G49" i="9"/>
  <c r="G38" i="9"/>
  <c r="G15" i="9"/>
  <c r="G39" i="9"/>
  <c r="G28" i="9"/>
  <c r="G17" i="9"/>
  <c r="G3" i="9"/>
  <c r="G30" i="9"/>
  <c r="G31" i="9"/>
  <c r="G10" i="9"/>
  <c r="G22" i="9"/>
  <c r="G34" i="9"/>
  <c r="G23" i="9"/>
  <c r="G47" i="9"/>
  <c r="G24" i="9"/>
  <c r="G48" i="9"/>
  <c r="G37" i="9"/>
  <c r="G26" i="9"/>
  <c r="G50" i="9"/>
  <c r="G27" i="9"/>
  <c r="G4" i="9"/>
  <c r="G40" i="9"/>
  <c r="G5" i="9"/>
  <c r="G41" i="9"/>
  <c r="G6" i="9"/>
  <c r="G42" i="9"/>
  <c r="G19" i="9"/>
  <c r="G43" i="9"/>
  <c r="G14" i="9"/>
  <c r="G51" i="9"/>
  <c r="G16" i="9"/>
  <c r="G52" i="9"/>
  <c r="G29" i="9"/>
  <c r="G18" i="9"/>
  <c r="G7" i="9"/>
  <c r="A46" i="9"/>
  <c r="A40" i="9"/>
  <c r="A34" i="9"/>
  <c r="A30" i="9"/>
  <c r="A28" i="9"/>
  <c r="A24" i="9"/>
  <c r="A20" i="9"/>
  <c r="A16" i="9"/>
  <c r="A12" i="9"/>
  <c r="A8" i="9"/>
  <c r="A6" i="9"/>
  <c r="A3" i="9"/>
  <c r="F49" i="9"/>
  <c r="F45" i="9"/>
  <c r="F39" i="9"/>
  <c r="F31" i="9"/>
  <c r="F27" i="9"/>
  <c r="F25" i="9"/>
  <c r="F23" i="9"/>
  <c r="F21" i="9"/>
  <c r="F19" i="9"/>
  <c r="F17" i="9"/>
  <c r="F13" i="9"/>
  <c r="F11" i="9"/>
  <c r="F9" i="9"/>
  <c r="F7" i="9"/>
  <c r="F5" i="9"/>
  <c r="G4" i="6"/>
  <c r="I4" i="6" s="1"/>
  <c r="H4" i="6"/>
  <c r="G5" i="6"/>
  <c r="H5" i="6"/>
  <c r="G6" i="6"/>
  <c r="H6" i="6"/>
  <c r="G7" i="6"/>
  <c r="H7" i="6"/>
  <c r="G8" i="6"/>
  <c r="H8" i="6"/>
  <c r="I8" i="6"/>
  <c r="G9" i="6"/>
  <c r="H9" i="6"/>
  <c r="G10" i="6"/>
  <c r="H10" i="6"/>
  <c r="G11" i="6"/>
  <c r="H11" i="6"/>
  <c r="G12" i="6"/>
  <c r="H12" i="6"/>
  <c r="G13" i="6"/>
  <c r="H13" i="6"/>
  <c r="G14" i="6"/>
  <c r="H14" i="6"/>
  <c r="I14" i="6"/>
  <c r="G15" i="6"/>
  <c r="H15" i="6"/>
  <c r="G16" i="6"/>
  <c r="H16" i="6"/>
  <c r="I16" i="6"/>
  <c r="G17" i="6"/>
  <c r="H17" i="6"/>
  <c r="G18" i="6"/>
  <c r="H18" i="6"/>
  <c r="I18" i="6" s="1"/>
  <c r="G19" i="6"/>
  <c r="H19" i="6"/>
  <c r="G20" i="6"/>
  <c r="H20" i="6"/>
  <c r="G21" i="6"/>
  <c r="H21" i="6"/>
  <c r="G22" i="6"/>
  <c r="H22" i="6"/>
  <c r="G23" i="6"/>
  <c r="H23" i="6"/>
  <c r="G24" i="6"/>
  <c r="H24" i="6"/>
  <c r="I24" i="6"/>
  <c r="G25" i="6"/>
  <c r="H25" i="6"/>
  <c r="G26" i="6"/>
  <c r="H26" i="6"/>
  <c r="I26" i="6"/>
  <c r="G27" i="6"/>
  <c r="H27" i="6"/>
  <c r="G28" i="6"/>
  <c r="H28" i="6"/>
  <c r="G29" i="6"/>
  <c r="H29" i="6"/>
  <c r="G30" i="6"/>
  <c r="H30" i="6"/>
  <c r="I30" i="6" s="1"/>
  <c r="G31" i="6"/>
  <c r="H31" i="6"/>
  <c r="G32" i="6"/>
  <c r="H32" i="6"/>
  <c r="I32" i="6"/>
  <c r="G33" i="6"/>
  <c r="H33" i="6"/>
  <c r="G34" i="6"/>
  <c r="H34" i="6"/>
  <c r="I34" i="6" s="1"/>
  <c r="G35" i="6"/>
  <c r="H35" i="6"/>
  <c r="G36" i="6"/>
  <c r="H36" i="6"/>
  <c r="G37" i="6"/>
  <c r="H37" i="6"/>
  <c r="G38" i="6"/>
  <c r="I38" i="6" s="1"/>
  <c r="H38" i="6"/>
  <c r="G39" i="6"/>
  <c r="H39" i="6"/>
  <c r="G40" i="6"/>
  <c r="H40" i="6"/>
  <c r="I40" i="6"/>
  <c r="G41" i="6"/>
  <c r="H41" i="6"/>
  <c r="G42" i="6"/>
  <c r="H42" i="6"/>
  <c r="I42" i="6"/>
  <c r="G43" i="6"/>
  <c r="H43" i="6"/>
  <c r="G44" i="6"/>
  <c r="H44" i="6"/>
  <c r="I44" i="6"/>
  <c r="G45" i="6"/>
  <c r="H45" i="6"/>
  <c r="G46" i="6"/>
  <c r="H46" i="6"/>
  <c r="I46" i="6" s="1"/>
  <c r="G47" i="6"/>
  <c r="H47" i="6"/>
  <c r="G48" i="6"/>
  <c r="H48" i="6"/>
  <c r="G49" i="6"/>
  <c r="H49" i="6"/>
  <c r="G50" i="6"/>
  <c r="H50" i="6"/>
  <c r="I50" i="6"/>
  <c r="G51" i="6"/>
  <c r="H51" i="6"/>
  <c r="G52" i="6"/>
  <c r="I52" i="6" s="1"/>
  <c r="H52" i="6"/>
  <c r="H3" i="6"/>
  <c r="G3" i="6"/>
  <c r="D54" i="10" l="1"/>
  <c r="I48" i="6"/>
  <c r="I36" i="6"/>
  <c r="I10" i="6"/>
  <c r="I28" i="6"/>
  <c r="I12" i="6"/>
  <c r="I22" i="6"/>
  <c r="I6" i="6"/>
  <c r="I27" i="6"/>
  <c r="I11" i="6"/>
  <c r="I51" i="6"/>
  <c r="I41" i="6"/>
  <c r="I20" i="6"/>
  <c r="I35" i="6"/>
  <c r="I17" i="6"/>
  <c r="I3" i="6"/>
  <c r="B56" i="8"/>
  <c r="B58" i="8" s="1"/>
  <c r="C53" i="9"/>
  <c r="F53" i="9"/>
  <c r="G53" i="9"/>
  <c r="D53" i="9"/>
  <c r="A53" i="9"/>
  <c r="B56" i="9" s="1"/>
  <c r="E53" i="9"/>
  <c r="B53" i="9"/>
  <c r="I29" i="6"/>
  <c r="I5" i="6"/>
  <c r="I43" i="6"/>
  <c r="I19" i="6"/>
  <c r="I33" i="6"/>
  <c r="I9" i="6"/>
  <c r="I47" i="6"/>
  <c r="I23" i="6"/>
  <c r="I37" i="6"/>
  <c r="I13" i="6"/>
  <c r="I49" i="6"/>
  <c r="I25" i="6"/>
  <c r="I39" i="6"/>
  <c r="I15" i="6"/>
  <c r="I31" i="6"/>
  <c r="I7" i="6"/>
  <c r="I45" i="6"/>
  <c r="I21" i="6"/>
  <c r="B55" i="9" l="1"/>
  <c r="B58" i="9" s="1"/>
  <c r="B54" i="9"/>
</calcChain>
</file>

<file path=xl/sharedStrings.xml><?xml version="1.0" encoding="utf-8"?>
<sst xmlns="http://schemas.openxmlformats.org/spreadsheetml/2006/main" count="443" uniqueCount="174">
  <si>
    <t xml:space="preserve">IPC </t>
  </si>
  <si>
    <t>client_001</t>
  </si>
  <si>
    <t>Mana_16k-l1i_32k8w</t>
  </si>
  <si>
    <t xml:space="preserve">L1D-total_access </t>
  </si>
  <si>
    <t xml:space="preserve">L1D-total_hit </t>
  </si>
  <si>
    <t xml:space="preserve">L1D-total_miss </t>
  </si>
  <si>
    <t xml:space="preserve">L1D-load_access </t>
  </si>
  <si>
    <t xml:space="preserve">L1D-load_hit </t>
  </si>
  <si>
    <t xml:space="preserve">L1D-load_miss </t>
  </si>
  <si>
    <t xml:space="preserve">L1D-rfo_access </t>
  </si>
  <si>
    <t xml:space="preserve">L1D-rfo_hit </t>
  </si>
  <si>
    <t xml:space="preserve">L1D-rfo_miss </t>
  </si>
  <si>
    <t xml:space="preserve">L1D-prefetch_access </t>
  </si>
  <si>
    <t xml:space="preserve">L1D-prefetch_hit </t>
  </si>
  <si>
    <t xml:space="preserve">L1D-prefetch_miss </t>
  </si>
  <si>
    <t xml:space="preserve">L1D-writeback_access </t>
  </si>
  <si>
    <t xml:space="preserve">L1D-writeback_hit </t>
  </si>
  <si>
    <t xml:space="preserve">L1D-writeback_miss </t>
  </si>
  <si>
    <t xml:space="preserve">L1D-prefetch_requested </t>
  </si>
  <si>
    <t xml:space="preserve">L1D-prefetch_issued </t>
  </si>
  <si>
    <t xml:space="preserve">L1D-prefetch_useful </t>
  </si>
  <si>
    <t xml:space="preserve">L1D-prefetch_useless </t>
  </si>
  <si>
    <t xml:space="preserve">L1D-Avg_miss_latency </t>
  </si>
  <si>
    <t xml:space="preserve">L1I-total_access </t>
  </si>
  <si>
    <t xml:space="preserve">L1I-total_hit </t>
  </si>
  <si>
    <t xml:space="preserve">L1I-total_miss </t>
  </si>
  <si>
    <t xml:space="preserve">L1I-load_access </t>
  </si>
  <si>
    <t xml:space="preserve">L1I-load_hit </t>
  </si>
  <si>
    <t xml:space="preserve">L1I-load_miss </t>
  </si>
  <si>
    <t xml:space="preserve">L1I-rfo_access </t>
  </si>
  <si>
    <t xml:space="preserve">L1I-rfo_hit </t>
  </si>
  <si>
    <t xml:space="preserve">L1I-rfo_miss </t>
  </si>
  <si>
    <t xml:space="preserve">L1I-prefetch_access </t>
  </si>
  <si>
    <t xml:space="preserve">L1I-prefetch_hit </t>
  </si>
  <si>
    <t xml:space="preserve">L1I-prefetch_miss </t>
  </si>
  <si>
    <t xml:space="preserve">L1I-writeback_access </t>
  </si>
  <si>
    <t xml:space="preserve">L1I-writeback_hit </t>
  </si>
  <si>
    <t xml:space="preserve">L1I-writeback_miss </t>
  </si>
  <si>
    <t xml:space="preserve">L1I-prefetch_requested </t>
  </si>
  <si>
    <t xml:space="preserve">L1I-prefetch_issued </t>
  </si>
  <si>
    <t xml:space="preserve">L1I-prefetch_useful </t>
  </si>
  <si>
    <t xml:space="preserve">L1I-prefetch_useless </t>
  </si>
  <si>
    <t xml:space="preserve">L1I-Avg_miss_latency </t>
  </si>
  <si>
    <t xml:space="preserve">L2C-total_access </t>
  </si>
  <si>
    <t xml:space="preserve">L2C-total_hit </t>
  </si>
  <si>
    <t xml:space="preserve">L2C-total_miss </t>
  </si>
  <si>
    <t xml:space="preserve">L2C-load_access </t>
  </si>
  <si>
    <t xml:space="preserve">L2C-load_hit </t>
  </si>
  <si>
    <t xml:space="preserve">L2C-load_miss </t>
  </si>
  <si>
    <t xml:space="preserve">L2C-rfo_access </t>
  </si>
  <si>
    <t xml:space="preserve">L2C-rfo_hit </t>
  </si>
  <si>
    <t xml:space="preserve">L2C-rfo_miss </t>
  </si>
  <si>
    <t xml:space="preserve">L2C-prefetch_access </t>
  </si>
  <si>
    <t xml:space="preserve">L2C-prefetch_hit </t>
  </si>
  <si>
    <t xml:space="preserve">L2C-prefetch_miss </t>
  </si>
  <si>
    <t xml:space="preserve">L2C-writeback_access </t>
  </si>
  <si>
    <t xml:space="preserve">L2C-writeback_hit </t>
  </si>
  <si>
    <t xml:space="preserve">L2C-writeback_miss </t>
  </si>
  <si>
    <t xml:space="preserve">L2C-prefetch_requested </t>
  </si>
  <si>
    <t xml:space="preserve">L2C-prefetch_issued </t>
  </si>
  <si>
    <t xml:space="preserve">L2C-prefetch_useful </t>
  </si>
  <si>
    <t xml:space="preserve">L2C-prefetch_useless </t>
  </si>
  <si>
    <t xml:space="preserve">L2C-Avg_miss_latency </t>
  </si>
  <si>
    <t xml:space="preserve">LLC-total_access </t>
  </si>
  <si>
    <t xml:space="preserve">LLC-total_hit </t>
  </si>
  <si>
    <t xml:space="preserve">LLC-total_miss </t>
  </si>
  <si>
    <t xml:space="preserve">LLC-load_access </t>
  </si>
  <si>
    <t xml:space="preserve">LLC-load_hit </t>
  </si>
  <si>
    <t xml:space="preserve">LLC-load_miss </t>
  </si>
  <si>
    <t xml:space="preserve">LLC-rfo_access </t>
  </si>
  <si>
    <t xml:space="preserve">LLC-rfo_hit </t>
  </si>
  <si>
    <t xml:space="preserve">LLC-rfo_miss </t>
  </si>
  <si>
    <t xml:space="preserve">LLC-prefetch_access </t>
  </si>
  <si>
    <t xml:space="preserve">LLC-prefetch_hit </t>
  </si>
  <si>
    <t xml:space="preserve">LLC-prefetch_miss </t>
  </si>
  <si>
    <t xml:space="preserve">LLC-writeback_access </t>
  </si>
  <si>
    <t xml:space="preserve">LLC-writeback_hit </t>
  </si>
  <si>
    <t xml:space="preserve">LLC-writeback_miss </t>
  </si>
  <si>
    <t xml:space="preserve">LLC-prefetch_requested </t>
  </si>
  <si>
    <t xml:space="preserve">LLC-prefetch_issued </t>
  </si>
  <si>
    <t xml:space="preserve">LLC-prefetch_useful </t>
  </si>
  <si>
    <t xml:space="preserve">LLC-prefetch_useless </t>
  </si>
  <si>
    <t xml:space="preserve">LLC-Avg_miss_latency </t>
  </si>
  <si>
    <t xml:space="preserve">mana_table_access_counter </t>
  </si>
  <si>
    <t xml:space="preserve">hobp_table_access_counter </t>
  </si>
  <si>
    <t xml:space="preserve">sab_access_counter </t>
  </si>
  <si>
    <t xml:space="preserve">srq_access_counter 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</si>
  <si>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</si>
  <si>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</si>
  <si>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</si>
  <si>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</si>
  <si>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</si>
  <si>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</si>
  <si>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</si>
  <si>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</si>
  <si>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</si>
  <si>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</si>
  <si>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</si>
  <si>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</si>
  <si>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</si>
  <si>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</si>
  <si>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</si>
  <si>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</si>
  <si>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</si>
  <si>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</si>
  <si>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</si>
  <si>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</si>
  <si>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</si>
  <si>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</si>
  <si>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</si>
  <si>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</si>
  <si>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</si>
  <si>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</si>
  <si>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</si>
  <si>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</si>
  <si>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</si>
  <si>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</si>
  <si>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</si>
  <si>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</si>
  <si>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</si>
  <si>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</si>
  <si>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</si>
  <si>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</si>
  <si>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</si>
  <si>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</si>
  <si>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</si>
  <si>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</si>
  <si>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</si>
  <si>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</si>
  <si>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</si>
  <si>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</si>
  <si>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</si>
  <si>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</si>
  <si>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</si>
  <si>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</si>
  <si>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</si>
  <si>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mana_energy</t>
  </si>
  <si>
    <t>hobp_energy</t>
  </si>
  <si>
    <t>total_energy</t>
  </si>
  <si>
    <t>l1I32K64S8W</t>
  </si>
  <si>
    <t>tag</t>
  </si>
  <si>
    <t>read</t>
  </si>
  <si>
    <t>write</t>
  </si>
  <si>
    <t>static</t>
  </si>
  <si>
    <t>l2</t>
  </si>
  <si>
    <t>hopbt</t>
  </si>
  <si>
    <t>mana</t>
  </si>
  <si>
    <t>PKI</t>
  </si>
  <si>
    <t>load_hit</t>
  </si>
  <si>
    <t>load_miss</t>
  </si>
  <si>
    <t>pref_hit</t>
  </si>
  <si>
    <t>pref_miss</t>
  </si>
  <si>
    <t>avg</t>
  </si>
  <si>
    <t>writes</t>
  </si>
  <si>
    <t>reads</t>
  </si>
  <si>
    <t>taglookups</t>
  </si>
  <si>
    <t>rfo_hit</t>
  </si>
  <si>
    <t>rfo_miss</t>
  </si>
  <si>
    <t>wb_hit</t>
  </si>
  <si>
    <t>wb_miss</t>
  </si>
  <si>
    <t>manat</t>
  </si>
  <si>
    <t>hobpt</t>
  </si>
  <si>
    <t>dynamic_energy</t>
  </si>
  <si>
    <t>static_energy</t>
  </si>
  <si>
    <t>geomean</t>
  </si>
  <si>
    <t>exec_time(s)</t>
  </si>
  <si>
    <t>total_pki</t>
  </si>
  <si>
    <t>sum</t>
  </si>
  <si>
    <t xml:space="preserve">L2C-Morteza_fill_l2_prefetches </t>
  </si>
  <si>
    <t xml:space="preserve">LLC-Morteza_fill_l2_prefetches </t>
  </si>
  <si>
    <t>l2_pref_acc</t>
  </si>
  <si>
    <t>l2_pref_hit</t>
  </si>
  <si>
    <t>l2_pref_upper</t>
  </si>
  <si>
    <t>l2_pref_miss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</si>
</sst>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rResults/Energy(cacti)/cacti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_L2"/>
      <sheetName val="PIF"/>
      <sheetName val="RDIP"/>
      <sheetName val="MANA"/>
      <sheetName val="FNL-MMA"/>
    </sheetNames>
    <sheetDataSet>
      <sheetData sheetId="0">
        <row r="4">
          <cell r="C4">
            <v>225.29</v>
          </cell>
          <cell r="D4">
            <v>4.8636899999999997E-2</v>
          </cell>
          <cell r="E4">
            <v>1.18438</v>
          </cell>
          <cell r="F4">
            <v>1.41753</v>
          </cell>
        </row>
        <row r="18">
          <cell r="C18">
            <v>16.1572</v>
          </cell>
          <cell r="D18">
            <v>9.9798100000000004E-3</v>
          </cell>
          <cell r="E18">
            <v>0.72877199999999998</v>
          </cell>
          <cell r="F18">
            <v>0.68323</v>
          </cell>
        </row>
      </sheetData>
      <sheetData sheetId="1">
        <row r="2">
          <cell r="B2">
            <v>0.10349</v>
          </cell>
        </row>
      </sheetData>
      <sheetData sheetId="2" refreshError="1"/>
      <sheetData sheetId="3">
        <row r="3">
          <cell r="B3">
            <v>5.9954300000000004E-3</v>
          </cell>
          <cell r="D3">
            <v>0.359404</v>
          </cell>
        </row>
        <row r="5">
          <cell r="B5">
            <v>2.9642600000000002E-2</v>
          </cell>
          <cell r="D5">
            <v>8.7531199999999991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B1" sqref="B1"/>
    </sheetView>
  </sheetViews>
  <sheetFormatPr defaultRowHeight="14.4" x14ac:dyDescent="0.3"/>
  <sheetData>
    <row r="1" spans="1:2" x14ac:dyDescent="0.3">
      <c r="B1" t="s">
        <v>2</v>
      </c>
    </row>
    <row r="2" spans="1:2" x14ac:dyDescent="0.3">
      <c r="B2" t="s">
        <v>0</v>
      </c>
    </row>
    <row r="3" spans="1:2" x14ac:dyDescent="0.3">
      <c r="A3" t="s">
        <v>1</v>
      </c>
      <c r="B3" s="7">
        <v>1.2559499999999999</v>
      </c>
    </row>
    <row r="4" spans="1:2" x14ac:dyDescent="0.3">
      <c r="A4" t="s">
        <v>87</v>
      </c>
      <c r="B4" s="7">
        <v>1.60629</v>
      </c>
    </row>
    <row r="5" spans="1:2" x14ac:dyDescent="0.3">
      <c r="A5" t="s">
        <v>88</v>
      </c>
      <c r="B5" s="7">
        <v>1.26183</v>
      </c>
    </row>
    <row r="6" spans="1:2" x14ac:dyDescent="0.3">
      <c r="A6" t="s">
        <v>89</v>
      </c>
      <c r="B6" s="7">
        <v>1.1948099999999999</v>
      </c>
    </row>
    <row r="7" spans="1:2" x14ac:dyDescent="0.3">
      <c r="A7" t="s">
        <v>90</v>
      </c>
      <c r="B7" s="7">
        <v>1.26633</v>
      </c>
    </row>
    <row r="8" spans="1:2" x14ac:dyDescent="0.3">
      <c r="A8" t="s">
        <v>91</v>
      </c>
      <c r="B8" s="7">
        <v>1.18048</v>
      </c>
    </row>
    <row r="9" spans="1:2" x14ac:dyDescent="0.3">
      <c r="A9" t="s">
        <v>92</v>
      </c>
      <c r="B9" s="7">
        <v>1.31348</v>
      </c>
    </row>
    <row r="10" spans="1:2" x14ac:dyDescent="0.3">
      <c r="A10" t="s">
        <v>93</v>
      </c>
      <c r="B10" s="7">
        <v>1.2274799999999999</v>
      </c>
    </row>
    <row r="11" spans="1:2" x14ac:dyDescent="0.3">
      <c r="A11" t="s">
        <v>94</v>
      </c>
      <c r="B11" s="7">
        <v>1.4139600000000001</v>
      </c>
    </row>
    <row r="12" spans="1:2" x14ac:dyDescent="0.3">
      <c r="A12" t="s">
        <v>95</v>
      </c>
      <c r="B12" s="7">
        <v>1.5518099999999999</v>
      </c>
    </row>
    <row r="13" spans="1:2" x14ac:dyDescent="0.3">
      <c r="A13" t="s">
        <v>96</v>
      </c>
      <c r="B13" s="7">
        <v>0.96872400000000003</v>
      </c>
    </row>
    <row r="14" spans="1:2" x14ac:dyDescent="0.3">
      <c r="A14" t="s">
        <v>97</v>
      </c>
      <c r="B14" s="7">
        <v>0.77614799999999995</v>
      </c>
    </row>
    <row r="15" spans="1:2" x14ac:dyDescent="0.3">
      <c r="A15" t="s">
        <v>98</v>
      </c>
      <c r="B15" s="7">
        <v>0.82317099999999999</v>
      </c>
    </row>
    <row r="16" spans="1:2" x14ac:dyDescent="0.3">
      <c r="A16" t="s">
        <v>99</v>
      </c>
      <c r="B16" s="7">
        <v>0.95832399999999995</v>
      </c>
    </row>
    <row r="17" spans="1:2" x14ac:dyDescent="0.3">
      <c r="A17" t="s">
        <v>100</v>
      </c>
      <c r="B17" s="7">
        <v>1.1788099999999999</v>
      </c>
    </row>
    <row r="18" spans="1:2" x14ac:dyDescent="0.3">
      <c r="A18" t="s">
        <v>101</v>
      </c>
      <c r="B18" s="7">
        <v>1.2702199999999999</v>
      </c>
    </row>
    <row r="19" spans="1:2" x14ac:dyDescent="0.3">
      <c r="A19" t="s">
        <v>102</v>
      </c>
      <c r="B19" s="7">
        <v>1.23227</v>
      </c>
    </row>
    <row r="20" spans="1:2" x14ac:dyDescent="0.3">
      <c r="A20" t="s">
        <v>103</v>
      </c>
      <c r="B20" s="7">
        <v>1.4868399999999999</v>
      </c>
    </row>
    <row r="21" spans="1:2" x14ac:dyDescent="0.3">
      <c r="A21" t="s">
        <v>104</v>
      </c>
      <c r="B21" s="7">
        <v>1.5718300000000001</v>
      </c>
    </row>
    <row r="22" spans="1:2" x14ac:dyDescent="0.3">
      <c r="A22" t="s">
        <v>105</v>
      </c>
      <c r="B22" s="7">
        <v>1.34446</v>
      </c>
    </row>
    <row r="23" spans="1:2" x14ac:dyDescent="0.3">
      <c r="A23" t="s">
        <v>106</v>
      </c>
      <c r="B23" s="7">
        <v>0.51488199999999995</v>
      </c>
    </row>
    <row r="24" spans="1:2" x14ac:dyDescent="0.3">
      <c r="A24" t="s">
        <v>107</v>
      </c>
      <c r="B24" s="7">
        <v>0.56664599999999998</v>
      </c>
    </row>
    <row r="25" spans="1:2" x14ac:dyDescent="0.3">
      <c r="A25" t="s">
        <v>108</v>
      </c>
      <c r="B25" s="7">
        <v>0.50084499999999998</v>
      </c>
    </row>
    <row r="26" spans="1:2" x14ac:dyDescent="0.3">
      <c r="A26" t="s">
        <v>109</v>
      </c>
      <c r="B26" s="7">
        <v>0.566056</v>
      </c>
    </row>
    <row r="27" spans="1:2" x14ac:dyDescent="0.3">
      <c r="A27" t="s">
        <v>110</v>
      </c>
      <c r="B27" s="7">
        <v>0.59064300000000003</v>
      </c>
    </row>
    <row r="28" spans="1:2" x14ac:dyDescent="0.3">
      <c r="A28" t="s">
        <v>111</v>
      </c>
      <c r="B28" s="7">
        <v>0.58869700000000003</v>
      </c>
    </row>
    <row r="29" spans="1:2" x14ac:dyDescent="0.3">
      <c r="A29" t="s">
        <v>112</v>
      </c>
      <c r="B29" s="7">
        <v>1.35799</v>
      </c>
    </row>
    <row r="30" spans="1:2" x14ac:dyDescent="0.3">
      <c r="A30" t="s">
        <v>113</v>
      </c>
      <c r="B30" s="7">
        <v>1.3648199999999999</v>
      </c>
    </row>
    <row r="31" spans="1:2" x14ac:dyDescent="0.3">
      <c r="A31" t="s">
        <v>114</v>
      </c>
      <c r="B31" s="7">
        <v>1.39242</v>
      </c>
    </row>
    <row r="32" spans="1:2" x14ac:dyDescent="0.3">
      <c r="A32" t="s">
        <v>115</v>
      </c>
      <c r="B32" s="7">
        <v>1.34002</v>
      </c>
    </row>
    <row r="33" spans="1:2" x14ac:dyDescent="0.3">
      <c r="A33" t="s">
        <v>116</v>
      </c>
      <c r="B33" s="7">
        <v>1.33935</v>
      </c>
    </row>
    <row r="34" spans="1:2" x14ac:dyDescent="0.3">
      <c r="A34" t="s">
        <v>117</v>
      </c>
      <c r="B34" s="7">
        <v>1.2662</v>
      </c>
    </row>
    <row r="35" spans="1:2" x14ac:dyDescent="0.3">
      <c r="A35" t="s">
        <v>118</v>
      </c>
      <c r="B35" s="7">
        <v>1.2617100000000001</v>
      </c>
    </row>
    <row r="36" spans="1:2" x14ac:dyDescent="0.3">
      <c r="A36" t="s">
        <v>119</v>
      </c>
      <c r="B36" s="7">
        <v>1.33962</v>
      </c>
    </row>
    <row r="37" spans="1:2" x14ac:dyDescent="0.3">
      <c r="A37" t="s">
        <v>120</v>
      </c>
      <c r="B37" s="7">
        <v>1.2614399999999999</v>
      </c>
    </row>
    <row r="38" spans="1:2" x14ac:dyDescent="0.3">
      <c r="A38" t="s">
        <v>121</v>
      </c>
      <c r="B38" s="7">
        <v>1.3899699999999999</v>
      </c>
    </row>
    <row r="39" spans="1:2" x14ac:dyDescent="0.3">
      <c r="A39" t="s">
        <v>122</v>
      </c>
      <c r="B39" s="7">
        <v>1.44703</v>
      </c>
    </row>
    <row r="40" spans="1:2" x14ac:dyDescent="0.3">
      <c r="A40" t="s">
        <v>123</v>
      </c>
      <c r="B40" s="7">
        <v>1.56881</v>
      </c>
    </row>
    <row r="41" spans="1:2" x14ac:dyDescent="0.3">
      <c r="A41" t="s">
        <v>124</v>
      </c>
      <c r="B41" s="7">
        <v>1.20655</v>
      </c>
    </row>
    <row r="42" spans="1:2" x14ac:dyDescent="0.3">
      <c r="A42" t="s">
        <v>125</v>
      </c>
      <c r="B42" s="7">
        <v>1.6505399999999999</v>
      </c>
    </row>
    <row r="43" spans="1:2" x14ac:dyDescent="0.3">
      <c r="A43" t="s">
        <v>126</v>
      </c>
      <c r="B43" s="7">
        <v>1.5375300000000001</v>
      </c>
    </row>
    <row r="44" spans="1:2" x14ac:dyDescent="0.3">
      <c r="A44" t="s">
        <v>127</v>
      </c>
      <c r="B44" s="7">
        <v>1.53904</v>
      </c>
    </row>
    <row r="45" spans="1:2" x14ac:dyDescent="0.3">
      <c r="A45" t="s">
        <v>128</v>
      </c>
      <c r="B45" s="7">
        <v>1.59196</v>
      </c>
    </row>
    <row r="46" spans="1:2" x14ac:dyDescent="0.3">
      <c r="A46" t="s">
        <v>129</v>
      </c>
      <c r="B46" s="7">
        <v>1.26963</v>
      </c>
    </row>
    <row r="47" spans="1:2" x14ac:dyDescent="0.3">
      <c r="A47" t="s">
        <v>130</v>
      </c>
      <c r="B47" s="7">
        <v>0.25207099999999999</v>
      </c>
    </row>
    <row r="48" spans="1:2" x14ac:dyDescent="0.3">
      <c r="A48" t="s">
        <v>131</v>
      </c>
      <c r="B48" s="7">
        <v>0.23465900000000001</v>
      </c>
    </row>
    <row r="49" spans="1:2" x14ac:dyDescent="0.3">
      <c r="A49" t="s">
        <v>132</v>
      </c>
      <c r="B49" s="7">
        <v>1.14259</v>
      </c>
    </row>
    <row r="50" spans="1:2" x14ac:dyDescent="0.3">
      <c r="A50" t="s">
        <v>133</v>
      </c>
      <c r="B50" s="7">
        <v>1.32053</v>
      </c>
    </row>
    <row r="51" spans="1:2" x14ac:dyDescent="0.3">
      <c r="A51" t="s">
        <v>134</v>
      </c>
      <c r="B51" s="7">
        <v>1.37049</v>
      </c>
    </row>
    <row r="52" spans="1:2" x14ac:dyDescent="0.3">
      <c r="A52" t="s">
        <v>135</v>
      </c>
      <c r="B52" s="7">
        <v>1.6656899999999999</v>
      </c>
    </row>
    <row r="54" spans="1:2" x14ac:dyDescent="0.3">
      <c r="A54" s="1" t="s">
        <v>164</v>
      </c>
      <c r="B54" s="1">
        <f>GEOMEAN(B3:B52)</f>
        <v>1.1008111814581003</v>
      </c>
    </row>
    <row r="55" spans="1:2" x14ac:dyDescent="0.3">
      <c r="A55" s="1" t="s">
        <v>165</v>
      </c>
      <c r="B55" s="1">
        <f>0.0125/B54</f>
        <v>1.1355262565050338E-2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50" workbookViewId="0">
      <selection activeCell="D55" sqref="D55"/>
    </sheetView>
  </sheetViews>
  <sheetFormatPr defaultRowHeight="14.4" x14ac:dyDescent="0.3"/>
  <cols>
    <col min="3" max="3" width="14.33203125" bestFit="1" customWidth="1"/>
  </cols>
  <sheetData>
    <row r="1" spans="1:3" x14ac:dyDescent="0.3">
      <c r="A1" s="9" t="s">
        <v>147</v>
      </c>
      <c r="B1" s="9"/>
    </row>
    <row r="2" spans="1:3" x14ac:dyDescent="0.3">
      <c r="A2" t="s">
        <v>160</v>
      </c>
      <c r="B2" t="s">
        <v>161</v>
      </c>
      <c r="C2" s="1">
        <f>1000/50000000</f>
        <v>2.0000000000000002E-5</v>
      </c>
    </row>
    <row r="3" spans="1:3" x14ac:dyDescent="0.3">
      <c r="A3">
        <f>Sheet6!B3*$C$2</f>
        <v>171.42146000000002</v>
      </c>
      <c r="B3" s="1">
        <f>Sheet6!C3*$C$2</f>
        <v>508.49290000000002</v>
      </c>
    </row>
    <row r="4" spans="1:3" x14ac:dyDescent="0.3">
      <c r="A4" s="1">
        <f>Sheet6!B4*$C$2</f>
        <v>256.7208</v>
      </c>
      <c r="B4" s="1">
        <f>Sheet6!C4*$C$2</f>
        <v>746.04104000000007</v>
      </c>
    </row>
    <row r="5" spans="1:3" x14ac:dyDescent="0.3">
      <c r="A5" s="1">
        <f>Sheet6!B5*$C$2</f>
        <v>240.11820000000003</v>
      </c>
      <c r="B5" s="1">
        <f>Sheet6!C5*$C$2</f>
        <v>751.63660000000004</v>
      </c>
    </row>
    <row r="6" spans="1:3" x14ac:dyDescent="0.3">
      <c r="A6" s="1">
        <f>Sheet6!B6*$C$2</f>
        <v>236.04150000000001</v>
      </c>
      <c r="B6" s="1">
        <f>Sheet6!C6*$C$2</f>
        <v>751.21456000000001</v>
      </c>
    </row>
    <row r="7" spans="1:3" x14ac:dyDescent="0.3">
      <c r="A7" s="1">
        <f>Sheet6!B7*$C$2</f>
        <v>269.12492000000003</v>
      </c>
      <c r="B7" s="1">
        <f>Sheet6!C7*$C$2</f>
        <v>775.80832000000009</v>
      </c>
    </row>
    <row r="8" spans="1:3" x14ac:dyDescent="0.3">
      <c r="A8" s="1">
        <f>Sheet6!B8*$C$2</f>
        <v>182.21380000000002</v>
      </c>
      <c r="B8" s="1">
        <f>Sheet6!C8*$C$2</f>
        <v>515.11482000000001</v>
      </c>
    </row>
    <row r="9" spans="1:3" x14ac:dyDescent="0.3">
      <c r="A9" s="1">
        <f>Sheet6!B9*$C$2</f>
        <v>180.76900000000001</v>
      </c>
      <c r="B9" s="1">
        <f>Sheet6!C9*$C$2</f>
        <v>538.50974000000008</v>
      </c>
    </row>
    <row r="10" spans="1:3" x14ac:dyDescent="0.3">
      <c r="A10" s="1">
        <f>Sheet6!B10*$C$2</f>
        <v>242.03440000000003</v>
      </c>
      <c r="B10" s="1">
        <f>Sheet6!C10*$C$2</f>
        <v>752.48396000000002</v>
      </c>
    </row>
    <row r="11" spans="1:3" x14ac:dyDescent="0.3">
      <c r="A11" s="1">
        <f>Sheet6!B11*$C$2</f>
        <v>148.28808000000001</v>
      </c>
      <c r="B11" s="1">
        <f>Sheet6!C11*$C$2</f>
        <v>448.03406000000001</v>
      </c>
    </row>
    <row r="12" spans="1:3" x14ac:dyDescent="0.3">
      <c r="A12" s="1">
        <f>Sheet6!B12*$C$2</f>
        <v>267.69594000000001</v>
      </c>
      <c r="B12" s="1">
        <f>Sheet6!C12*$C$2</f>
        <v>795.30874000000006</v>
      </c>
    </row>
    <row r="13" spans="1:3" x14ac:dyDescent="0.3">
      <c r="A13" s="1">
        <f>Sheet6!B13*$C$2</f>
        <v>232.94302000000002</v>
      </c>
      <c r="B13" s="1">
        <f>Sheet6!C13*$C$2</f>
        <v>701.2895400000001</v>
      </c>
    </row>
    <row r="14" spans="1:3" x14ac:dyDescent="0.3">
      <c r="A14" s="1">
        <f>Sheet6!B14*$C$2</f>
        <v>241.33830000000003</v>
      </c>
      <c r="B14" s="1">
        <f>Sheet6!C14*$C$2</f>
        <v>731.06648000000007</v>
      </c>
    </row>
    <row r="15" spans="1:3" x14ac:dyDescent="0.3">
      <c r="A15" s="1">
        <f>Sheet6!B15*$C$2</f>
        <v>188.27732</v>
      </c>
      <c r="B15" s="1">
        <f>Sheet6!C15*$C$2</f>
        <v>570.39814000000001</v>
      </c>
    </row>
    <row r="16" spans="1:3" x14ac:dyDescent="0.3">
      <c r="A16" s="1">
        <f>Sheet6!B16*$C$2</f>
        <v>185.13318000000001</v>
      </c>
      <c r="B16" s="1">
        <f>Sheet6!C16*$C$2</f>
        <v>562.66464000000008</v>
      </c>
    </row>
    <row r="17" spans="1:2" x14ac:dyDescent="0.3">
      <c r="A17" s="1">
        <f>Sheet6!B17*$C$2</f>
        <v>184.20276000000001</v>
      </c>
      <c r="B17" s="1">
        <f>Sheet6!C17*$C$2</f>
        <v>582.94704000000002</v>
      </c>
    </row>
    <row r="18" spans="1:2" x14ac:dyDescent="0.3">
      <c r="A18" s="1">
        <f>Sheet6!B18*$C$2</f>
        <v>184.42294000000001</v>
      </c>
      <c r="B18" s="1">
        <f>Sheet6!C18*$C$2</f>
        <v>559.18194000000005</v>
      </c>
    </row>
    <row r="19" spans="1:2" x14ac:dyDescent="0.3">
      <c r="A19" s="1">
        <f>Sheet6!B19*$C$2</f>
        <v>179.61866000000001</v>
      </c>
      <c r="B19" s="1">
        <f>Sheet6!C19*$C$2</f>
        <v>559.71742000000006</v>
      </c>
    </row>
    <row r="20" spans="1:2" x14ac:dyDescent="0.3">
      <c r="A20" s="1">
        <f>Sheet6!B20*$C$2</f>
        <v>259.43424000000005</v>
      </c>
      <c r="B20" s="1">
        <f>Sheet6!C20*$C$2</f>
        <v>785.44982000000005</v>
      </c>
    </row>
    <row r="21" spans="1:2" x14ac:dyDescent="0.3">
      <c r="A21" s="1">
        <f>Sheet6!B21*$C$2</f>
        <v>259.64320000000004</v>
      </c>
      <c r="B21" s="1">
        <f>Sheet6!C21*$C$2</f>
        <v>786.36964000000012</v>
      </c>
    </row>
    <row r="22" spans="1:2" x14ac:dyDescent="0.3">
      <c r="A22" s="1">
        <f>Sheet6!B22*$C$2</f>
        <v>169.50398000000001</v>
      </c>
      <c r="B22" s="1">
        <f>Sheet6!C22*$C$2</f>
        <v>563.0828600000001</v>
      </c>
    </row>
    <row r="23" spans="1:2" x14ac:dyDescent="0.3">
      <c r="A23" s="1">
        <f>Sheet6!B23*$C$2</f>
        <v>169.02454</v>
      </c>
      <c r="B23" s="1">
        <f>Sheet6!C23*$C$2</f>
        <v>530.78300000000002</v>
      </c>
    </row>
    <row r="24" spans="1:2" x14ac:dyDescent="0.3">
      <c r="A24" s="1">
        <f>Sheet6!B24*$C$2</f>
        <v>168.74788000000001</v>
      </c>
      <c r="B24" s="1">
        <f>Sheet6!C24*$C$2</f>
        <v>581.28340000000003</v>
      </c>
    </row>
    <row r="25" spans="1:2" x14ac:dyDescent="0.3">
      <c r="A25" s="1">
        <f>Sheet6!B25*$C$2</f>
        <v>168.49334000000002</v>
      </c>
      <c r="B25" s="1">
        <f>Sheet6!C25*$C$2</f>
        <v>582.68360000000007</v>
      </c>
    </row>
    <row r="26" spans="1:2" x14ac:dyDescent="0.3">
      <c r="A26" s="1">
        <f>Sheet6!B26*$C$2</f>
        <v>179.02540000000002</v>
      </c>
      <c r="B26" s="1">
        <f>Sheet6!C26*$C$2</f>
        <v>614.67506000000003</v>
      </c>
    </row>
    <row r="27" spans="1:2" x14ac:dyDescent="0.3">
      <c r="A27" s="1">
        <f>Sheet6!B27*$C$2</f>
        <v>176.96452000000002</v>
      </c>
      <c r="B27" s="1">
        <f>Sheet6!C27*$C$2</f>
        <v>610.46760000000006</v>
      </c>
    </row>
    <row r="28" spans="1:2" x14ac:dyDescent="0.3">
      <c r="A28" s="1">
        <f>Sheet6!B28*$C$2</f>
        <v>178.12428000000003</v>
      </c>
      <c r="B28" s="1">
        <f>Sheet6!C28*$C$2</f>
        <v>619.46510000000001</v>
      </c>
    </row>
    <row r="29" spans="1:2" x14ac:dyDescent="0.3">
      <c r="A29" s="1">
        <f>Sheet6!B29*$C$2</f>
        <v>223.56346000000002</v>
      </c>
      <c r="B29" s="1">
        <f>Sheet6!C29*$C$2</f>
        <v>733.70118000000002</v>
      </c>
    </row>
    <row r="30" spans="1:2" x14ac:dyDescent="0.3">
      <c r="A30" s="1">
        <f>Sheet6!B30*$C$2</f>
        <v>222.33104000000003</v>
      </c>
      <c r="B30" s="1">
        <f>Sheet6!C30*$C$2</f>
        <v>798.26624000000004</v>
      </c>
    </row>
    <row r="31" spans="1:2" x14ac:dyDescent="0.3">
      <c r="A31" s="1">
        <f>Sheet6!B31*$C$2</f>
        <v>242.55788000000001</v>
      </c>
      <c r="B31" s="1">
        <f>Sheet6!C31*$C$2</f>
        <v>837.91786000000002</v>
      </c>
    </row>
    <row r="32" spans="1:2" x14ac:dyDescent="0.3">
      <c r="A32" s="1">
        <f>Sheet6!B32*$C$2</f>
        <v>233.40104000000002</v>
      </c>
      <c r="B32" s="1">
        <f>Sheet6!C32*$C$2</f>
        <v>822.17690000000005</v>
      </c>
    </row>
    <row r="33" spans="1:2" x14ac:dyDescent="0.3">
      <c r="A33" s="1">
        <f>Sheet6!B33*$C$2</f>
        <v>235.01854000000003</v>
      </c>
      <c r="B33" s="1">
        <f>Sheet6!C33*$C$2</f>
        <v>824.53844000000004</v>
      </c>
    </row>
    <row r="34" spans="1:2" x14ac:dyDescent="0.3">
      <c r="A34" s="1">
        <f>Sheet6!B34*$C$2</f>
        <v>235.99182000000002</v>
      </c>
      <c r="B34" s="1">
        <f>Sheet6!C34*$C$2</f>
        <v>781.42202000000009</v>
      </c>
    </row>
    <row r="35" spans="1:2" x14ac:dyDescent="0.3">
      <c r="A35" s="1">
        <f>Sheet6!B35*$C$2</f>
        <v>234.92822000000001</v>
      </c>
      <c r="B35" s="1">
        <f>Sheet6!C35*$C$2</f>
        <v>780.85368000000005</v>
      </c>
    </row>
    <row r="36" spans="1:2" x14ac:dyDescent="0.3">
      <c r="A36" s="1">
        <f>Sheet6!B36*$C$2</f>
        <v>239.31706000000003</v>
      </c>
      <c r="B36" s="1">
        <f>Sheet6!C36*$C$2</f>
        <v>788.01002000000005</v>
      </c>
    </row>
    <row r="37" spans="1:2" x14ac:dyDescent="0.3">
      <c r="A37" s="1">
        <f>Sheet6!B37*$C$2</f>
        <v>242.93978000000001</v>
      </c>
      <c r="B37" s="1">
        <f>Sheet6!C37*$C$2</f>
        <v>802.88110000000006</v>
      </c>
    </row>
    <row r="38" spans="1:2" x14ac:dyDescent="0.3">
      <c r="A38" s="1">
        <f>Sheet6!B38*$C$2</f>
        <v>253.40396000000001</v>
      </c>
      <c r="B38" s="1">
        <f>Sheet6!C38*$C$2</f>
        <v>834.41190000000006</v>
      </c>
    </row>
    <row r="39" spans="1:2" x14ac:dyDescent="0.3">
      <c r="A39" s="1">
        <f>Sheet6!B39*$C$2</f>
        <v>258.89158000000003</v>
      </c>
      <c r="B39" s="1">
        <f>Sheet6!C39*$C$2</f>
        <v>810.55870000000004</v>
      </c>
    </row>
    <row r="40" spans="1:2" x14ac:dyDescent="0.3">
      <c r="A40" s="1">
        <f>Sheet6!B40*$C$2</f>
        <v>261.21750000000003</v>
      </c>
      <c r="B40" s="1">
        <f>Sheet6!C40*$C$2</f>
        <v>809.0703400000001</v>
      </c>
    </row>
    <row r="41" spans="1:2" x14ac:dyDescent="0.3">
      <c r="A41" s="1">
        <f>Sheet6!B41*$C$2</f>
        <v>265.20526000000001</v>
      </c>
      <c r="B41" s="1">
        <f>Sheet6!C41*$C$2</f>
        <v>813.03726000000006</v>
      </c>
    </row>
    <row r="42" spans="1:2" x14ac:dyDescent="0.3">
      <c r="A42" s="1">
        <f>Sheet6!B42*$C$2</f>
        <v>215.30180000000001</v>
      </c>
      <c r="B42" s="1">
        <f>Sheet6!C42*$C$2</f>
        <v>655.04846000000009</v>
      </c>
    </row>
    <row r="43" spans="1:2" x14ac:dyDescent="0.3">
      <c r="A43" s="1">
        <f>Sheet6!B43*$C$2</f>
        <v>238.63140000000001</v>
      </c>
      <c r="B43" s="1">
        <f>Sheet6!C43*$C$2</f>
        <v>732.49728000000005</v>
      </c>
    </row>
    <row r="44" spans="1:2" x14ac:dyDescent="0.3">
      <c r="A44" s="1">
        <f>Sheet6!B44*$C$2</f>
        <v>241.13678000000002</v>
      </c>
      <c r="B44" s="1">
        <f>Sheet6!C44*$C$2</f>
        <v>733.64456000000007</v>
      </c>
    </row>
    <row r="45" spans="1:2" x14ac:dyDescent="0.3">
      <c r="A45" s="1">
        <f>Sheet6!B45*$C$2</f>
        <v>241.07716000000002</v>
      </c>
      <c r="B45" s="1">
        <f>Sheet6!C45*$C$2</f>
        <v>744.8198000000001</v>
      </c>
    </row>
    <row r="46" spans="1:2" x14ac:dyDescent="0.3">
      <c r="A46" s="1">
        <f>Sheet6!B46*$C$2</f>
        <v>237.22096000000002</v>
      </c>
      <c r="B46" s="1">
        <f>Sheet6!C46*$C$2</f>
        <v>742.02978000000007</v>
      </c>
    </row>
    <row r="47" spans="1:2" x14ac:dyDescent="0.3">
      <c r="A47" s="1">
        <f>Sheet6!B47*$C$2</f>
        <v>148.52958000000001</v>
      </c>
      <c r="B47" s="1">
        <f>Sheet6!C47*$C$2</f>
        <v>765.4394400000001</v>
      </c>
    </row>
    <row r="48" spans="1:2" x14ac:dyDescent="0.3">
      <c r="A48" s="1">
        <f>Sheet6!B48*$C$2</f>
        <v>141.97062000000003</v>
      </c>
      <c r="B48" s="1">
        <f>Sheet6!C48*$C$2</f>
        <v>553.23302000000001</v>
      </c>
    </row>
    <row r="49" spans="1:4" x14ac:dyDescent="0.3">
      <c r="A49" s="1">
        <f>Sheet6!B49*$C$2</f>
        <v>164.97408000000001</v>
      </c>
      <c r="B49" s="1">
        <f>Sheet6!C49*$C$2</f>
        <v>517.23554000000001</v>
      </c>
    </row>
    <row r="50" spans="1:4" x14ac:dyDescent="0.3">
      <c r="A50" s="1">
        <f>Sheet6!B50*$C$2</f>
        <v>217.23514000000003</v>
      </c>
      <c r="B50" s="1">
        <f>Sheet6!C50*$C$2</f>
        <v>612.72948000000008</v>
      </c>
    </row>
    <row r="51" spans="1:4" x14ac:dyDescent="0.3">
      <c r="A51" s="1">
        <f>Sheet6!B51*$C$2</f>
        <v>264.60538000000003</v>
      </c>
      <c r="B51" s="1">
        <f>Sheet6!C51*$C$2</f>
        <v>673.95990000000006</v>
      </c>
    </row>
    <row r="52" spans="1:4" x14ac:dyDescent="0.3">
      <c r="A52" s="1">
        <f>Sheet6!B52*$C$2</f>
        <v>42.901260000000001</v>
      </c>
      <c r="B52" s="1">
        <f>Sheet6!C52*$C$2</f>
        <v>184.69332000000003</v>
      </c>
    </row>
    <row r="53" spans="1:4" x14ac:dyDescent="0.3">
      <c r="A53" s="1">
        <f>AVERAGE(A3:A52)</f>
        <v>212.43353920000015</v>
      </c>
      <c r="B53" s="1">
        <f>AVERAGE(B3:B52)</f>
        <v>677.5269248000003</v>
      </c>
      <c r="C53" t="s">
        <v>152</v>
      </c>
      <c r="D53" t="s">
        <v>167</v>
      </c>
    </row>
    <row r="54" spans="1:4" x14ac:dyDescent="0.3">
      <c r="A54" s="1">
        <f>A53*linkedrecords!C5</f>
        <v>6.297082429089925</v>
      </c>
      <c r="B54" s="1">
        <f>B53*linkedrecords!C4</f>
        <v>4.0620652507536663</v>
      </c>
      <c r="C54" s="1" t="s">
        <v>162</v>
      </c>
      <c r="D54">
        <f>SUM(A54:B54)</f>
        <v>10.359147679843591</v>
      </c>
    </row>
    <row r="55" spans="1:4" x14ac:dyDescent="0.3">
      <c r="A55">
        <f>Sheet1!B55*linkedrecords!E5*20</f>
        <v>1.987879517267868</v>
      </c>
      <c r="B55" s="1">
        <f>Sheet1!B55*linkedrecords!E4*20</f>
        <v>8.1622535738587035E-2</v>
      </c>
      <c r="C55" s="1" t="s">
        <v>163</v>
      </c>
      <c r="D55" s="3">
        <f>SUM(A55:B55)</f>
        <v>2.0695020530064552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1" sqref="B1:U1"/>
    </sheetView>
  </sheetViews>
  <sheetFormatPr defaultRowHeight="14.4" x14ac:dyDescent="0.3"/>
  <sheetData>
    <row r="1" spans="1:22" x14ac:dyDescent="0.3"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2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2" x14ac:dyDescent="0.3">
      <c r="A3" t="s">
        <v>1</v>
      </c>
      <c r="B3" s="7">
        <v>21265991</v>
      </c>
      <c r="C3" s="7">
        <v>20429515</v>
      </c>
      <c r="D3" s="7">
        <v>836476</v>
      </c>
      <c r="E3" s="7">
        <v>8833171</v>
      </c>
      <c r="F3" s="7">
        <v>8438714</v>
      </c>
      <c r="G3" s="7">
        <v>394457</v>
      </c>
      <c r="H3" s="7">
        <v>4042429</v>
      </c>
      <c r="I3" s="7">
        <v>3983441</v>
      </c>
      <c r="J3" s="7">
        <v>58988</v>
      </c>
      <c r="K3" s="7">
        <v>8390391</v>
      </c>
      <c r="L3" s="7">
        <v>8007360</v>
      </c>
      <c r="M3" s="7">
        <v>383031</v>
      </c>
      <c r="N3" s="7">
        <v>0</v>
      </c>
      <c r="O3" s="7">
        <v>0</v>
      </c>
      <c r="P3" s="7">
        <v>0</v>
      </c>
      <c r="Q3" s="7">
        <v>8878542</v>
      </c>
      <c r="R3" s="7">
        <v>8568942</v>
      </c>
      <c r="S3" s="7">
        <v>129941</v>
      </c>
      <c r="T3" s="7">
        <v>253064</v>
      </c>
      <c r="U3" s="7">
        <v>46.826799999999999</v>
      </c>
      <c r="V3" s="7">
        <v>0</v>
      </c>
    </row>
    <row r="4" spans="1:22" x14ac:dyDescent="0.3">
      <c r="A4" t="s">
        <v>87</v>
      </c>
      <c r="B4" s="7">
        <v>19250717</v>
      </c>
      <c r="C4" s="7">
        <v>18911367</v>
      </c>
      <c r="D4" s="7">
        <v>339350</v>
      </c>
      <c r="E4" s="7">
        <v>6544785</v>
      </c>
      <c r="F4" s="7">
        <v>6428108</v>
      </c>
      <c r="G4" s="7">
        <v>116677</v>
      </c>
      <c r="H4" s="7">
        <v>6423602</v>
      </c>
      <c r="I4" s="7">
        <v>6333914</v>
      </c>
      <c r="J4" s="7">
        <v>89688</v>
      </c>
      <c r="K4" s="7">
        <v>6282330</v>
      </c>
      <c r="L4" s="7">
        <v>6149345</v>
      </c>
      <c r="M4" s="7">
        <v>132985</v>
      </c>
      <c r="N4" s="7">
        <v>0</v>
      </c>
      <c r="O4" s="7">
        <v>0</v>
      </c>
      <c r="P4" s="7">
        <v>0</v>
      </c>
      <c r="Q4" s="7">
        <v>6555055</v>
      </c>
      <c r="R4" s="7">
        <v>6351853</v>
      </c>
      <c r="S4" s="7">
        <v>54058</v>
      </c>
      <c r="T4" s="7">
        <v>79068</v>
      </c>
      <c r="U4" s="7">
        <v>49.431699999999999</v>
      </c>
      <c r="V4" s="7">
        <v>0</v>
      </c>
    </row>
    <row r="5" spans="1:22" x14ac:dyDescent="0.3">
      <c r="A5" t="s">
        <v>88</v>
      </c>
      <c r="B5" s="7">
        <v>17705564</v>
      </c>
      <c r="C5" s="7">
        <v>17209536</v>
      </c>
      <c r="D5" s="7">
        <v>496028</v>
      </c>
      <c r="E5" s="7">
        <v>6070301</v>
      </c>
      <c r="F5" s="7">
        <v>5943813</v>
      </c>
      <c r="G5" s="7">
        <v>126488</v>
      </c>
      <c r="H5" s="7">
        <v>5955365</v>
      </c>
      <c r="I5" s="7">
        <v>5721052</v>
      </c>
      <c r="J5" s="7">
        <v>234313</v>
      </c>
      <c r="K5" s="7">
        <v>5679898</v>
      </c>
      <c r="L5" s="7">
        <v>5544671</v>
      </c>
      <c r="M5" s="7">
        <v>135227</v>
      </c>
      <c r="N5" s="7">
        <v>0</v>
      </c>
      <c r="O5" s="7">
        <v>0</v>
      </c>
      <c r="P5" s="7">
        <v>0</v>
      </c>
      <c r="Q5" s="7">
        <v>6111802</v>
      </c>
      <c r="R5" s="7">
        <v>5970014</v>
      </c>
      <c r="S5" s="7">
        <v>67255</v>
      </c>
      <c r="T5" s="7">
        <v>68020</v>
      </c>
      <c r="U5" s="7">
        <v>123.773</v>
      </c>
      <c r="V5" s="7">
        <v>0</v>
      </c>
    </row>
    <row r="6" spans="1:22" x14ac:dyDescent="0.3">
      <c r="A6" t="s">
        <v>89</v>
      </c>
      <c r="B6" s="7">
        <v>21988973</v>
      </c>
      <c r="C6" s="7">
        <v>21099960</v>
      </c>
      <c r="D6" s="7">
        <v>889013</v>
      </c>
      <c r="E6" s="7">
        <v>8733281</v>
      </c>
      <c r="F6" s="7">
        <v>8337467</v>
      </c>
      <c r="G6" s="7">
        <v>395814</v>
      </c>
      <c r="H6" s="7">
        <v>4815061</v>
      </c>
      <c r="I6" s="7">
        <v>4693763</v>
      </c>
      <c r="J6" s="7">
        <v>121298</v>
      </c>
      <c r="K6" s="7">
        <v>8440631</v>
      </c>
      <c r="L6" s="7">
        <v>8068730</v>
      </c>
      <c r="M6" s="7">
        <v>371901</v>
      </c>
      <c r="N6" s="7">
        <v>0</v>
      </c>
      <c r="O6" s="7">
        <v>0</v>
      </c>
      <c r="P6" s="7">
        <v>0</v>
      </c>
      <c r="Q6" s="7">
        <v>8772400</v>
      </c>
      <c r="R6" s="7">
        <v>8612697</v>
      </c>
      <c r="S6" s="7">
        <v>133352</v>
      </c>
      <c r="T6" s="7">
        <v>238557</v>
      </c>
      <c r="U6" s="7">
        <v>29.3858</v>
      </c>
      <c r="V6" s="7">
        <v>0</v>
      </c>
    </row>
    <row r="7" spans="1:22" x14ac:dyDescent="0.3">
      <c r="A7" t="s">
        <v>90</v>
      </c>
      <c r="B7" s="7">
        <v>19700924</v>
      </c>
      <c r="C7" s="7">
        <v>19165044</v>
      </c>
      <c r="D7" s="7">
        <v>535880</v>
      </c>
      <c r="E7" s="7">
        <v>6677583</v>
      </c>
      <c r="F7" s="7">
        <v>6505946</v>
      </c>
      <c r="G7" s="7">
        <v>171637</v>
      </c>
      <c r="H7" s="7">
        <v>6797233</v>
      </c>
      <c r="I7" s="7">
        <v>6612801</v>
      </c>
      <c r="J7" s="7">
        <v>184432</v>
      </c>
      <c r="K7" s="7">
        <v>6226108</v>
      </c>
      <c r="L7" s="7">
        <v>6046297</v>
      </c>
      <c r="M7" s="7">
        <v>179811</v>
      </c>
      <c r="N7" s="7">
        <v>0</v>
      </c>
      <c r="O7" s="7">
        <v>0</v>
      </c>
      <c r="P7" s="7">
        <v>0</v>
      </c>
      <c r="Q7" s="7">
        <v>6700870</v>
      </c>
      <c r="R7" s="7">
        <v>6330713</v>
      </c>
      <c r="S7" s="7">
        <v>59561</v>
      </c>
      <c r="T7" s="7">
        <v>120137</v>
      </c>
      <c r="U7" s="7">
        <v>92.736000000000004</v>
      </c>
      <c r="V7" s="7">
        <v>0</v>
      </c>
    </row>
    <row r="8" spans="1:22" x14ac:dyDescent="0.3">
      <c r="A8" t="s">
        <v>91</v>
      </c>
      <c r="B8" s="7">
        <v>16650119</v>
      </c>
      <c r="C8" s="7">
        <v>15923131</v>
      </c>
      <c r="D8" s="7">
        <v>726988</v>
      </c>
      <c r="E8" s="7">
        <v>6391762</v>
      </c>
      <c r="F8" s="7">
        <v>5986164</v>
      </c>
      <c r="G8" s="7">
        <v>405598</v>
      </c>
      <c r="H8" s="7">
        <v>4335873</v>
      </c>
      <c r="I8" s="7">
        <v>4293258</v>
      </c>
      <c r="J8" s="7">
        <v>42615</v>
      </c>
      <c r="K8" s="7">
        <v>5922484</v>
      </c>
      <c r="L8" s="7">
        <v>5643709</v>
      </c>
      <c r="M8" s="7">
        <v>278775</v>
      </c>
      <c r="N8" s="7">
        <v>0</v>
      </c>
      <c r="O8" s="7">
        <v>0</v>
      </c>
      <c r="P8" s="7">
        <v>0</v>
      </c>
      <c r="Q8" s="7">
        <v>6432825</v>
      </c>
      <c r="R8" s="7">
        <v>6252767</v>
      </c>
      <c r="S8" s="7">
        <v>117713</v>
      </c>
      <c r="T8" s="7">
        <v>160936</v>
      </c>
      <c r="U8" s="7">
        <v>81.871499999999997</v>
      </c>
      <c r="V8" s="7">
        <v>0</v>
      </c>
    </row>
    <row r="9" spans="1:22" x14ac:dyDescent="0.3">
      <c r="A9" t="s">
        <v>92</v>
      </c>
      <c r="B9" s="7">
        <v>21298208</v>
      </c>
      <c r="C9" s="7">
        <v>20128780</v>
      </c>
      <c r="D9" s="7">
        <v>1169428</v>
      </c>
      <c r="E9" s="7">
        <v>8417358</v>
      </c>
      <c r="F9" s="7">
        <v>7879113</v>
      </c>
      <c r="G9" s="7">
        <v>538245</v>
      </c>
      <c r="H9" s="7">
        <v>4871127</v>
      </c>
      <c r="I9" s="7">
        <v>4779982</v>
      </c>
      <c r="J9" s="7">
        <v>91145</v>
      </c>
      <c r="K9" s="7">
        <v>8009723</v>
      </c>
      <c r="L9" s="7">
        <v>7469685</v>
      </c>
      <c r="M9" s="7">
        <v>540038</v>
      </c>
      <c r="N9" s="7">
        <v>0</v>
      </c>
      <c r="O9" s="7">
        <v>0</v>
      </c>
      <c r="P9" s="7">
        <v>0</v>
      </c>
      <c r="Q9" s="7">
        <v>8469557</v>
      </c>
      <c r="R9" s="7">
        <v>8227918</v>
      </c>
      <c r="S9" s="7">
        <v>159305</v>
      </c>
      <c r="T9" s="7">
        <v>380748</v>
      </c>
      <c r="U9" s="7">
        <v>34.343400000000003</v>
      </c>
      <c r="V9" s="7">
        <v>0</v>
      </c>
    </row>
    <row r="10" spans="1:22" x14ac:dyDescent="0.3">
      <c r="A10" t="s">
        <v>93</v>
      </c>
      <c r="B10" s="7">
        <v>20510224</v>
      </c>
      <c r="C10" s="7">
        <v>18881514</v>
      </c>
      <c r="D10" s="7">
        <v>1628710</v>
      </c>
      <c r="E10" s="7">
        <v>8074884</v>
      </c>
      <c r="F10" s="7">
        <v>7275825</v>
      </c>
      <c r="G10" s="7">
        <v>799059</v>
      </c>
      <c r="H10" s="7">
        <v>4816488</v>
      </c>
      <c r="I10" s="7">
        <v>4706937</v>
      </c>
      <c r="J10" s="7">
        <v>109551</v>
      </c>
      <c r="K10" s="7">
        <v>7618852</v>
      </c>
      <c r="L10" s="7">
        <v>6898752</v>
      </c>
      <c r="M10" s="7">
        <v>720100</v>
      </c>
      <c r="N10" s="7">
        <v>0</v>
      </c>
      <c r="O10" s="7">
        <v>0</v>
      </c>
      <c r="P10" s="7">
        <v>0</v>
      </c>
      <c r="Q10" s="7">
        <v>8143763</v>
      </c>
      <c r="R10" s="7">
        <v>7975986</v>
      </c>
      <c r="S10" s="7">
        <v>200118</v>
      </c>
      <c r="T10" s="7">
        <v>519987</v>
      </c>
      <c r="U10" s="7">
        <v>32.592399999999998</v>
      </c>
      <c r="V10" s="7">
        <v>0</v>
      </c>
    </row>
    <row r="11" spans="1:22" x14ac:dyDescent="0.3">
      <c r="A11" t="s">
        <v>94</v>
      </c>
      <c r="B11" s="7">
        <v>17680739</v>
      </c>
      <c r="C11" s="7">
        <v>17169590</v>
      </c>
      <c r="D11" s="7">
        <v>511149</v>
      </c>
      <c r="E11" s="7">
        <v>6474808</v>
      </c>
      <c r="F11" s="7">
        <v>6270917</v>
      </c>
      <c r="G11" s="7">
        <v>203891</v>
      </c>
      <c r="H11" s="7">
        <v>5055643</v>
      </c>
      <c r="I11" s="7">
        <v>4973076</v>
      </c>
      <c r="J11" s="7">
        <v>82567</v>
      </c>
      <c r="K11" s="7">
        <v>6150288</v>
      </c>
      <c r="L11" s="7">
        <v>5925597</v>
      </c>
      <c r="M11" s="7">
        <v>224691</v>
      </c>
      <c r="N11" s="7">
        <v>0</v>
      </c>
      <c r="O11" s="7">
        <v>0</v>
      </c>
      <c r="P11" s="7">
        <v>0</v>
      </c>
      <c r="Q11" s="7">
        <v>6503426</v>
      </c>
      <c r="R11" s="7">
        <v>6325269</v>
      </c>
      <c r="S11" s="7">
        <v>132875</v>
      </c>
      <c r="T11" s="7">
        <v>91944</v>
      </c>
      <c r="U11" s="7">
        <v>94.277000000000001</v>
      </c>
      <c r="V11" s="7">
        <v>0</v>
      </c>
    </row>
    <row r="12" spans="1:22" x14ac:dyDescent="0.3">
      <c r="A12" t="s">
        <v>95</v>
      </c>
      <c r="B12" s="7">
        <v>21493520</v>
      </c>
      <c r="C12" s="7">
        <v>21492710</v>
      </c>
      <c r="D12" s="7">
        <v>810</v>
      </c>
      <c r="E12" s="7">
        <v>6585201</v>
      </c>
      <c r="F12" s="7">
        <v>6584824</v>
      </c>
      <c r="G12" s="7">
        <v>377</v>
      </c>
      <c r="H12" s="7">
        <v>8433415</v>
      </c>
      <c r="I12" s="7">
        <v>8433302</v>
      </c>
      <c r="J12" s="7">
        <v>113</v>
      </c>
      <c r="K12" s="7">
        <v>6474904</v>
      </c>
      <c r="L12" s="7">
        <v>6474584</v>
      </c>
      <c r="M12" s="7">
        <v>320</v>
      </c>
      <c r="N12" s="7">
        <v>0</v>
      </c>
      <c r="O12" s="7">
        <v>0</v>
      </c>
      <c r="P12" s="7">
        <v>0</v>
      </c>
      <c r="Q12" s="7">
        <v>6585258</v>
      </c>
      <c r="R12" s="7">
        <v>6482487</v>
      </c>
      <c r="S12" s="7">
        <v>90</v>
      </c>
      <c r="T12" s="7">
        <v>231</v>
      </c>
      <c r="U12" s="7">
        <v>38.521000000000001</v>
      </c>
      <c r="V12" s="7">
        <v>0</v>
      </c>
    </row>
    <row r="13" spans="1:22" x14ac:dyDescent="0.3">
      <c r="A13" t="s">
        <v>96</v>
      </c>
      <c r="B13" s="7">
        <v>20119423</v>
      </c>
      <c r="C13" s="7">
        <v>18978441</v>
      </c>
      <c r="D13" s="7">
        <v>1140982</v>
      </c>
      <c r="E13" s="7">
        <v>7908230</v>
      </c>
      <c r="F13" s="7">
        <v>7379798</v>
      </c>
      <c r="G13" s="7">
        <v>528432</v>
      </c>
      <c r="H13" s="7">
        <v>4560955</v>
      </c>
      <c r="I13" s="7">
        <v>4443609</v>
      </c>
      <c r="J13" s="7">
        <v>117346</v>
      </c>
      <c r="K13" s="7">
        <v>7650238</v>
      </c>
      <c r="L13" s="7">
        <v>7155034</v>
      </c>
      <c r="M13" s="7">
        <v>495204</v>
      </c>
      <c r="N13" s="7">
        <v>0</v>
      </c>
      <c r="O13" s="7">
        <v>0</v>
      </c>
      <c r="P13" s="7">
        <v>0</v>
      </c>
      <c r="Q13" s="7">
        <v>7967715</v>
      </c>
      <c r="R13" s="7">
        <v>7875227</v>
      </c>
      <c r="S13" s="7">
        <v>156916</v>
      </c>
      <c r="T13" s="7">
        <v>338248</v>
      </c>
      <c r="U13" s="7">
        <v>53.415100000000002</v>
      </c>
      <c r="V13" s="7">
        <v>0</v>
      </c>
    </row>
    <row r="14" spans="1:22" x14ac:dyDescent="0.3">
      <c r="A14" t="s">
        <v>97</v>
      </c>
      <c r="B14" s="7">
        <v>21839053</v>
      </c>
      <c r="C14" s="7">
        <v>17767757</v>
      </c>
      <c r="D14" s="7">
        <v>4071296</v>
      </c>
      <c r="E14" s="7">
        <v>8697042</v>
      </c>
      <c r="F14" s="7">
        <v>6680812</v>
      </c>
      <c r="G14" s="7">
        <v>2016230</v>
      </c>
      <c r="H14" s="7">
        <v>4651744</v>
      </c>
      <c r="I14" s="7">
        <v>4544796</v>
      </c>
      <c r="J14" s="7">
        <v>106948</v>
      </c>
      <c r="K14" s="7">
        <v>8490267</v>
      </c>
      <c r="L14" s="7">
        <v>6542149</v>
      </c>
      <c r="M14" s="7">
        <v>1948118</v>
      </c>
      <c r="N14" s="7">
        <v>0</v>
      </c>
      <c r="O14" s="7">
        <v>0</v>
      </c>
      <c r="P14" s="7">
        <v>0</v>
      </c>
      <c r="Q14" s="7">
        <v>8733254</v>
      </c>
      <c r="R14" s="7">
        <v>8642507</v>
      </c>
      <c r="S14" s="7">
        <v>108299</v>
      </c>
      <c r="T14" s="7">
        <v>1839814</v>
      </c>
      <c r="U14" s="7">
        <v>22.7271</v>
      </c>
      <c r="V14" s="7">
        <v>0</v>
      </c>
    </row>
    <row r="15" spans="1:22" x14ac:dyDescent="0.3">
      <c r="A15" t="s">
        <v>98</v>
      </c>
      <c r="B15" s="7">
        <v>21831932</v>
      </c>
      <c r="C15" s="7">
        <v>17252078</v>
      </c>
      <c r="D15" s="7">
        <v>4579854</v>
      </c>
      <c r="E15" s="7">
        <v>8726363</v>
      </c>
      <c r="F15" s="7">
        <v>6448411</v>
      </c>
      <c r="G15" s="7">
        <v>2277952</v>
      </c>
      <c r="H15" s="7">
        <v>4588985</v>
      </c>
      <c r="I15" s="7">
        <v>4484304</v>
      </c>
      <c r="J15" s="7">
        <v>104681</v>
      </c>
      <c r="K15" s="7">
        <v>8516584</v>
      </c>
      <c r="L15" s="7">
        <v>6319363</v>
      </c>
      <c r="M15" s="7">
        <v>2197221</v>
      </c>
      <c r="N15" s="7">
        <v>0</v>
      </c>
      <c r="O15" s="7">
        <v>0</v>
      </c>
      <c r="P15" s="7">
        <v>0</v>
      </c>
      <c r="Q15" s="7">
        <v>8760035</v>
      </c>
      <c r="R15" s="7">
        <v>8661383</v>
      </c>
      <c r="S15" s="7">
        <v>108500</v>
      </c>
      <c r="T15" s="7">
        <v>2088720</v>
      </c>
      <c r="U15" s="7">
        <v>20.198899999999998</v>
      </c>
      <c r="V15" s="7">
        <v>0</v>
      </c>
    </row>
    <row r="16" spans="1:22" x14ac:dyDescent="0.3">
      <c r="A16" t="s">
        <v>99</v>
      </c>
      <c r="B16" s="7">
        <v>20145802</v>
      </c>
      <c r="C16" s="7">
        <v>16920199</v>
      </c>
      <c r="D16" s="7">
        <v>3225603</v>
      </c>
      <c r="E16" s="7">
        <v>7821018</v>
      </c>
      <c r="F16" s="7">
        <v>6230720</v>
      </c>
      <c r="G16" s="7">
        <v>1590298</v>
      </c>
      <c r="H16" s="7">
        <v>4723141</v>
      </c>
      <c r="I16" s="7">
        <v>4628557</v>
      </c>
      <c r="J16" s="7">
        <v>94584</v>
      </c>
      <c r="K16" s="7">
        <v>7601643</v>
      </c>
      <c r="L16" s="7">
        <v>6060922</v>
      </c>
      <c r="M16" s="7">
        <v>1540721</v>
      </c>
      <c r="N16" s="7">
        <v>0</v>
      </c>
      <c r="O16" s="7">
        <v>0</v>
      </c>
      <c r="P16" s="7">
        <v>0</v>
      </c>
      <c r="Q16" s="7">
        <v>7855177</v>
      </c>
      <c r="R16" s="7">
        <v>7756593</v>
      </c>
      <c r="S16" s="7">
        <v>119874</v>
      </c>
      <c r="T16" s="7">
        <v>1420819</v>
      </c>
      <c r="U16" s="7">
        <v>22.470400000000001</v>
      </c>
      <c r="V16" s="7">
        <v>0</v>
      </c>
    </row>
    <row r="17" spans="1:22" x14ac:dyDescent="0.3">
      <c r="A17" t="s">
        <v>100</v>
      </c>
      <c r="B17" s="7">
        <v>18415310</v>
      </c>
      <c r="C17" s="7">
        <v>17383853</v>
      </c>
      <c r="D17" s="7">
        <v>1031457</v>
      </c>
      <c r="E17" s="7">
        <v>6902126</v>
      </c>
      <c r="F17" s="7">
        <v>6423784</v>
      </c>
      <c r="G17" s="7">
        <v>478342</v>
      </c>
      <c r="H17" s="7">
        <v>4846160</v>
      </c>
      <c r="I17" s="7">
        <v>4764061</v>
      </c>
      <c r="J17" s="7">
        <v>82099</v>
      </c>
      <c r="K17" s="7">
        <v>6667024</v>
      </c>
      <c r="L17" s="7">
        <v>6196008</v>
      </c>
      <c r="M17" s="7">
        <v>471016</v>
      </c>
      <c r="N17" s="7">
        <v>0</v>
      </c>
      <c r="O17" s="7">
        <v>0</v>
      </c>
      <c r="P17" s="7">
        <v>0</v>
      </c>
      <c r="Q17" s="7">
        <v>6939885</v>
      </c>
      <c r="R17" s="7">
        <v>6845205</v>
      </c>
      <c r="S17" s="7">
        <v>140535</v>
      </c>
      <c r="T17" s="7">
        <v>330477</v>
      </c>
      <c r="U17" s="7">
        <v>39.904299999999999</v>
      </c>
      <c r="V17" s="7">
        <v>0</v>
      </c>
    </row>
    <row r="18" spans="1:22" x14ac:dyDescent="0.3">
      <c r="A18" t="s">
        <v>101</v>
      </c>
      <c r="B18" s="7">
        <v>17602214</v>
      </c>
      <c r="C18" s="7">
        <v>16558983</v>
      </c>
      <c r="D18" s="7">
        <v>1043231</v>
      </c>
      <c r="E18" s="7">
        <v>6434086</v>
      </c>
      <c r="F18" s="7">
        <v>5949360</v>
      </c>
      <c r="G18" s="7">
        <v>484726</v>
      </c>
      <c r="H18" s="7">
        <v>4972728</v>
      </c>
      <c r="I18" s="7">
        <v>4890691</v>
      </c>
      <c r="J18" s="7">
        <v>82037</v>
      </c>
      <c r="K18" s="7">
        <v>6195400</v>
      </c>
      <c r="L18" s="7">
        <v>5718932</v>
      </c>
      <c r="M18" s="7">
        <v>476468</v>
      </c>
      <c r="N18" s="7">
        <v>0</v>
      </c>
      <c r="O18" s="7">
        <v>0</v>
      </c>
      <c r="P18" s="7">
        <v>0</v>
      </c>
      <c r="Q18" s="7">
        <v>6470324</v>
      </c>
      <c r="R18" s="7">
        <v>6369324</v>
      </c>
      <c r="S18" s="7">
        <v>135596</v>
      </c>
      <c r="T18" s="7">
        <v>340892</v>
      </c>
      <c r="U18" s="7">
        <v>40.0167</v>
      </c>
      <c r="V18" s="7">
        <v>0</v>
      </c>
    </row>
    <row r="19" spans="1:22" x14ac:dyDescent="0.3">
      <c r="A19" t="s">
        <v>102</v>
      </c>
      <c r="B19" s="7">
        <v>17602528</v>
      </c>
      <c r="C19" s="7">
        <v>16535640</v>
      </c>
      <c r="D19" s="7">
        <v>1066888</v>
      </c>
      <c r="E19" s="7">
        <v>6448480</v>
      </c>
      <c r="F19" s="7">
        <v>5950385</v>
      </c>
      <c r="G19" s="7">
        <v>498095</v>
      </c>
      <c r="H19" s="7">
        <v>4942391</v>
      </c>
      <c r="I19" s="7">
        <v>4862162</v>
      </c>
      <c r="J19" s="7">
        <v>80229</v>
      </c>
      <c r="K19" s="7">
        <v>6211657</v>
      </c>
      <c r="L19" s="7">
        <v>5723093</v>
      </c>
      <c r="M19" s="7">
        <v>488564</v>
      </c>
      <c r="N19" s="7">
        <v>0</v>
      </c>
      <c r="O19" s="7">
        <v>0</v>
      </c>
      <c r="P19" s="7">
        <v>0</v>
      </c>
      <c r="Q19" s="7">
        <v>6484455</v>
      </c>
      <c r="R19" s="7">
        <v>6387072</v>
      </c>
      <c r="S19" s="7">
        <v>136638</v>
      </c>
      <c r="T19" s="7">
        <v>351935</v>
      </c>
      <c r="U19" s="7">
        <v>41.741199999999999</v>
      </c>
      <c r="V19" s="7">
        <v>0</v>
      </c>
    </row>
    <row r="20" spans="1:22" x14ac:dyDescent="0.3">
      <c r="A20" t="s">
        <v>103</v>
      </c>
      <c r="B20" s="7">
        <v>21736091</v>
      </c>
      <c r="C20" s="7">
        <v>21665223</v>
      </c>
      <c r="D20" s="7">
        <v>70868</v>
      </c>
      <c r="E20" s="7">
        <v>6725990</v>
      </c>
      <c r="F20" s="7">
        <v>6699037</v>
      </c>
      <c r="G20" s="7">
        <v>26953</v>
      </c>
      <c r="H20" s="7">
        <v>8414185</v>
      </c>
      <c r="I20" s="7">
        <v>8382113</v>
      </c>
      <c r="J20" s="7">
        <v>32072</v>
      </c>
      <c r="K20" s="7">
        <v>6595916</v>
      </c>
      <c r="L20" s="7">
        <v>6584073</v>
      </c>
      <c r="M20" s="7">
        <v>11843</v>
      </c>
      <c r="N20" s="7">
        <v>0</v>
      </c>
      <c r="O20" s="7">
        <v>0</v>
      </c>
      <c r="P20" s="7">
        <v>0</v>
      </c>
      <c r="Q20" s="7">
        <v>6730427</v>
      </c>
      <c r="R20" s="7">
        <v>6624076</v>
      </c>
      <c r="S20" s="7">
        <v>3286</v>
      </c>
      <c r="T20" s="7">
        <v>8557</v>
      </c>
      <c r="U20" s="7">
        <v>231.452</v>
      </c>
      <c r="V20" s="7">
        <v>0</v>
      </c>
    </row>
    <row r="21" spans="1:22" x14ac:dyDescent="0.3">
      <c r="A21" t="s">
        <v>104</v>
      </c>
      <c r="B21" s="7">
        <v>21891843</v>
      </c>
      <c r="C21" s="7">
        <v>21874863</v>
      </c>
      <c r="D21" s="7">
        <v>16980</v>
      </c>
      <c r="E21" s="7">
        <v>6720977</v>
      </c>
      <c r="F21" s="7">
        <v>6720444</v>
      </c>
      <c r="G21" s="7">
        <v>533</v>
      </c>
      <c r="H21" s="7">
        <v>8562112</v>
      </c>
      <c r="I21" s="7">
        <v>8562015</v>
      </c>
      <c r="J21" s="7">
        <v>97</v>
      </c>
      <c r="K21" s="7">
        <v>6608754</v>
      </c>
      <c r="L21" s="7">
        <v>6592404</v>
      </c>
      <c r="M21" s="7">
        <v>16350</v>
      </c>
      <c r="N21" s="7">
        <v>0</v>
      </c>
      <c r="O21" s="7">
        <v>0</v>
      </c>
      <c r="P21" s="7">
        <v>0</v>
      </c>
      <c r="Q21" s="7">
        <v>6721036</v>
      </c>
      <c r="R21" s="7">
        <v>6613111</v>
      </c>
      <c r="S21" s="7">
        <v>84</v>
      </c>
      <c r="T21" s="7">
        <v>16263</v>
      </c>
      <c r="U21" s="7">
        <v>16.337299999999999</v>
      </c>
      <c r="V21" s="7">
        <v>0</v>
      </c>
    </row>
    <row r="22" spans="1:22" x14ac:dyDescent="0.3">
      <c r="A22" t="s">
        <v>105</v>
      </c>
      <c r="B22" s="7">
        <v>18427689</v>
      </c>
      <c r="C22" s="7">
        <v>17159791</v>
      </c>
      <c r="D22" s="7">
        <v>1267898</v>
      </c>
      <c r="E22" s="7">
        <v>6748413</v>
      </c>
      <c r="F22" s="7">
        <v>6176816</v>
      </c>
      <c r="G22" s="7">
        <v>571597</v>
      </c>
      <c r="H22" s="7">
        <v>5206764</v>
      </c>
      <c r="I22" s="7">
        <v>4984752</v>
      </c>
      <c r="J22" s="7">
        <v>222012</v>
      </c>
      <c r="K22" s="7">
        <v>6472512</v>
      </c>
      <c r="L22" s="7">
        <v>5998223</v>
      </c>
      <c r="M22" s="7">
        <v>474289</v>
      </c>
      <c r="N22" s="7">
        <v>0</v>
      </c>
      <c r="O22" s="7">
        <v>0</v>
      </c>
      <c r="P22" s="7">
        <v>0</v>
      </c>
      <c r="Q22" s="7">
        <v>6791186</v>
      </c>
      <c r="R22" s="7">
        <v>6691426</v>
      </c>
      <c r="S22" s="7">
        <v>114864</v>
      </c>
      <c r="T22" s="7">
        <v>359443</v>
      </c>
      <c r="U22" s="7">
        <v>22.879100000000001</v>
      </c>
      <c r="V22" s="7">
        <v>0</v>
      </c>
    </row>
    <row r="23" spans="1:22" x14ac:dyDescent="0.3">
      <c r="A23" t="s">
        <v>106</v>
      </c>
      <c r="B23" s="7">
        <v>18438395</v>
      </c>
      <c r="C23" s="7">
        <v>16272831</v>
      </c>
      <c r="D23" s="7">
        <v>2165564</v>
      </c>
      <c r="E23" s="7">
        <v>7053651</v>
      </c>
      <c r="F23" s="7">
        <v>6305329</v>
      </c>
      <c r="G23" s="7">
        <v>748322</v>
      </c>
      <c r="H23" s="7">
        <v>5525484</v>
      </c>
      <c r="I23" s="7">
        <v>4666370</v>
      </c>
      <c r="J23" s="7">
        <v>859114</v>
      </c>
      <c r="K23" s="7">
        <v>5859260</v>
      </c>
      <c r="L23" s="7">
        <v>5301132</v>
      </c>
      <c r="M23" s="7">
        <v>558128</v>
      </c>
      <c r="N23" s="7">
        <v>0</v>
      </c>
      <c r="O23" s="7">
        <v>0</v>
      </c>
      <c r="P23" s="7">
        <v>0</v>
      </c>
      <c r="Q23" s="7">
        <v>7091138</v>
      </c>
      <c r="R23" s="7">
        <v>6900721</v>
      </c>
      <c r="S23" s="7">
        <v>195761</v>
      </c>
      <c r="T23" s="7">
        <v>362428</v>
      </c>
      <c r="U23" s="7">
        <v>173.57499999999999</v>
      </c>
      <c r="V23" s="7">
        <v>0</v>
      </c>
    </row>
    <row r="24" spans="1:22" x14ac:dyDescent="0.3">
      <c r="A24" t="s">
        <v>107</v>
      </c>
      <c r="B24" s="7">
        <v>18688203</v>
      </c>
      <c r="C24" s="7">
        <v>16470485</v>
      </c>
      <c r="D24" s="7">
        <v>2217718</v>
      </c>
      <c r="E24" s="7">
        <v>7075416</v>
      </c>
      <c r="F24" s="7">
        <v>6347934</v>
      </c>
      <c r="G24" s="7">
        <v>727482</v>
      </c>
      <c r="H24" s="7">
        <v>5813412</v>
      </c>
      <c r="I24" s="7">
        <v>4861241</v>
      </c>
      <c r="J24" s="7">
        <v>952171</v>
      </c>
      <c r="K24" s="7">
        <v>5799375</v>
      </c>
      <c r="L24" s="7">
        <v>5261310</v>
      </c>
      <c r="M24" s="7">
        <v>538065</v>
      </c>
      <c r="N24" s="7">
        <v>0</v>
      </c>
      <c r="O24" s="7">
        <v>0</v>
      </c>
      <c r="P24" s="7">
        <v>0</v>
      </c>
      <c r="Q24" s="7">
        <v>7116676</v>
      </c>
      <c r="R24" s="7">
        <v>6913107</v>
      </c>
      <c r="S24" s="7">
        <v>198345</v>
      </c>
      <c r="T24" s="7">
        <v>339809</v>
      </c>
      <c r="U24" s="7">
        <v>173.97499999999999</v>
      </c>
      <c r="V24" s="7">
        <v>0</v>
      </c>
    </row>
    <row r="25" spans="1:22" x14ac:dyDescent="0.3">
      <c r="A25" t="s">
        <v>108</v>
      </c>
      <c r="B25" s="7">
        <v>18373887</v>
      </c>
      <c r="C25" s="7">
        <v>16150212</v>
      </c>
      <c r="D25" s="7">
        <v>2223675</v>
      </c>
      <c r="E25" s="7">
        <v>7007814</v>
      </c>
      <c r="F25" s="7">
        <v>6252873</v>
      </c>
      <c r="G25" s="7">
        <v>754941</v>
      </c>
      <c r="H25" s="7">
        <v>5518538</v>
      </c>
      <c r="I25" s="7">
        <v>4616608</v>
      </c>
      <c r="J25" s="7">
        <v>901930</v>
      </c>
      <c r="K25" s="7">
        <v>5847535</v>
      </c>
      <c r="L25" s="7">
        <v>5280731</v>
      </c>
      <c r="M25" s="7">
        <v>566804</v>
      </c>
      <c r="N25" s="7">
        <v>0</v>
      </c>
      <c r="O25" s="7">
        <v>0</v>
      </c>
      <c r="P25" s="7">
        <v>0</v>
      </c>
      <c r="Q25" s="7">
        <v>7045221</v>
      </c>
      <c r="R25" s="7">
        <v>6859659</v>
      </c>
      <c r="S25" s="7">
        <v>197540</v>
      </c>
      <c r="T25" s="7">
        <v>369172</v>
      </c>
      <c r="U25" s="7">
        <v>184.911</v>
      </c>
      <c r="V25" s="7">
        <v>0</v>
      </c>
    </row>
    <row r="26" spans="1:22" x14ac:dyDescent="0.3">
      <c r="A26" t="s">
        <v>109</v>
      </c>
      <c r="B26" s="7">
        <v>18711823</v>
      </c>
      <c r="C26" s="7">
        <v>16507677</v>
      </c>
      <c r="D26" s="7">
        <v>2204146</v>
      </c>
      <c r="E26" s="7">
        <v>7082199</v>
      </c>
      <c r="F26" s="7">
        <v>6359360</v>
      </c>
      <c r="G26" s="7">
        <v>722839</v>
      </c>
      <c r="H26" s="7">
        <v>5816356</v>
      </c>
      <c r="I26" s="7">
        <v>4870442</v>
      </c>
      <c r="J26" s="7">
        <v>945914</v>
      </c>
      <c r="K26" s="7">
        <v>5813268</v>
      </c>
      <c r="L26" s="7">
        <v>5277875</v>
      </c>
      <c r="M26" s="7">
        <v>535393</v>
      </c>
      <c r="N26" s="7">
        <v>0</v>
      </c>
      <c r="O26" s="7">
        <v>0</v>
      </c>
      <c r="P26" s="7">
        <v>0</v>
      </c>
      <c r="Q26" s="7">
        <v>7123023</v>
      </c>
      <c r="R26" s="7">
        <v>6922111</v>
      </c>
      <c r="S26" s="7">
        <v>196152</v>
      </c>
      <c r="T26" s="7">
        <v>339160</v>
      </c>
      <c r="U26" s="7">
        <v>174.29499999999999</v>
      </c>
      <c r="V26" s="7">
        <v>0</v>
      </c>
    </row>
    <row r="27" spans="1:22" x14ac:dyDescent="0.3">
      <c r="A27" t="s">
        <v>110</v>
      </c>
      <c r="B27" s="7">
        <v>18781996</v>
      </c>
      <c r="C27" s="7">
        <v>16578459</v>
      </c>
      <c r="D27" s="7">
        <v>2203537</v>
      </c>
      <c r="E27" s="7">
        <v>7094336</v>
      </c>
      <c r="F27" s="7">
        <v>6389326</v>
      </c>
      <c r="G27" s="7">
        <v>705010</v>
      </c>
      <c r="H27" s="7">
        <v>5883236</v>
      </c>
      <c r="I27" s="7">
        <v>4907692</v>
      </c>
      <c r="J27" s="7">
        <v>975544</v>
      </c>
      <c r="K27" s="7">
        <v>5804424</v>
      </c>
      <c r="L27" s="7">
        <v>5281441</v>
      </c>
      <c r="M27" s="7">
        <v>522983</v>
      </c>
      <c r="N27" s="7">
        <v>0</v>
      </c>
      <c r="O27" s="7">
        <v>0</v>
      </c>
      <c r="P27" s="7">
        <v>0</v>
      </c>
      <c r="Q27" s="7">
        <v>7136877</v>
      </c>
      <c r="R27" s="7">
        <v>6931550</v>
      </c>
      <c r="S27" s="7">
        <v>201655</v>
      </c>
      <c r="T27" s="7">
        <v>321322</v>
      </c>
      <c r="U27" s="7">
        <v>177.21899999999999</v>
      </c>
      <c r="V27" s="7">
        <v>0</v>
      </c>
    </row>
    <row r="28" spans="1:22" x14ac:dyDescent="0.3">
      <c r="A28" t="s">
        <v>111</v>
      </c>
      <c r="B28" s="7">
        <v>18770230</v>
      </c>
      <c r="C28" s="7">
        <v>16559354</v>
      </c>
      <c r="D28" s="7">
        <v>2210876</v>
      </c>
      <c r="E28" s="7">
        <v>7084493</v>
      </c>
      <c r="F28" s="7">
        <v>6375862</v>
      </c>
      <c r="G28" s="7">
        <v>708631</v>
      </c>
      <c r="H28" s="7">
        <v>5895575</v>
      </c>
      <c r="I28" s="7">
        <v>4916135</v>
      </c>
      <c r="J28" s="7">
        <v>979440</v>
      </c>
      <c r="K28" s="7">
        <v>5790162</v>
      </c>
      <c r="L28" s="7">
        <v>5267357</v>
      </c>
      <c r="M28" s="7">
        <v>522805</v>
      </c>
      <c r="N28" s="7">
        <v>0</v>
      </c>
      <c r="O28" s="7">
        <v>0</v>
      </c>
      <c r="P28" s="7">
        <v>0</v>
      </c>
      <c r="Q28" s="7">
        <v>7126683</v>
      </c>
      <c r="R28" s="7">
        <v>6920023</v>
      </c>
      <c r="S28" s="7">
        <v>201521</v>
      </c>
      <c r="T28" s="7">
        <v>321289</v>
      </c>
      <c r="U28" s="7">
        <v>178.15799999999999</v>
      </c>
      <c r="V28" s="7">
        <v>0</v>
      </c>
    </row>
    <row r="29" spans="1:22" x14ac:dyDescent="0.3">
      <c r="A29" t="s">
        <v>112</v>
      </c>
      <c r="B29" s="7">
        <v>19915501</v>
      </c>
      <c r="C29" s="7">
        <v>18448222</v>
      </c>
      <c r="D29" s="7">
        <v>1467279</v>
      </c>
      <c r="E29" s="7">
        <v>7117929</v>
      </c>
      <c r="F29" s="7">
        <v>6458534</v>
      </c>
      <c r="G29" s="7">
        <v>659395</v>
      </c>
      <c r="H29" s="7">
        <v>5997065</v>
      </c>
      <c r="I29" s="7">
        <v>5735773</v>
      </c>
      <c r="J29" s="7">
        <v>261292</v>
      </c>
      <c r="K29" s="7">
        <v>6800507</v>
      </c>
      <c r="L29" s="7">
        <v>6253915</v>
      </c>
      <c r="M29" s="7">
        <v>546592</v>
      </c>
      <c r="N29" s="7">
        <v>0</v>
      </c>
      <c r="O29" s="7">
        <v>0</v>
      </c>
      <c r="P29" s="7">
        <v>0</v>
      </c>
      <c r="Q29" s="7">
        <v>7169324</v>
      </c>
      <c r="R29" s="7">
        <v>7052525</v>
      </c>
      <c r="S29" s="7">
        <v>131806</v>
      </c>
      <c r="T29" s="7">
        <v>414794</v>
      </c>
      <c r="U29" s="7">
        <v>23.988399999999999</v>
      </c>
      <c r="V29" s="7">
        <v>0</v>
      </c>
    </row>
    <row r="30" spans="1:22" x14ac:dyDescent="0.3">
      <c r="A30" t="s">
        <v>113</v>
      </c>
      <c r="B30" s="7">
        <v>20269250</v>
      </c>
      <c r="C30" s="7">
        <v>18751241</v>
      </c>
      <c r="D30" s="7">
        <v>1518009</v>
      </c>
      <c r="E30" s="7">
        <v>7215572</v>
      </c>
      <c r="F30" s="7">
        <v>6535771</v>
      </c>
      <c r="G30" s="7">
        <v>679801</v>
      </c>
      <c r="H30" s="7">
        <v>6164903</v>
      </c>
      <c r="I30" s="7">
        <v>5890959</v>
      </c>
      <c r="J30" s="7">
        <v>273944</v>
      </c>
      <c r="K30" s="7">
        <v>6888775</v>
      </c>
      <c r="L30" s="7">
        <v>6324511</v>
      </c>
      <c r="M30" s="7">
        <v>564264</v>
      </c>
      <c r="N30" s="7">
        <v>0</v>
      </c>
      <c r="O30" s="7">
        <v>0</v>
      </c>
      <c r="P30" s="7">
        <v>0</v>
      </c>
      <c r="Q30" s="7">
        <v>7269538</v>
      </c>
      <c r="R30" s="7">
        <v>7153223</v>
      </c>
      <c r="S30" s="7">
        <v>136759</v>
      </c>
      <c r="T30" s="7">
        <v>427509</v>
      </c>
      <c r="U30" s="7">
        <v>24.795200000000001</v>
      </c>
      <c r="V30" s="7">
        <v>0</v>
      </c>
    </row>
    <row r="31" spans="1:22" x14ac:dyDescent="0.3">
      <c r="A31" t="s">
        <v>114</v>
      </c>
      <c r="B31" s="7">
        <v>20551008</v>
      </c>
      <c r="C31" s="7">
        <v>19124836</v>
      </c>
      <c r="D31" s="7">
        <v>1426172</v>
      </c>
      <c r="E31" s="7">
        <v>7233251</v>
      </c>
      <c r="F31" s="7">
        <v>6615019</v>
      </c>
      <c r="G31" s="7">
        <v>618232</v>
      </c>
      <c r="H31" s="7">
        <v>6391722</v>
      </c>
      <c r="I31" s="7">
        <v>6143276</v>
      </c>
      <c r="J31" s="7">
        <v>248446</v>
      </c>
      <c r="K31" s="7">
        <v>6926035</v>
      </c>
      <c r="L31" s="7">
        <v>6366541</v>
      </c>
      <c r="M31" s="7">
        <v>559494</v>
      </c>
      <c r="N31" s="7">
        <v>0</v>
      </c>
      <c r="O31" s="7">
        <v>0</v>
      </c>
      <c r="P31" s="7">
        <v>0</v>
      </c>
      <c r="Q31" s="7">
        <v>7275391</v>
      </c>
      <c r="R31" s="7">
        <v>7108959</v>
      </c>
      <c r="S31" s="7">
        <v>131820</v>
      </c>
      <c r="T31" s="7">
        <v>427667</v>
      </c>
      <c r="U31" s="7">
        <v>22.809100000000001</v>
      </c>
      <c r="V31" s="7">
        <v>0</v>
      </c>
    </row>
    <row r="32" spans="1:22" x14ac:dyDescent="0.3">
      <c r="A32" t="s">
        <v>115</v>
      </c>
      <c r="B32" s="7">
        <v>20390637</v>
      </c>
      <c r="C32" s="7">
        <v>18744842</v>
      </c>
      <c r="D32" s="7">
        <v>1645795</v>
      </c>
      <c r="E32" s="7">
        <v>7232118</v>
      </c>
      <c r="F32" s="7">
        <v>6503612</v>
      </c>
      <c r="G32" s="7">
        <v>728506</v>
      </c>
      <c r="H32" s="7">
        <v>6259360</v>
      </c>
      <c r="I32" s="7">
        <v>5972230</v>
      </c>
      <c r="J32" s="7">
        <v>287130</v>
      </c>
      <c r="K32" s="7">
        <v>6899159</v>
      </c>
      <c r="L32" s="7">
        <v>6269000</v>
      </c>
      <c r="M32" s="7">
        <v>630159</v>
      </c>
      <c r="N32" s="7">
        <v>0</v>
      </c>
      <c r="O32" s="7">
        <v>0</v>
      </c>
      <c r="P32" s="7">
        <v>0</v>
      </c>
      <c r="Q32" s="7">
        <v>7280307</v>
      </c>
      <c r="R32" s="7">
        <v>7145038</v>
      </c>
      <c r="S32" s="7">
        <v>152082</v>
      </c>
      <c r="T32" s="7">
        <v>478087</v>
      </c>
      <c r="U32" s="7">
        <v>23.596699999999998</v>
      </c>
      <c r="V32" s="7">
        <v>0</v>
      </c>
    </row>
    <row r="33" spans="1:22" x14ac:dyDescent="0.3">
      <c r="A33" t="s">
        <v>116</v>
      </c>
      <c r="B33" s="7">
        <v>20541231</v>
      </c>
      <c r="C33" s="7">
        <v>18938826</v>
      </c>
      <c r="D33" s="7">
        <v>1602405</v>
      </c>
      <c r="E33" s="7">
        <v>7258530</v>
      </c>
      <c r="F33" s="7">
        <v>6569020</v>
      </c>
      <c r="G33" s="7">
        <v>689510</v>
      </c>
      <c r="H33" s="7">
        <v>6304904</v>
      </c>
      <c r="I33" s="7">
        <v>6018605</v>
      </c>
      <c r="J33" s="7">
        <v>286299</v>
      </c>
      <c r="K33" s="7">
        <v>6977797</v>
      </c>
      <c r="L33" s="7">
        <v>6351201</v>
      </c>
      <c r="M33" s="7">
        <v>626596</v>
      </c>
      <c r="N33" s="7">
        <v>0</v>
      </c>
      <c r="O33" s="7">
        <v>0</v>
      </c>
      <c r="P33" s="7">
        <v>0</v>
      </c>
      <c r="Q33" s="7">
        <v>7305049</v>
      </c>
      <c r="R33" s="7">
        <v>7184631</v>
      </c>
      <c r="S33" s="7">
        <v>151747</v>
      </c>
      <c r="T33" s="7">
        <v>474862</v>
      </c>
      <c r="U33" s="7">
        <v>23.341200000000001</v>
      </c>
      <c r="V33" s="7">
        <v>0</v>
      </c>
    </row>
    <row r="34" spans="1:22" x14ac:dyDescent="0.3">
      <c r="A34" t="s">
        <v>117</v>
      </c>
      <c r="B34" s="7">
        <v>19519962</v>
      </c>
      <c r="C34" s="7">
        <v>17445563</v>
      </c>
      <c r="D34" s="7">
        <v>2074399</v>
      </c>
      <c r="E34" s="7">
        <v>6949613</v>
      </c>
      <c r="F34" s="7">
        <v>5902478</v>
      </c>
      <c r="G34" s="7">
        <v>1047135</v>
      </c>
      <c r="H34" s="7">
        <v>6119659</v>
      </c>
      <c r="I34" s="7">
        <v>5836185</v>
      </c>
      <c r="J34" s="7">
        <v>283474</v>
      </c>
      <c r="K34" s="7">
        <v>6450690</v>
      </c>
      <c r="L34" s="7">
        <v>5706900</v>
      </c>
      <c r="M34" s="7">
        <v>743790</v>
      </c>
      <c r="N34" s="7">
        <v>0</v>
      </c>
      <c r="O34" s="7">
        <v>0</v>
      </c>
      <c r="P34" s="7">
        <v>0</v>
      </c>
      <c r="Q34" s="7">
        <v>7009591</v>
      </c>
      <c r="R34" s="7">
        <v>6913909</v>
      </c>
      <c r="S34" s="7">
        <v>176892</v>
      </c>
      <c r="T34" s="7">
        <v>566899</v>
      </c>
      <c r="U34" s="7">
        <v>21.144500000000001</v>
      </c>
      <c r="V34" s="7">
        <v>0</v>
      </c>
    </row>
    <row r="35" spans="1:22" x14ac:dyDescent="0.3">
      <c r="A35" t="s">
        <v>118</v>
      </c>
      <c r="B35" s="7">
        <v>19508666</v>
      </c>
      <c r="C35" s="7">
        <v>17411488</v>
      </c>
      <c r="D35" s="7">
        <v>2097178</v>
      </c>
      <c r="E35" s="7">
        <v>6947032</v>
      </c>
      <c r="F35" s="7">
        <v>5881936</v>
      </c>
      <c r="G35" s="7">
        <v>1065096</v>
      </c>
      <c r="H35" s="7">
        <v>6126961</v>
      </c>
      <c r="I35" s="7">
        <v>5841313</v>
      </c>
      <c r="J35" s="7">
        <v>285648</v>
      </c>
      <c r="K35" s="7">
        <v>6434673</v>
      </c>
      <c r="L35" s="7">
        <v>5688239</v>
      </c>
      <c r="M35" s="7">
        <v>746434</v>
      </c>
      <c r="N35" s="7">
        <v>0</v>
      </c>
      <c r="O35" s="7">
        <v>0</v>
      </c>
      <c r="P35" s="7">
        <v>0</v>
      </c>
      <c r="Q35" s="7">
        <v>7010419</v>
      </c>
      <c r="R35" s="7">
        <v>6914172</v>
      </c>
      <c r="S35" s="7">
        <v>176323</v>
      </c>
      <c r="T35" s="7">
        <v>570101</v>
      </c>
      <c r="U35" s="7">
        <v>20.988</v>
      </c>
      <c r="V35" s="7">
        <v>0</v>
      </c>
    </row>
    <row r="36" spans="1:22" x14ac:dyDescent="0.3">
      <c r="A36" t="s">
        <v>119</v>
      </c>
      <c r="B36" s="7">
        <v>19698371</v>
      </c>
      <c r="C36" s="7">
        <v>17621756</v>
      </c>
      <c r="D36" s="7">
        <v>2076615</v>
      </c>
      <c r="E36" s="7">
        <v>7019913</v>
      </c>
      <c r="F36" s="7">
        <v>5969358</v>
      </c>
      <c r="G36" s="7">
        <v>1050555</v>
      </c>
      <c r="H36" s="7">
        <v>6191468</v>
      </c>
      <c r="I36" s="7">
        <v>5905331</v>
      </c>
      <c r="J36" s="7">
        <v>286137</v>
      </c>
      <c r="K36" s="7">
        <v>6486990</v>
      </c>
      <c r="L36" s="7">
        <v>5747067</v>
      </c>
      <c r="M36" s="7">
        <v>739923</v>
      </c>
      <c r="N36" s="7">
        <v>0</v>
      </c>
      <c r="O36" s="7">
        <v>0</v>
      </c>
      <c r="P36" s="7">
        <v>0</v>
      </c>
      <c r="Q36" s="7">
        <v>7071957</v>
      </c>
      <c r="R36" s="7">
        <v>6950625</v>
      </c>
      <c r="S36" s="7">
        <v>184102</v>
      </c>
      <c r="T36" s="7">
        <v>555915</v>
      </c>
      <c r="U36" s="7">
        <v>18.309999999999999</v>
      </c>
      <c r="V36" s="7">
        <v>0</v>
      </c>
    </row>
    <row r="37" spans="1:22" x14ac:dyDescent="0.3">
      <c r="A37" t="s">
        <v>120</v>
      </c>
      <c r="B37" s="7">
        <v>20030544</v>
      </c>
      <c r="C37" s="7">
        <v>18125983</v>
      </c>
      <c r="D37" s="7">
        <v>1904561</v>
      </c>
      <c r="E37" s="7">
        <v>7010065</v>
      </c>
      <c r="F37" s="7">
        <v>6138167</v>
      </c>
      <c r="G37" s="7">
        <v>871898</v>
      </c>
      <c r="H37" s="7">
        <v>6344197</v>
      </c>
      <c r="I37" s="7">
        <v>6052273</v>
      </c>
      <c r="J37" s="7">
        <v>291924</v>
      </c>
      <c r="K37" s="7">
        <v>6676282</v>
      </c>
      <c r="L37" s="7">
        <v>5935543</v>
      </c>
      <c r="M37" s="7">
        <v>740739</v>
      </c>
      <c r="N37" s="7">
        <v>0</v>
      </c>
      <c r="O37" s="7">
        <v>0</v>
      </c>
      <c r="P37" s="7">
        <v>0</v>
      </c>
      <c r="Q37" s="7">
        <v>7072608</v>
      </c>
      <c r="R37" s="7">
        <v>6974313</v>
      </c>
      <c r="S37" s="7">
        <v>175283</v>
      </c>
      <c r="T37" s="7">
        <v>565459</v>
      </c>
      <c r="U37" s="7">
        <v>22.393999999999998</v>
      </c>
      <c r="V37" s="7">
        <v>0</v>
      </c>
    </row>
    <row r="38" spans="1:22" x14ac:dyDescent="0.3">
      <c r="A38" t="s">
        <v>121</v>
      </c>
      <c r="B38" s="7">
        <v>20398922</v>
      </c>
      <c r="C38" s="7">
        <v>18569627</v>
      </c>
      <c r="D38" s="7">
        <v>1829295</v>
      </c>
      <c r="E38" s="7">
        <v>7047364</v>
      </c>
      <c r="F38" s="7">
        <v>6254544</v>
      </c>
      <c r="G38" s="7">
        <v>792820</v>
      </c>
      <c r="H38" s="7">
        <v>6573983</v>
      </c>
      <c r="I38" s="7">
        <v>6279893</v>
      </c>
      <c r="J38" s="7">
        <v>294090</v>
      </c>
      <c r="K38" s="7">
        <v>6777575</v>
      </c>
      <c r="L38" s="7">
        <v>6035190</v>
      </c>
      <c r="M38" s="7">
        <v>742385</v>
      </c>
      <c r="N38" s="7">
        <v>0</v>
      </c>
      <c r="O38" s="7">
        <v>0</v>
      </c>
      <c r="P38" s="7">
        <v>0</v>
      </c>
      <c r="Q38" s="7">
        <v>7098220</v>
      </c>
      <c r="R38" s="7">
        <v>6974517</v>
      </c>
      <c r="S38" s="7">
        <v>172086</v>
      </c>
      <c r="T38" s="7">
        <v>570297</v>
      </c>
      <c r="U38" s="7">
        <v>19.017399999999999</v>
      </c>
      <c r="V38" s="7">
        <v>0</v>
      </c>
    </row>
    <row r="39" spans="1:22" x14ac:dyDescent="0.3">
      <c r="A39" t="s">
        <v>122</v>
      </c>
      <c r="B39" s="7">
        <v>18593239</v>
      </c>
      <c r="C39" s="7">
        <v>17110939</v>
      </c>
      <c r="D39" s="7">
        <v>1482300</v>
      </c>
      <c r="E39" s="7">
        <v>6314112</v>
      </c>
      <c r="F39" s="7">
        <v>5631466</v>
      </c>
      <c r="G39" s="7">
        <v>682646</v>
      </c>
      <c r="H39" s="7">
        <v>6170444</v>
      </c>
      <c r="I39" s="7">
        <v>6020689</v>
      </c>
      <c r="J39" s="7">
        <v>149755</v>
      </c>
      <c r="K39" s="7">
        <v>6108683</v>
      </c>
      <c r="L39" s="7">
        <v>5458784</v>
      </c>
      <c r="M39" s="7">
        <v>649899</v>
      </c>
      <c r="N39" s="7">
        <v>0</v>
      </c>
      <c r="O39" s="7">
        <v>0</v>
      </c>
      <c r="P39" s="7">
        <v>0</v>
      </c>
      <c r="Q39" s="7">
        <v>6356933</v>
      </c>
      <c r="R39" s="7">
        <v>6245804</v>
      </c>
      <c r="S39" s="7">
        <v>141595</v>
      </c>
      <c r="T39" s="7">
        <v>508310</v>
      </c>
      <c r="U39" s="7">
        <v>23.444099999999999</v>
      </c>
      <c r="V39" s="7">
        <v>0</v>
      </c>
    </row>
    <row r="40" spans="1:22" x14ac:dyDescent="0.3">
      <c r="A40" t="s">
        <v>123</v>
      </c>
      <c r="B40" s="7">
        <v>18677850</v>
      </c>
      <c r="C40" s="7">
        <v>17253647</v>
      </c>
      <c r="D40" s="7">
        <v>1424203</v>
      </c>
      <c r="E40" s="7">
        <v>6342362</v>
      </c>
      <c r="F40" s="7">
        <v>5686890</v>
      </c>
      <c r="G40" s="7">
        <v>655472</v>
      </c>
      <c r="H40" s="7">
        <v>6168837</v>
      </c>
      <c r="I40" s="7">
        <v>6025691</v>
      </c>
      <c r="J40" s="7">
        <v>143146</v>
      </c>
      <c r="K40" s="7">
        <v>6166651</v>
      </c>
      <c r="L40" s="7">
        <v>5541066</v>
      </c>
      <c r="M40" s="7">
        <v>625585</v>
      </c>
      <c r="N40" s="7">
        <v>0</v>
      </c>
      <c r="O40" s="7">
        <v>0</v>
      </c>
      <c r="P40" s="7">
        <v>0</v>
      </c>
      <c r="Q40" s="7">
        <v>6379105</v>
      </c>
      <c r="R40" s="7">
        <v>6298201</v>
      </c>
      <c r="S40" s="7">
        <v>140966</v>
      </c>
      <c r="T40" s="7">
        <v>484588</v>
      </c>
      <c r="U40" s="7">
        <v>17.815200000000001</v>
      </c>
      <c r="V40" s="7">
        <v>0</v>
      </c>
    </row>
    <row r="41" spans="1:22" x14ac:dyDescent="0.3">
      <c r="A41" t="s">
        <v>124</v>
      </c>
      <c r="B41" s="7">
        <v>18523697</v>
      </c>
      <c r="C41" s="7">
        <v>17019553</v>
      </c>
      <c r="D41" s="7">
        <v>1504144</v>
      </c>
      <c r="E41" s="7">
        <v>6284895</v>
      </c>
      <c r="F41" s="7">
        <v>5583970</v>
      </c>
      <c r="G41" s="7">
        <v>700925</v>
      </c>
      <c r="H41" s="7">
        <v>6161434</v>
      </c>
      <c r="I41" s="7">
        <v>6008884</v>
      </c>
      <c r="J41" s="7">
        <v>152550</v>
      </c>
      <c r="K41" s="7">
        <v>6077368</v>
      </c>
      <c r="L41" s="7">
        <v>5426699</v>
      </c>
      <c r="M41" s="7">
        <v>650669</v>
      </c>
      <c r="N41" s="7">
        <v>0</v>
      </c>
      <c r="O41" s="7">
        <v>0</v>
      </c>
      <c r="P41" s="7">
        <v>0</v>
      </c>
      <c r="Q41" s="7">
        <v>6331520</v>
      </c>
      <c r="R41" s="7">
        <v>6240059</v>
      </c>
      <c r="S41" s="7">
        <v>138844</v>
      </c>
      <c r="T41" s="7">
        <v>511830</v>
      </c>
      <c r="U41" s="7">
        <v>43.3371</v>
      </c>
      <c r="V41" s="7">
        <v>0</v>
      </c>
    </row>
    <row r="42" spans="1:22" x14ac:dyDescent="0.3">
      <c r="A42" t="s">
        <v>125</v>
      </c>
      <c r="B42" s="7">
        <v>21436897</v>
      </c>
      <c r="C42" s="7">
        <v>21376375</v>
      </c>
      <c r="D42" s="7">
        <v>60522</v>
      </c>
      <c r="E42" s="7">
        <v>7122028</v>
      </c>
      <c r="F42" s="7">
        <v>7086986</v>
      </c>
      <c r="G42" s="7">
        <v>35042</v>
      </c>
      <c r="H42" s="7">
        <v>7361548</v>
      </c>
      <c r="I42" s="7">
        <v>7354279</v>
      </c>
      <c r="J42" s="7">
        <v>7269</v>
      </c>
      <c r="K42" s="7">
        <v>6953321</v>
      </c>
      <c r="L42" s="7">
        <v>6935110</v>
      </c>
      <c r="M42" s="7">
        <v>18211</v>
      </c>
      <c r="N42" s="7">
        <v>0</v>
      </c>
      <c r="O42" s="7">
        <v>0</v>
      </c>
      <c r="P42" s="7">
        <v>0</v>
      </c>
      <c r="Q42" s="7">
        <v>7123292</v>
      </c>
      <c r="R42" s="7">
        <v>6979455</v>
      </c>
      <c r="S42" s="7">
        <v>5436</v>
      </c>
      <c r="T42" s="7">
        <v>12776</v>
      </c>
      <c r="U42" s="7">
        <v>17.3521</v>
      </c>
      <c r="V42" s="7">
        <v>0</v>
      </c>
    </row>
    <row r="43" spans="1:22" x14ac:dyDescent="0.3">
      <c r="A43" t="s">
        <v>126</v>
      </c>
      <c r="B43" s="7">
        <v>18873255</v>
      </c>
      <c r="C43" s="7">
        <v>17894649</v>
      </c>
      <c r="D43" s="7">
        <v>978606</v>
      </c>
      <c r="E43" s="7">
        <v>6449234</v>
      </c>
      <c r="F43" s="7">
        <v>5959136</v>
      </c>
      <c r="G43" s="7">
        <v>490098</v>
      </c>
      <c r="H43" s="7">
        <v>6209098</v>
      </c>
      <c r="I43" s="7">
        <v>6144325</v>
      </c>
      <c r="J43" s="7">
        <v>64773</v>
      </c>
      <c r="K43" s="7">
        <v>6214923</v>
      </c>
      <c r="L43" s="7">
        <v>5791188</v>
      </c>
      <c r="M43" s="7">
        <v>423735</v>
      </c>
      <c r="N43" s="7">
        <v>0</v>
      </c>
      <c r="O43" s="7">
        <v>0</v>
      </c>
      <c r="P43" s="7">
        <v>0</v>
      </c>
      <c r="Q43" s="7">
        <v>6485279</v>
      </c>
      <c r="R43" s="7">
        <v>6335314</v>
      </c>
      <c r="S43" s="7">
        <v>118278</v>
      </c>
      <c r="T43" s="7">
        <v>305462</v>
      </c>
      <c r="U43" s="7">
        <v>28.898599999999998</v>
      </c>
      <c r="V43" s="7">
        <v>0</v>
      </c>
    </row>
    <row r="44" spans="1:22" x14ac:dyDescent="0.3">
      <c r="A44" t="s">
        <v>127</v>
      </c>
      <c r="B44" s="7">
        <v>18868208</v>
      </c>
      <c r="C44" s="7">
        <v>17885234</v>
      </c>
      <c r="D44" s="7">
        <v>982974</v>
      </c>
      <c r="E44" s="7">
        <v>6443588</v>
      </c>
      <c r="F44" s="7">
        <v>5951452</v>
      </c>
      <c r="G44" s="7">
        <v>492136</v>
      </c>
      <c r="H44" s="7">
        <v>6214517</v>
      </c>
      <c r="I44" s="7">
        <v>6149445</v>
      </c>
      <c r="J44" s="7">
        <v>65072</v>
      </c>
      <c r="K44" s="7">
        <v>6210103</v>
      </c>
      <c r="L44" s="7">
        <v>5784337</v>
      </c>
      <c r="M44" s="7">
        <v>425766</v>
      </c>
      <c r="N44" s="7">
        <v>0</v>
      </c>
      <c r="O44" s="7">
        <v>0</v>
      </c>
      <c r="P44" s="7">
        <v>0</v>
      </c>
      <c r="Q44" s="7">
        <v>6480526</v>
      </c>
      <c r="R44" s="7">
        <v>6331516</v>
      </c>
      <c r="S44" s="7">
        <v>118674</v>
      </c>
      <c r="T44" s="7">
        <v>307095</v>
      </c>
      <c r="U44" s="7">
        <v>29.425799999999999</v>
      </c>
      <c r="V44" s="7">
        <v>0</v>
      </c>
    </row>
    <row r="45" spans="1:22" x14ac:dyDescent="0.3">
      <c r="A45" t="s">
        <v>128</v>
      </c>
      <c r="B45" s="7">
        <v>20684785</v>
      </c>
      <c r="C45" s="7">
        <v>20190043</v>
      </c>
      <c r="D45" s="7">
        <v>494742</v>
      </c>
      <c r="E45" s="7">
        <v>6868521</v>
      </c>
      <c r="F45" s="7">
        <v>6647047</v>
      </c>
      <c r="G45" s="7">
        <v>221474</v>
      </c>
      <c r="H45" s="7">
        <v>7106098</v>
      </c>
      <c r="I45" s="7">
        <v>7038440</v>
      </c>
      <c r="J45" s="7">
        <v>67658</v>
      </c>
      <c r="K45" s="7">
        <v>6710166</v>
      </c>
      <c r="L45" s="7">
        <v>6504556</v>
      </c>
      <c r="M45" s="7">
        <v>205610</v>
      </c>
      <c r="N45" s="7">
        <v>0</v>
      </c>
      <c r="O45" s="7">
        <v>0</v>
      </c>
      <c r="P45" s="7">
        <v>0</v>
      </c>
      <c r="Q45" s="7">
        <v>6885203</v>
      </c>
      <c r="R45" s="7">
        <v>6781462</v>
      </c>
      <c r="S45" s="7">
        <v>49627</v>
      </c>
      <c r="T45" s="7">
        <v>155987</v>
      </c>
      <c r="U45" s="7">
        <v>14.967599999999999</v>
      </c>
      <c r="V45" s="7">
        <v>0</v>
      </c>
    </row>
    <row r="46" spans="1:22" x14ac:dyDescent="0.3">
      <c r="A46" t="s">
        <v>129</v>
      </c>
      <c r="B46" s="7">
        <v>19340612</v>
      </c>
      <c r="C46" s="7">
        <v>18235453</v>
      </c>
      <c r="D46" s="7">
        <v>1105159</v>
      </c>
      <c r="E46" s="7">
        <v>7239987</v>
      </c>
      <c r="F46" s="7">
        <v>6760863</v>
      </c>
      <c r="G46" s="7">
        <v>479124</v>
      </c>
      <c r="H46" s="7">
        <v>5118042</v>
      </c>
      <c r="I46" s="7">
        <v>5038507</v>
      </c>
      <c r="J46" s="7">
        <v>79535</v>
      </c>
      <c r="K46" s="7">
        <v>6982583</v>
      </c>
      <c r="L46" s="7">
        <v>6436083</v>
      </c>
      <c r="M46" s="7">
        <v>546500</v>
      </c>
      <c r="N46" s="7">
        <v>0</v>
      </c>
      <c r="O46" s="7">
        <v>0</v>
      </c>
      <c r="P46" s="7">
        <v>0</v>
      </c>
      <c r="Q46" s="7">
        <v>7283525</v>
      </c>
      <c r="R46" s="7">
        <v>7185583</v>
      </c>
      <c r="S46" s="7">
        <v>276249</v>
      </c>
      <c r="T46" s="7">
        <v>270264</v>
      </c>
      <c r="U46" s="7">
        <v>25.358000000000001</v>
      </c>
      <c r="V46" s="7">
        <v>0</v>
      </c>
    </row>
    <row r="47" spans="1:22" x14ac:dyDescent="0.3">
      <c r="A47" t="s">
        <v>130</v>
      </c>
      <c r="B47" s="7">
        <v>18324709</v>
      </c>
      <c r="C47" s="7">
        <v>13091009</v>
      </c>
      <c r="D47" s="7">
        <v>5233700</v>
      </c>
      <c r="E47" s="7">
        <v>6401010</v>
      </c>
      <c r="F47" s="7">
        <v>5344108</v>
      </c>
      <c r="G47" s="7">
        <v>1056902</v>
      </c>
      <c r="H47" s="7">
        <v>7034014</v>
      </c>
      <c r="I47" s="7">
        <v>3433243</v>
      </c>
      <c r="J47" s="7">
        <v>3600771</v>
      </c>
      <c r="K47" s="7">
        <v>4889685</v>
      </c>
      <c r="L47" s="7">
        <v>4313658</v>
      </c>
      <c r="M47" s="7">
        <v>576027</v>
      </c>
      <c r="N47" s="7">
        <v>0</v>
      </c>
      <c r="O47" s="7">
        <v>0</v>
      </c>
      <c r="P47" s="7">
        <v>0</v>
      </c>
      <c r="Q47" s="7">
        <v>6421515</v>
      </c>
      <c r="R47" s="7">
        <v>6352485</v>
      </c>
      <c r="S47" s="7">
        <v>416261</v>
      </c>
      <c r="T47" s="7">
        <v>159982</v>
      </c>
      <c r="U47" s="7">
        <v>334.06700000000001</v>
      </c>
      <c r="V47" s="7">
        <v>0</v>
      </c>
    </row>
    <row r="48" spans="1:22" x14ac:dyDescent="0.3">
      <c r="A48" t="s">
        <v>131</v>
      </c>
      <c r="B48" s="7">
        <v>17021685</v>
      </c>
      <c r="C48" s="7">
        <v>11297278</v>
      </c>
      <c r="D48" s="7">
        <v>5724407</v>
      </c>
      <c r="E48" s="7">
        <v>4644245</v>
      </c>
      <c r="F48" s="7">
        <v>4261706</v>
      </c>
      <c r="G48" s="7">
        <v>382539</v>
      </c>
      <c r="H48" s="7">
        <v>8219430</v>
      </c>
      <c r="I48" s="7">
        <v>3167745</v>
      </c>
      <c r="J48" s="7">
        <v>5051685</v>
      </c>
      <c r="K48" s="7">
        <v>4158010</v>
      </c>
      <c r="L48" s="7">
        <v>3867827</v>
      </c>
      <c r="M48" s="7">
        <v>290183</v>
      </c>
      <c r="N48" s="7">
        <v>0</v>
      </c>
      <c r="O48" s="7">
        <v>0</v>
      </c>
      <c r="P48" s="7">
        <v>0</v>
      </c>
      <c r="Q48" s="7">
        <v>4663034</v>
      </c>
      <c r="R48" s="7">
        <v>4604532</v>
      </c>
      <c r="S48" s="7">
        <v>152689</v>
      </c>
      <c r="T48" s="7">
        <v>137674</v>
      </c>
      <c r="U48" s="7">
        <v>503.80599999999998</v>
      </c>
      <c r="V48" s="7">
        <v>0</v>
      </c>
    </row>
    <row r="49" spans="1:22" x14ac:dyDescent="0.3">
      <c r="A49" t="s">
        <v>132</v>
      </c>
      <c r="B49" s="7">
        <v>18004895</v>
      </c>
      <c r="C49" s="7">
        <v>17625348</v>
      </c>
      <c r="D49" s="7">
        <v>379547</v>
      </c>
      <c r="E49" s="7">
        <v>7220238</v>
      </c>
      <c r="F49" s="7">
        <v>7085183</v>
      </c>
      <c r="G49" s="7">
        <v>135055</v>
      </c>
      <c r="H49" s="7">
        <v>3703126</v>
      </c>
      <c r="I49" s="7">
        <v>3598584</v>
      </c>
      <c r="J49" s="7">
        <v>104542</v>
      </c>
      <c r="K49" s="7">
        <v>7081531</v>
      </c>
      <c r="L49" s="7">
        <v>6941581</v>
      </c>
      <c r="M49" s="7">
        <v>139950</v>
      </c>
      <c r="N49" s="7">
        <v>0</v>
      </c>
      <c r="O49" s="7">
        <v>0</v>
      </c>
      <c r="P49" s="7">
        <v>0</v>
      </c>
      <c r="Q49" s="7">
        <v>7225453</v>
      </c>
      <c r="R49" s="7">
        <v>7142740</v>
      </c>
      <c r="S49" s="7">
        <v>45242</v>
      </c>
      <c r="T49" s="7">
        <v>94713</v>
      </c>
      <c r="U49" s="7">
        <v>33.619999999999997</v>
      </c>
      <c r="V49" s="7">
        <v>0</v>
      </c>
    </row>
    <row r="50" spans="1:22" x14ac:dyDescent="0.3">
      <c r="A50" t="s">
        <v>133</v>
      </c>
      <c r="B50" s="7">
        <v>17655066</v>
      </c>
      <c r="C50" s="7">
        <v>17531925</v>
      </c>
      <c r="D50" s="7">
        <v>123141</v>
      </c>
      <c r="E50" s="7">
        <v>6672456</v>
      </c>
      <c r="F50" s="7">
        <v>6638237</v>
      </c>
      <c r="G50" s="7">
        <v>34219</v>
      </c>
      <c r="H50" s="7">
        <v>4388910</v>
      </c>
      <c r="I50" s="7">
        <v>4346242</v>
      </c>
      <c r="J50" s="7">
        <v>42668</v>
      </c>
      <c r="K50" s="7">
        <v>6593700</v>
      </c>
      <c r="L50" s="7">
        <v>6547446</v>
      </c>
      <c r="M50" s="7">
        <v>46254</v>
      </c>
      <c r="N50" s="7">
        <v>0</v>
      </c>
      <c r="O50" s="7">
        <v>0</v>
      </c>
      <c r="P50" s="7">
        <v>0</v>
      </c>
      <c r="Q50" s="7">
        <v>6674817</v>
      </c>
      <c r="R50" s="7">
        <v>6607442</v>
      </c>
      <c r="S50" s="7">
        <v>17181</v>
      </c>
      <c r="T50" s="7">
        <v>29254</v>
      </c>
      <c r="U50" s="7">
        <v>50.343200000000003</v>
      </c>
      <c r="V50" s="7">
        <v>0</v>
      </c>
    </row>
    <row r="51" spans="1:22" x14ac:dyDescent="0.3">
      <c r="A51" t="s">
        <v>134</v>
      </c>
      <c r="B51" s="7">
        <v>20714425</v>
      </c>
      <c r="C51" s="7">
        <v>20299315</v>
      </c>
      <c r="D51" s="7">
        <v>415110</v>
      </c>
      <c r="E51" s="7">
        <v>7186289</v>
      </c>
      <c r="F51" s="7">
        <v>6972644</v>
      </c>
      <c r="G51" s="7">
        <v>213645</v>
      </c>
      <c r="H51" s="7">
        <v>6542863</v>
      </c>
      <c r="I51" s="7">
        <v>6524364</v>
      </c>
      <c r="J51" s="7">
        <v>18499</v>
      </c>
      <c r="K51" s="7">
        <v>6985273</v>
      </c>
      <c r="L51" s="7">
        <v>6802307</v>
      </c>
      <c r="M51" s="7">
        <v>182966</v>
      </c>
      <c r="N51" s="7">
        <v>0</v>
      </c>
      <c r="O51" s="7">
        <v>0</v>
      </c>
      <c r="P51" s="7">
        <v>0</v>
      </c>
      <c r="Q51" s="7">
        <v>7202147</v>
      </c>
      <c r="R51" s="7">
        <v>7085853</v>
      </c>
      <c r="S51" s="7">
        <v>55291</v>
      </c>
      <c r="T51" s="7">
        <v>127670</v>
      </c>
      <c r="U51" s="7">
        <v>57.674799999999998</v>
      </c>
      <c r="V51" s="7">
        <v>0</v>
      </c>
    </row>
    <row r="52" spans="1:22" x14ac:dyDescent="0.3">
      <c r="A52" t="s">
        <v>135</v>
      </c>
      <c r="B52" s="7">
        <v>12992317</v>
      </c>
      <c r="C52" s="7">
        <v>12831170</v>
      </c>
      <c r="D52" s="7">
        <v>161147</v>
      </c>
      <c r="E52" s="7">
        <v>5108031</v>
      </c>
      <c r="F52" s="7">
        <v>5052927</v>
      </c>
      <c r="G52" s="7">
        <v>55104</v>
      </c>
      <c r="H52" s="7">
        <v>2881291</v>
      </c>
      <c r="I52" s="7">
        <v>2847088</v>
      </c>
      <c r="J52" s="7">
        <v>34203</v>
      </c>
      <c r="K52" s="7">
        <v>5002995</v>
      </c>
      <c r="L52" s="7">
        <v>4931155</v>
      </c>
      <c r="M52" s="7">
        <v>71840</v>
      </c>
      <c r="N52" s="7">
        <v>0</v>
      </c>
      <c r="O52" s="7">
        <v>0</v>
      </c>
      <c r="P52" s="7">
        <v>0</v>
      </c>
      <c r="Q52" s="7">
        <v>5124850</v>
      </c>
      <c r="R52" s="7">
        <v>5057074</v>
      </c>
      <c r="S52" s="7">
        <v>25922</v>
      </c>
      <c r="T52" s="7">
        <v>45727</v>
      </c>
      <c r="U52" s="7">
        <v>40.127899999999997</v>
      </c>
      <c r="V52" s="7">
        <v>0</v>
      </c>
    </row>
  </sheetData>
  <mergeCells count="1">
    <mergeCell ref="B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topLeftCell="A29" workbookViewId="0">
      <selection activeCell="T2" sqref="T2:T52"/>
    </sheetView>
  </sheetViews>
  <sheetFormatPr defaultRowHeight="14.4" x14ac:dyDescent="0.3"/>
  <sheetData>
    <row r="1" spans="1:22" x14ac:dyDescent="0.3"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2" s="6" customFormat="1" ht="57.6" x14ac:dyDescent="0.3"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6" t="s">
        <v>32</v>
      </c>
      <c r="L2" s="6" t="s">
        <v>33</v>
      </c>
      <c r="M2" s="6" t="s">
        <v>34</v>
      </c>
      <c r="N2" s="6" t="s">
        <v>35</v>
      </c>
      <c r="O2" s="6" t="s">
        <v>36</v>
      </c>
      <c r="P2" s="6" t="s">
        <v>37</v>
      </c>
      <c r="Q2" s="6" t="s">
        <v>38</v>
      </c>
      <c r="R2" s="6" t="s">
        <v>39</v>
      </c>
      <c r="S2" s="6" t="s">
        <v>40</v>
      </c>
      <c r="T2" s="6" t="s">
        <v>41</v>
      </c>
      <c r="U2" s="6" t="s">
        <v>42</v>
      </c>
    </row>
    <row r="3" spans="1:22" x14ac:dyDescent="0.3">
      <c r="A3" t="s">
        <v>1</v>
      </c>
      <c r="B3" s="7">
        <v>19750017</v>
      </c>
      <c r="C3" s="7">
        <v>19451902</v>
      </c>
      <c r="D3" s="7">
        <v>298115</v>
      </c>
      <c r="E3" s="7">
        <v>8909370</v>
      </c>
      <c r="F3" s="7">
        <v>8850400</v>
      </c>
      <c r="G3" s="7">
        <v>58970</v>
      </c>
      <c r="H3" s="7">
        <v>0</v>
      </c>
      <c r="I3" s="7">
        <v>0</v>
      </c>
      <c r="J3" s="7">
        <v>0</v>
      </c>
      <c r="K3" s="7">
        <v>10840647</v>
      </c>
      <c r="L3" s="7">
        <v>10601502</v>
      </c>
      <c r="M3" s="7">
        <v>239145</v>
      </c>
      <c r="N3" s="7">
        <v>0</v>
      </c>
      <c r="O3" s="7">
        <v>0</v>
      </c>
      <c r="P3" s="7">
        <v>0</v>
      </c>
      <c r="Q3" s="7">
        <v>12625668</v>
      </c>
      <c r="R3" s="7">
        <v>12543767</v>
      </c>
      <c r="S3" s="7">
        <v>211042</v>
      </c>
      <c r="T3" s="7">
        <v>28101</v>
      </c>
      <c r="U3" s="7">
        <v>21.626200000000001</v>
      </c>
      <c r="V3" s="7">
        <v>0</v>
      </c>
    </row>
    <row r="4" spans="1:22" x14ac:dyDescent="0.3">
      <c r="A4" t="s">
        <v>87</v>
      </c>
      <c r="B4" s="7">
        <v>21316182</v>
      </c>
      <c r="C4" s="7">
        <v>20669785</v>
      </c>
      <c r="D4" s="7">
        <v>646397</v>
      </c>
      <c r="E4" s="7">
        <v>9508409</v>
      </c>
      <c r="F4" s="7">
        <v>9293144</v>
      </c>
      <c r="G4" s="7">
        <v>215265</v>
      </c>
      <c r="H4" s="7">
        <v>0</v>
      </c>
      <c r="I4" s="7">
        <v>0</v>
      </c>
      <c r="J4" s="7">
        <v>0</v>
      </c>
      <c r="K4" s="7">
        <v>11807773</v>
      </c>
      <c r="L4" s="7">
        <v>11376641</v>
      </c>
      <c r="M4" s="7">
        <v>431132</v>
      </c>
      <c r="N4" s="7">
        <v>0</v>
      </c>
      <c r="O4" s="7">
        <v>0</v>
      </c>
      <c r="P4" s="7">
        <v>0</v>
      </c>
      <c r="Q4" s="7">
        <v>13143791</v>
      </c>
      <c r="R4" s="7">
        <v>13128040</v>
      </c>
      <c r="S4" s="7">
        <v>313216</v>
      </c>
      <c r="T4" s="7">
        <v>117832</v>
      </c>
      <c r="U4" s="7">
        <v>18.114599999999999</v>
      </c>
      <c r="V4" s="7">
        <v>0</v>
      </c>
    </row>
    <row r="5" spans="1:22" x14ac:dyDescent="0.3">
      <c r="A5" t="s">
        <v>88</v>
      </c>
      <c r="B5" s="7">
        <v>18398541</v>
      </c>
      <c r="C5" s="7">
        <v>17780153</v>
      </c>
      <c r="D5" s="7">
        <v>618388</v>
      </c>
      <c r="E5" s="7">
        <v>9432221</v>
      </c>
      <c r="F5" s="7">
        <v>9260093</v>
      </c>
      <c r="G5" s="7">
        <v>172128</v>
      </c>
      <c r="H5" s="7">
        <v>0</v>
      </c>
      <c r="I5" s="7">
        <v>0</v>
      </c>
      <c r="J5" s="7">
        <v>0</v>
      </c>
      <c r="K5" s="7">
        <v>8966320</v>
      </c>
      <c r="L5" s="7">
        <v>8520060</v>
      </c>
      <c r="M5" s="7">
        <v>446260</v>
      </c>
      <c r="N5" s="7">
        <v>0</v>
      </c>
      <c r="O5" s="7">
        <v>0</v>
      </c>
      <c r="P5" s="7">
        <v>0</v>
      </c>
      <c r="Q5" s="7">
        <v>9981912</v>
      </c>
      <c r="R5" s="7">
        <v>9971233</v>
      </c>
      <c r="S5" s="7">
        <v>308529</v>
      </c>
      <c r="T5" s="7">
        <v>137768</v>
      </c>
      <c r="U5" s="7">
        <v>20.177499999999998</v>
      </c>
      <c r="V5" s="7">
        <v>0</v>
      </c>
    </row>
    <row r="6" spans="1:22" x14ac:dyDescent="0.3">
      <c r="A6" t="s">
        <v>89</v>
      </c>
      <c r="B6" s="7">
        <v>21374889</v>
      </c>
      <c r="C6" s="7">
        <v>20675573</v>
      </c>
      <c r="D6" s="7">
        <v>699316</v>
      </c>
      <c r="E6" s="7">
        <v>9375973</v>
      </c>
      <c r="F6" s="7">
        <v>9173872</v>
      </c>
      <c r="G6" s="7">
        <v>202101</v>
      </c>
      <c r="H6" s="7">
        <v>0</v>
      </c>
      <c r="I6" s="7">
        <v>0</v>
      </c>
      <c r="J6" s="7">
        <v>0</v>
      </c>
      <c r="K6" s="7">
        <v>11998916</v>
      </c>
      <c r="L6" s="7">
        <v>11501701</v>
      </c>
      <c r="M6" s="7">
        <v>497215</v>
      </c>
      <c r="N6" s="7">
        <v>0</v>
      </c>
      <c r="O6" s="7">
        <v>0</v>
      </c>
      <c r="P6" s="7">
        <v>0</v>
      </c>
      <c r="Q6" s="7">
        <v>13731547</v>
      </c>
      <c r="R6" s="7">
        <v>13701214</v>
      </c>
      <c r="S6" s="7">
        <v>336610</v>
      </c>
      <c r="T6" s="7">
        <v>160616</v>
      </c>
      <c r="U6" s="7">
        <v>24.880600000000001</v>
      </c>
      <c r="V6" s="7">
        <v>0</v>
      </c>
    </row>
    <row r="7" spans="1:22" x14ac:dyDescent="0.3">
      <c r="A7" t="s">
        <v>90</v>
      </c>
      <c r="B7" s="7">
        <v>21701285</v>
      </c>
      <c r="C7" s="7">
        <v>20857768</v>
      </c>
      <c r="D7" s="7">
        <v>843517</v>
      </c>
      <c r="E7" s="7">
        <v>9285089</v>
      </c>
      <c r="F7" s="7">
        <v>9037707</v>
      </c>
      <c r="G7" s="7">
        <v>247382</v>
      </c>
      <c r="H7" s="7">
        <v>0</v>
      </c>
      <c r="I7" s="7">
        <v>0</v>
      </c>
      <c r="J7" s="7">
        <v>0</v>
      </c>
      <c r="K7" s="7">
        <v>12416196</v>
      </c>
      <c r="L7" s="7">
        <v>11820061</v>
      </c>
      <c r="M7" s="7">
        <v>596135</v>
      </c>
      <c r="N7" s="7">
        <v>0</v>
      </c>
      <c r="O7" s="7">
        <v>0</v>
      </c>
      <c r="P7" s="7">
        <v>0</v>
      </c>
      <c r="Q7" s="7">
        <v>13825480</v>
      </c>
      <c r="R7" s="7">
        <v>13803841</v>
      </c>
      <c r="S7" s="7">
        <v>419965</v>
      </c>
      <c r="T7" s="7">
        <v>176126</v>
      </c>
      <c r="U7" s="7">
        <v>20.459099999999999</v>
      </c>
      <c r="V7" s="7">
        <v>0</v>
      </c>
    </row>
    <row r="8" spans="1:22" x14ac:dyDescent="0.3">
      <c r="A8" t="s">
        <v>91</v>
      </c>
      <c r="B8" s="7">
        <v>18733095</v>
      </c>
      <c r="C8" s="7">
        <v>18024630</v>
      </c>
      <c r="D8" s="7">
        <v>708465</v>
      </c>
      <c r="E8" s="7">
        <v>8427561</v>
      </c>
      <c r="F8" s="7">
        <v>8314669</v>
      </c>
      <c r="G8" s="7">
        <v>112892</v>
      </c>
      <c r="H8" s="7">
        <v>0</v>
      </c>
      <c r="I8" s="7">
        <v>0</v>
      </c>
      <c r="J8" s="7">
        <v>0</v>
      </c>
      <c r="K8" s="7">
        <v>10305534</v>
      </c>
      <c r="L8" s="7">
        <v>9709961</v>
      </c>
      <c r="M8" s="7">
        <v>595573</v>
      </c>
      <c r="N8" s="7">
        <v>0</v>
      </c>
      <c r="O8" s="7">
        <v>0</v>
      </c>
      <c r="P8" s="7">
        <v>0</v>
      </c>
      <c r="Q8" s="7">
        <v>11999120</v>
      </c>
      <c r="R8" s="7">
        <v>11904409</v>
      </c>
      <c r="S8" s="7">
        <v>542085</v>
      </c>
      <c r="T8" s="7">
        <v>53534</v>
      </c>
      <c r="U8" s="7">
        <v>23.142099999999999</v>
      </c>
      <c r="V8" s="7">
        <v>0</v>
      </c>
    </row>
    <row r="9" spans="1:22" x14ac:dyDescent="0.3">
      <c r="A9" t="s">
        <v>92</v>
      </c>
      <c r="B9" s="7">
        <v>18298103</v>
      </c>
      <c r="C9" s="7">
        <v>17332592</v>
      </c>
      <c r="D9" s="7">
        <v>965511</v>
      </c>
      <c r="E9" s="7">
        <v>9062292</v>
      </c>
      <c r="F9" s="7">
        <v>8889772</v>
      </c>
      <c r="G9" s="7">
        <v>172520</v>
      </c>
      <c r="H9" s="7">
        <v>0</v>
      </c>
      <c r="I9" s="7">
        <v>0</v>
      </c>
      <c r="J9" s="7">
        <v>0</v>
      </c>
      <c r="K9" s="7">
        <v>9235811</v>
      </c>
      <c r="L9" s="7">
        <v>8442820</v>
      </c>
      <c r="M9" s="7">
        <v>792991</v>
      </c>
      <c r="N9" s="7">
        <v>0</v>
      </c>
      <c r="O9" s="7">
        <v>0</v>
      </c>
      <c r="P9" s="7">
        <v>0</v>
      </c>
      <c r="Q9" s="7">
        <v>10938090</v>
      </c>
      <c r="R9" s="7">
        <v>10883475</v>
      </c>
      <c r="S9" s="7">
        <v>660864</v>
      </c>
      <c r="T9" s="7">
        <v>132179</v>
      </c>
      <c r="U9" s="7">
        <v>15.9046</v>
      </c>
      <c r="V9" s="7">
        <v>0</v>
      </c>
    </row>
    <row r="10" spans="1:22" x14ac:dyDescent="0.3">
      <c r="A10" t="s">
        <v>93</v>
      </c>
      <c r="B10" s="7">
        <v>22851542</v>
      </c>
      <c r="C10" s="7">
        <v>21923811</v>
      </c>
      <c r="D10" s="7">
        <v>927731</v>
      </c>
      <c r="E10" s="7">
        <v>9688892</v>
      </c>
      <c r="F10" s="7">
        <v>9472511</v>
      </c>
      <c r="G10" s="7">
        <v>216381</v>
      </c>
      <c r="H10" s="7">
        <v>0</v>
      </c>
      <c r="I10" s="7">
        <v>0</v>
      </c>
      <c r="J10" s="7">
        <v>0</v>
      </c>
      <c r="K10" s="7">
        <v>13162650</v>
      </c>
      <c r="L10" s="7">
        <v>12451300</v>
      </c>
      <c r="M10" s="7">
        <v>711350</v>
      </c>
      <c r="N10" s="7">
        <v>0</v>
      </c>
      <c r="O10" s="7">
        <v>0</v>
      </c>
      <c r="P10" s="7">
        <v>0</v>
      </c>
      <c r="Q10" s="7">
        <v>15678916</v>
      </c>
      <c r="R10" s="7">
        <v>15649681</v>
      </c>
      <c r="S10" s="7">
        <v>528498</v>
      </c>
      <c r="T10" s="7">
        <v>182913</v>
      </c>
      <c r="U10" s="7">
        <v>17.190799999999999</v>
      </c>
      <c r="V10" s="7">
        <v>0</v>
      </c>
    </row>
    <row r="11" spans="1:22" x14ac:dyDescent="0.3">
      <c r="A11" t="s">
        <v>94</v>
      </c>
      <c r="B11" s="7">
        <v>17477310</v>
      </c>
      <c r="C11" s="7">
        <v>16843444</v>
      </c>
      <c r="D11" s="7">
        <v>633866</v>
      </c>
      <c r="E11" s="7">
        <v>8223041</v>
      </c>
      <c r="F11" s="7">
        <v>8089877</v>
      </c>
      <c r="G11" s="7">
        <v>133164</v>
      </c>
      <c r="H11" s="7">
        <v>0</v>
      </c>
      <c r="I11" s="7">
        <v>0</v>
      </c>
      <c r="J11" s="7">
        <v>0</v>
      </c>
      <c r="K11" s="7">
        <v>9254269</v>
      </c>
      <c r="L11" s="7">
        <v>8753567</v>
      </c>
      <c r="M11" s="7">
        <v>500702</v>
      </c>
      <c r="N11" s="7">
        <v>0</v>
      </c>
      <c r="O11" s="7">
        <v>0</v>
      </c>
      <c r="P11" s="7">
        <v>0</v>
      </c>
      <c r="Q11" s="7">
        <v>9908104</v>
      </c>
      <c r="R11" s="7">
        <v>9838102</v>
      </c>
      <c r="S11" s="7">
        <v>380869</v>
      </c>
      <c r="T11" s="7">
        <v>119897</v>
      </c>
      <c r="U11" s="7">
        <v>34.221400000000003</v>
      </c>
      <c r="V11" s="7">
        <v>0</v>
      </c>
    </row>
    <row r="12" spans="1:22" x14ac:dyDescent="0.3">
      <c r="A12" t="s">
        <v>95</v>
      </c>
      <c r="B12" s="7">
        <v>21861027</v>
      </c>
      <c r="C12" s="7">
        <v>20862531</v>
      </c>
      <c r="D12" s="7">
        <v>998496</v>
      </c>
      <c r="E12" s="7">
        <v>9724613</v>
      </c>
      <c r="F12" s="7">
        <v>9413755</v>
      </c>
      <c r="G12" s="7">
        <v>310858</v>
      </c>
      <c r="H12" s="7">
        <v>0</v>
      </c>
      <c r="I12" s="7">
        <v>0</v>
      </c>
      <c r="J12" s="7">
        <v>0</v>
      </c>
      <c r="K12" s="7">
        <v>12136414</v>
      </c>
      <c r="L12" s="7">
        <v>11448776</v>
      </c>
      <c r="M12" s="7">
        <v>687638</v>
      </c>
      <c r="N12" s="7">
        <v>0</v>
      </c>
      <c r="O12" s="7">
        <v>0</v>
      </c>
      <c r="P12" s="7">
        <v>0</v>
      </c>
      <c r="Q12" s="7">
        <v>12928193</v>
      </c>
      <c r="R12" s="7">
        <v>12928193</v>
      </c>
      <c r="S12" s="7">
        <v>571313</v>
      </c>
      <c r="T12" s="7">
        <v>116323</v>
      </c>
      <c r="U12" s="7">
        <v>11.8865</v>
      </c>
      <c r="V12" s="7">
        <v>0</v>
      </c>
    </row>
    <row r="13" spans="1:22" x14ac:dyDescent="0.3">
      <c r="A13" t="s">
        <v>96</v>
      </c>
      <c r="B13" s="7">
        <v>21689279</v>
      </c>
      <c r="C13" s="7">
        <v>20449624</v>
      </c>
      <c r="D13" s="7">
        <v>1239655</v>
      </c>
      <c r="E13" s="7">
        <v>9276795</v>
      </c>
      <c r="F13" s="7">
        <v>8945076</v>
      </c>
      <c r="G13" s="7">
        <v>331719</v>
      </c>
      <c r="H13" s="7">
        <v>0</v>
      </c>
      <c r="I13" s="7">
        <v>0</v>
      </c>
      <c r="J13" s="7">
        <v>0</v>
      </c>
      <c r="K13" s="7">
        <v>12412484</v>
      </c>
      <c r="L13" s="7">
        <v>11504548</v>
      </c>
      <c r="M13" s="7">
        <v>907936</v>
      </c>
      <c r="N13" s="7">
        <v>0</v>
      </c>
      <c r="O13" s="7">
        <v>0</v>
      </c>
      <c r="P13" s="7">
        <v>0</v>
      </c>
      <c r="Q13" s="7">
        <v>14422477</v>
      </c>
      <c r="R13" s="7">
        <v>14355566</v>
      </c>
      <c r="S13" s="7">
        <v>575102</v>
      </c>
      <c r="T13" s="7">
        <v>332667</v>
      </c>
      <c r="U13" s="7">
        <v>34.667499999999997</v>
      </c>
      <c r="V13" s="7">
        <v>0</v>
      </c>
    </row>
    <row r="14" spans="1:22" x14ac:dyDescent="0.3">
      <c r="A14" t="s">
        <v>97</v>
      </c>
      <c r="B14" s="7">
        <v>23345508</v>
      </c>
      <c r="C14" s="7">
        <v>21854467</v>
      </c>
      <c r="D14" s="7">
        <v>1491041</v>
      </c>
      <c r="E14" s="7">
        <v>10645900</v>
      </c>
      <c r="F14" s="7">
        <v>10250622</v>
      </c>
      <c r="G14" s="7">
        <v>395278</v>
      </c>
      <c r="H14" s="7">
        <v>0</v>
      </c>
      <c r="I14" s="7">
        <v>0</v>
      </c>
      <c r="J14" s="7">
        <v>0</v>
      </c>
      <c r="K14" s="7">
        <v>12699608</v>
      </c>
      <c r="L14" s="7">
        <v>11603845</v>
      </c>
      <c r="M14" s="7">
        <v>1095763</v>
      </c>
      <c r="N14" s="7">
        <v>0</v>
      </c>
      <c r="O14" s="7">
        <v>0</v>
      </c>
      <c r="P14" s="7">
        <v>0</v>
      </c>
      <c r="Q14" s="7">
        <v>14042900</v>
      </c>
      <c r="R14" s="7">
        <v>13967817</v>
      </c>
      <c r="S14" s="7">
        <v>684650</v>
      </c>
      <c r="T14" s="7">
        <v>411052</v>
      </c>
      <c r="U14" s="7">
        <v>31.4343</v>
      </c>
      <c r="V14" s="7">
        <v>0</v>
      </c>
    </row>
    <row r="15" spans="1:22" x14ac:dyDescent="0.3">
      <c r="A15" t="s">
        <v>98</v>
      </c>
      <c r="B15" s="7">
        <v>20745522</v>
      </c>
      <c r="C15" s="7">
        <v>19275658</v>
      </c>
      <c r="D15" s="7">
        <v>1469864</v>
      </c>
      <c r="E15" s="7">
        <v>10694479</v>
      </c>
      <c r="F15" s="7">
        <v>10341881</v>
      </c>
      <c r="G15" s="7">
        <v>352598</v>
      </c>
      <c r="H15" s="7">
        <v>0</v>
      </c>
      <c r="I15" s="7">
        <v>0</v>
      </c>
      <c r="J15" s="7">
        <v>0</v>
      </c>
      <c r="K15" s="7">
        <v>10051043</v>
      </c>
      <c r="L15" s="7">
        <v>8933777</v>
      </c>
      <c r="M15" s="7">
        <v>1117266</v>
      </c>
      <c r="N15" s="7">
        <v>0</v>
      </c>
      <c r="O15" s="7">
        <v>0</v>
      </c>
      <c r="P15" s="7">
        <v>0</v>
      </c>
      <c r="Q15" s="7">
        <v>10985722</v>
      </c>
      <c r="R15" s="7">
        <v>10909827</v>
      </c>
      <c r="S15" s="7">
        <v>721843</v>
      </c>
      <c r="T15" s="7">
        <v>395409</v>
      </c>
      <c r="U15" s="7">
        <v>29.1921</v>
      </c>
      <c r="V15" s="7">
        <v>0</v>
      </c>
    </row>
    <row r="16" spans="1:22" x14ac:dyDescent="0.3">
      <c r="A16" t="s">
        <v>99</v>
      </c>
      <c r="B16" s="7">
        <v>20128722</v>
      </c>
      <c r="C16" s="7">
        <v>18500737</v>
      </c>
      <c r="D16" s="7">
        <v>1627985</v>
      </c>
      <c r="E16" s="7">
        <v>9874340</v>
      </c>
      <c r="F16" s="7">
        <v>9480248</v>
      </c>
      <c r="G16" s="7">
        <v>394092</v>
      </c>
      <c r="H16" s="7">
        <v>0</v>
      </c>
      <c r="I16" s="7">
        <v>0</v>
      </c>
      <c r="J16" s="7">
        <v>0</v>
      </c>
      <c r="K16" s="7">
        <v>10254382</v>
      </c>
      <c r="L16" s="7">
        <v>9020489</v>
      </c>
      <c r="M16" s="7">
        <v>1233893</v>
      </c>
      <c r="N16" s="7">
        <v>0</v>
      </c>
      <c r="O16" s="7">
        <v>0</v>
      </c>
      <c r="P16" s="7">
        <v>0</v>
      </c>
      <c r="Q16" s="7">
        <v>11250736</v>
      </c>
      <c r="R16" s="7">
        <v>11167614</v>
      </c>
      <c r="S16" s="7">
        <v>796047</v>
      </c>
      <c r="T16" s="7">
        <v>437911</v>
      </c>
      <c r="U16" s="7">
        <v>28.785</v>
      </c>
      <c r="V16" s="7">
        <v>0</v>
      </c>
    </row>
    <row r="17" spans="1:22" x14ac:dyDescent="0.3">
      <c r="A17" t="s">
        <v>100</v>
      </c>
      <c r="B17" s="7">
        <v>19343169</v>
      </c>
      <c r="C17" s="7">
        <v>17652680</v>
      </c>
      <c r="D17" s="7">
        <v>1690489</v>
      </c>
      <c r="E17" s="7">
        <v>8801301</v>
      </c>
      <c r="F17" s="7">
        <v>8387850</v>
      </c>
      <c r="G17" s="7">
        <v>413451</v>
      </c>
      <c r="H17" s="7">
        <v>0</v>
      </c>
      <c r="I17" s="7">
        <v>0</v>
      </c>
      <c r="J17" s="7">
        <v>0</v>
      </c>
      <c r="K17" s="7">
        <v>10541868</v>
      </c>
      <c r="L17" s="7">
        <v>9264830</v>
      </c>
      <c r="M17" s="7">
        <v>1277038</v>
      </c>
      <c r="N17" s="7">
        <v>0</v>
      </c>
      <c r="O17" s="7">
        <v>0</v>
      </c>
      <c r="P17" s="7">
        <v>0</v>
      </c>
      <c r="Q17" s="7">
        <v>11684682</v>
      </c>
      <c r="R17" s="7">
        <v>11599708</v>
      </c>
      <c r="S17" s="7">
        <v>821105</v>
      </c>
      <c r="T17" s="7">
        <v>455930</v>
      </c>
      <c r="U17" s="7">
        <v>29.452100000000002</v>
      </c>
      <c r="V17" s="7">
        <v>0</v>
      </c>
    </row>
    <row r="18" spans="1:22" x14ac:dyDescent="0.3">
      <c r="A18" t="s">
        <v>101</v>
      </c>
      <c r="B18" s="7">
        <v>19148326</v>
      </c>
      <c r="C18" s="7">
        <v>17283591</v>
      </c>
      <c r="D18" s="7">
        <v>1864735</v>
      </c>
      <c r="E18" s="7">
        <v>8637379</v>
      </c>
      <c r="F18" s="7">
        <v>8187972</v>
      </c>
      <c r="G18" s="7">
        <v>449407</v>
      </c>
      <c r="H18" s="7">
        <v>0</v>
      </c>
      <c r="I18" s="7">
        <v>0</v>
      </c>
      <c r="J18" s="7">
        <v>0</v>
      </c>
      <c r="K18" s="7">
        <v>10510947</v>
      </c>
      <c r="L18" s="7">
        <v>9095619</v>
      </c>
      <c r="M18" s="7">
        <v>1415328</v>
      </c>
      <c r="N18" s="7">
        <v>0</v>
      </c>
      <c r="O18" s="7">
        <v>0</v>
      </c>
      <c r="P18" s="7">
        <v>0</v>
      </c>
      <c r="Q18" s="7">
        <v>11599479</v>
      </c>
      <c r="R18" s="7">
        <v>11489894</v>
      </c>
      <c r="S18" s="7">
        <v>915149</v>
      </c>
      <c r="T18" s="7">
        <v>500266</v>
      </c>
      <c r="U18" s="7">
        <v>28.474699999999999</v>
      </c>
      <c r="V18" s="7">
        <v>0</v>
      </c>
    </row>
    <row r="19" spans="1:22" x14ac:dyDescent="0.3">
      <c r="A19" t="s">
        <v>102</v>
      </c>
      <c r="B19" s="7">
        <v>18848224</v>
      </c>
      <c r="C19" s="7">
        <v>16886131</v>
      </c>
      <c r="D19" s="7">
        <v>1962093</v>
      </c>
      <c r="E19" s="7">
        <v>8602934</v>
      </c>
      <c r="F19" s="7">
        <v>8140031</v>
      </c>
      <c r="G19" s="7">
        <v>462903</v>
      </c>
      <c r="H19" s="7">
        <v>0</v>
      </c>
      <c r="I19" s="7">
        <v>0</v>
      </c>
      <c r="J19" s="7">
        <v>0</v>
      </c>
      <c r="K19" s="7">
        <v>10245290</v>
      </c>
      <c r="L19" s="7">
        <v>8746100</v>
      </c>
      <c r="M19" s="7">
        <v>1499190</v>
      </c>
      <c r="N19" s="7">
        <v>0</v>
      </c>
      <c r="O19" s="7">
        <v>0</v>
      </c>
      <c r="P19" s="7">
        <v>0</v>
      </c>
      <c r="Q19" s="7">
        <v>11313679</v>
      </c>
      <c r="R19" s="7">
        <v>11205190</v>
      </c>
      <c r="S19" s="7">
        <v>954595</v>
      </c>
      <c r="T19" s="7">
        <v>544584</v>
      </c>
      <c r="U19" s="7">
        <v>29.6692</v>
      </c>
      <c r="V19" s="7">
        <v>0</v>
      </c>
    </row>
    <row r="20" spans="1:22" x14ac:dyDescent="0.3">
      <c r="A20" t="s">
        <v>103</v>
      </c>
      <c r="B20" s="7">
        <v>21420715</v>
      </c>
      <c r="C20" s="7">
        <v>19759012</v>
      </c>
      <c r="D20" s="7">
        <v>1661703</v>
      </c>
      <c r="E20" s="7">
        <v>9571513</v>
      </c>
      <c r="F20" s="7">
        <v>9126550</v>
      </c>
      <c r="G20" s="7">
        <v>444963</v>
      </c>
      <c r="H20" s="7">
        <v>0</v>
      </c>
      <c r="I20" s="7">
        <v>0</v>
      </c>
      <c r="J20" s="7">
        <v>0</v>
      </c>
      <c r="K20" s="7">
        <v>11849202</v>
      </c>
      <c r="L20" s="7">
        <v>10632462</v>
      </c>
      <c r="M20" s="7">
        <v>1216740</v>
      </c>
      <c r="N20" s="7">
        <v>0</v>
      </c>
      <c r="O20" s="7">
        <v>0</v>
      </c>
      <c r="P20" s="7">
        <v>0</v>
      </c>
      <c r="Q20" s="7">
        <v>12840375</v>
      </c>
      <c r="R20" s="7">
        <v>12837779</v>
      </c>
      <c r="S20" s="7">
        <v>1059351</v>
      </c>
      <c r="T20" s="7">
        <v>157403</v>
      </c>
      <c r="U20" s="7">
        <v>13.741899999999999</v>
      </c>
      <c r="V20" s="7">
        <v>0</v>
      </c>
    </row>
    <row r="21" spans="1:22" x14ac:dyDescent="0.3">
      <c r="A21" t="s">
        <v>104</v>
      </c>
      <c r="B21" s="7">
        <v>21430510</v>
      </c>
      <c r="C21" s="7">
        <v>19760769</v>
      </c>
      <c r="D21" s="7">
        <v>1669741</v>
      </c>
      <c r="E21" s="7">
        <v>9582686</v>
      </c>
      <c r="F21" s="7">
        <v>9136599</v>
      </c>
      <c r="G21" s="7">
        <v>446087</v>
      </c>
      <c r="H21" s="7">
        <v>0</v>
      </c>
      <c r="I21" s="7">
        <v>0</v>
      </c>
      <c r="J21" s="7">
        <v>0</v>
      </c>
      <c r="K21" s="7">
        <v>11847824</v>
      </c>
      <c r="L21" s="7">
        <v>10624170</v>
      </c>
      <c r="M21" s="7">
        <v>1223654</v>
      </c>
      <c r="N21" s="7">
        <v>0</v>
      </c>
      <c r="O21" s="7">
        <v>0</v>
      </c>
      <c r="P21" s="7">
        <v>0</v>
      </c>
      <c r="Q21" s="7">
        <v>12810679</v>
      </c>
      <c r="R21" s="7">
        <v>12810669</v>
      </c>
      <c r="S21" s="7">
        <v>1095141</v>
      </c>
      <c r="T21" s="7">
        <v>128520</v>
      </c>
      <c r="U21" s="7">
        <v>12.777799999999999</v>
      </c>
      <c r="V21" s="7">
        <v>0</v>
      </c>
    </row>
    <row r="22" spans="1:22" x14ac:dyDescent="0.3">
      <c r="A22" t="s">
        <v>105</v>
      </c>
      <c r="B22" s="7">
        <v>17852417</v>
      </c>
      <c r="C22" s="7">
        <v>14996122</v>
      </c>
      <c r="D22" s="7">
        <v>2856295</v>
      </c>
      <c r="E22" s="7">
        <v>9679104</v>
      </c>
      <c r="F22" s="7">
        <v>8927366</v>
      </c>
      <c r="G22" s="7">
        <v>751738</v>
      </c>
      <c r="H22" s="7">
        <v>0</v>
      </c>
      <c r="I22" s="7">
        <v>0</v>
      </c>
      <c r="J22" s="7">
        <v>0</v>
      </c>
      <c r="K22" s="7">
        <v>8173313</v>
      </c>
      <c r="L22" s="7">
        <v>6068756</v>
      </c>
      <c r="M22" s="7">
        <v>2104557</v>
      </c>
      <c r="N22" s="7">
        <v>0</v>
      </c>
      <c r="O22" s="7">
        <v>0</v>
      </c>
      <c r="P22" s="7">
        <v>0</v>
      </c>
      <c r="Q22" s="7">
        <v>9171715</v>
      </c>
      <c r="R22" s="7">
        <v>9152747</v>
      </c>
      <c r="S22" s="7">
        <v>1395225</v>
      </c>
      <c r="T22" s="7">
        <v>709279</v>
      </c>
      <c r="U22" s="7">
        <v>16.173999999999999</v>
      </c>
      <c r="V22" s="7">
        <v>0</v>
      </c>
    </row>
    <row r="23" spans="1:22" x14ac:dyDescent="0.3">
      <c r="A23" t="s">
        <v>106</v>
      </c>
      <c r="B23" s="7">
        <v>17584792</v>
      </c>
      <c r="C23" s="7">
        <v>15305438</v>
      </c>
      <c r="D23" s="7">
        <v>2279354</v>
      </c>
      <c r="E23" s="7">
        <v>9795708</v>
      </c>
      <c r="F23" s="7">
        <v>9409820</v>
      </c>
      <c r="G23" s="7">
        <v>385888</v>
      </c>
      <c r="H23" s="7">
        <v>0</v>
      </c>
      <c r="I23" s="7">
        <v>0</v>
      </c>
      <c r="J23" s="7">
        <v>0</v>
      </c>
      <c r="K23" s="7">
        <v>7789084</v>
      </c>
      <c r="L23" s="7">
        <v>5895618</v>
      </c>
      <c r="M23" s="7">
        <v>1893466</v>
      </c>
      <c r="N23" s="7">
        <v>0</v>
      </c>
      <c r="O23" s="7">
        <v>0</v>
      </c>
      <c r="P23" s="7">
        <v>0</v>
      </c>
      <c r="Q23" s="7">
        <v>8484972</v>
      </c>
      <c r="R23" s="7">
        <v>8480001</v>
      </c>
      <c r="S23" s="7">
        <v>1748115</v>
      </c>
      <c r="T23" s="7">
        <v>145358</v>
      </c>
      <c r="U23" s="7">
        <v>16.742000000000001</v>
      </c>
      <c r="V23" s="7">
        <v>0</v>
      </c>
    </row>
    <row r="24" spans="1:22" x14ac:dyDescent="0.3">
      <c r="A24" t="s">
        <v>107</v>
      </c>
      <c r="B24" s="7">
        <v>18579322</v>
      </c>
      <c r="C24" s="7">
        <v>16137510</v>
      </c>
      <c r="D24" s="7">
        <v>2441812</v>
      </c>
      <c r="E24" s="7">
        <v>10009552</v>
      </c>
      <c r="F24" s="7">
        <v>9582179</v>
      </c>
      <c r="G24" s="7">
        <v>427373</v>
      </c>
      <c r="H24" s="7">
        <v>0</v>
      </c>
      <c r="I24" s="7">
        <v>0</v>
      </c>
      <c r="J24" s="7">
        <v>0</v>
      </c>
      <c r="K24" s="7">
        <v>8569770</v>
      </c>
      <c r="L24" s="7">
        <v>6555331</v>
      </c>
      <c r="M24" s="7">
        <v>2014439</v>
      </c>
      <c r="N24" s="7">
        <v>0</v>
      </c>
      <c r="O24" s="7">
        <v>0</v>
      </c>
      <c r="P24" s="7">
        <v>0</v>
      </c>
      <c r="Q24" s="7">
        <v>9340203</v>
      </c>
      <c r="R24" s="7">
        <v>9332549</v>
      </c>
      <c r="S24" s="7">
        <v>1903514</v>
      </c>
      <c r="T24" s="7">
        <v>110921</v>
      </c>
      <c r="U24" s="7">
        <v>16.3995</v>
      </c>
      <c r="V24" s="7">
        <v>0</v>
      </c>
    </row>
    <row r="25" spans="1:22" x14ac:dyDescent="0.3">
      <c r="A25" t="s">
        <v>108</v>
      </c>
      <c r="B25" s="7">
        <v>17486237</v>
      </c>
      <c r="C25" s="7">
        <v>15298098</v>
      </c>
      <c r="D25" s="7">
        <v>2188139</v>
      </c>
      <c r="E25" s="7">
        <v>9774444</v>
      </c>
      <c r="F25" s="7">
        <v>9390859</v>
      </c>
      <c r="G25" s="7">
        <v>383585</v>
      </c>
      <c r="H25" s="7">
        <v>0</v>
      </c>
      <c r="I25" s="7">
        <v>0</v>
      </c>
      <c r="J25" s="7">
        <v>0</v>
      </c>
      <c r="K25" s="7">
        <v>7711793</v>
      </c>
      <c r="L25" s="7">
        <v>5907239</v>
      </c>
      <c r="M25" s="7">
        <v>1804554</v>
      </c>
      <c r="N25" s="7">
        <v>0</v>
      </c>
      <c r="O25" s="7">
        <v>0</v>
      </c>
      <c r="P25" s="7">
        <v>0</v>
      </c>
      <c r="Q25" s="7">
        <v>8425270</v>
      </c>
      <c r="R25" s="7">
        <v>8412425</v>
      </c>
      <c r="S25" s="7">
        <v>1704867</v>
      </c>
      <c r="T25" s="7">
        <v>99677</v>
      </c>
      <c r="U25" s="7">
        <v>17.3322</v>
      </c>
      <c r="V25" s="7">
        <v>0</v>
      </c>
    </row>
    <row r="26" spans="1:22" x14ac:dyDescent="0.3">
      <c r="A26" t="s">
        <v>109</v>
      </c>
      <c r="B26" s="7">
        <v>18647561</v>
      </c>
      <c r="C26" s="7">
        <v>16203543</v>
      </c>
      <c r="D26" s="7">
        <v>2444018</v>
      </c>
      <c r="E26" s="7">
        <v>10004157</v>
      </c>
      <c r="F26" s="7">
        <v>9576668</v>
      </c>
      <c r="G26" s="7">
        <v>427489</v>
      </c>
      <c r="H26" s="7">
        <v>0</v>
      </c>
      <c r="I26" s="7">
        <v>0</v>
      </c>
      <c r="J26" s="7">
        <v>0</v>
      </c>
      <c r="K26" s="7">
        <v>8643404</v>
      </c>
      <c r="L26" s="7">
        <v>6626875</v>
      </c>
      <c r="M26" s="7">
        <v>2016529</v>
      </c>
      <c r="N26" s="7">
        <v>0</v>
      </c>
      <c r="O26" s="7">
        <v>0</v>
      </c>
      <c r="P26" s="7">
        <v>0</v>
      </c>
      <c r="Q26" s="7">
        <v>9413339</v>
      </c>
      <c r="R26" s="7">
        <v>9401175</v>
      </c>
      <c r="S26" s="7">
        <v>1906932</v>
      </c>
      <c r="T26" s="7">
        <v>109611</v>
      </c>
      <c r="U26" s="7">
        <v>16.6722</v>
      </c>
      <c r="V26" s="7">
        <v>0</v>
      </c>
    </row>
    <row r="27" spans="1:22" x14ac:dyDescent="0.3">
      <c r="A27" t="s">
        <v>110</v>
      </c>
      <c r="B27" s="7">
        <v>18553500</v>
      </c>
      <c r="C27" s="7">
        <v>16066418</v>
      </c>
      <c r="D27" s="7">
        <v>2487082</v>
      </c>
      <c r="E27" s="7">
        <v>10015842</v>
      </c>
      <c r="F27" s="7">
        <v>9576295</v>
      </c>
      <c r="G27" s="7">
        <v>439547</v>
      </c>
      <c r="H27" s="7">
        <v>0</v>
      </c>
      <c r="I27" s="7">
        <v>0</v>
      </c>
      <c r="J27" s="7">
        <v>0</v>
      </c>
      <c r="K27" s="7">
        <v>8537658</v>
      </c>
      <c r="L27" s="7">
        <v>6490123</v>
      </c>
      <c r="M27" s="7">
        <v>2047535</v>
      </c>
      <c r="N27" s="7">
        <v>0</v>
      </c>
      <c r="O27" s="7">
        <v>0</v>
      </c>
      <c r="P27" s="7">
        <v>0</v>
      </c>
      <c r="Q27" s="7">
        <v>9262598</v>
      </c>
      <c r="R27" s="7">
        <v>9251705</v>
      </c>
      <c r="S27" s="7">
        <v>1934520</v>
      </c>
      <c r="T27" s="7">
        <v>112998</v>
      </c>
      <c r="U27" s="7">
        <v>16.259599999999999</v>
      </c>
      <c r="V27" s="7">
        <v>0</v>
      </c>
    </row>
    <row r="28" spans="1:22" x14ac:dyDescent="0.3">
      <c r="A28" t="s">
        <v>111</v>
      </c>
      <c r="B28" s="7">
        <v>18599419</v>
      </c>
      <c r="C28" s="7">
        <v>16103568</v>
      </c>
      <c r="D28" s="7">
        <v>2495851</v>
      </c>
      <c r="E28" s="7">
        <v>10024604</v>
      </c>
      <c r="F28" s="7">
        <v>9588971</v>
      </c>
      <c r="G28" s="7">
        <v>435633</v>
      </c>
      <c r="H28" s="7">
        <v>0</v>
      </c>
      <c r="I28" s="7">
        <v>0</v>
      </c>
      <c r="J28" s="7">
        <v>0</v>
      </c>
      <c r="K28" s="7">
        <v>8574815</v>
      </c>
      <c r="L28" s="7">
        <v>6514597</v>
      </c>
      <c r="M28" s="7">
        <v>2060218</v>
      </c>
      <c r="N28" s="7">
        <v>0</v>
      </c>
      <c r="O28" s="7">
        <v>0</v>
      </c>
      <c r="P28" s="7">
        <v>0</v>
      </c>
      <c r="Q28" s="7">
        <v>9299244</v>
      </c>
      <c r="R28" s="7">
        <v>9291587</v>
      </c>
      <c r="S28" s="7">
        <v>1944492</v>
      </c>
      <c r="T28" s="7">
        <v>115731</v>
      </c>
      <c r="U28" s="7">
        <v>16.349699999999999</v>
      </c>
      <c r="V28" s="7">
        <v>0</v>
      </c>
    </row>
    <row r="29" spans="1:22" x14ac:dyDescent="0.3">
      <c r="A29" t="s">
        <v>112</v>
      </c>
      <c r="B29" s="7">
        <v>19133748</v>
      </c>
      <c r="C29" s="7">
        <v>15796185</v>
      </c>
      <c r="D29" s="7">
        <v>3337563</v>
      </c>
      <c r="E29" s="7">
        <v>9222505</v>
      </c>
      <c r="F29" s="7">
        <v>8356616</v>
      </c>
      <c r="G29" s="7">
        <v>865889</v>
      </c>
      <c r="H29" s="7">
        <v>0</v>
      </c>
      <c r="I29" s="7">
        <v>0</v>
      </c>
      <c r="J29" s="7">
        <v>0</v>
      </c>
      <c r="K29" s="7">
        <v>9911243</v>
      </c>
      <c r="L29" s="7">
        <v>7439569</v>
      </c>
      <c r="M29" s="7">
        <v>2471674</v>
      </c>
      <c r="N29" s="7">
        <v>0</v>
      </c>
      <c r="O29" s="7">
        <v>0</v>
      </c>
      <c r="P29" s="7">
        <v>0</v>
      </c>
      <c r="Q29" s="7">
        <v>11185926</v>
      </c>
      <c r="R29" s="7">
        <v>11148268</v>
      </c>
      <c r="S29" s="7">
        <v>1616420</v>
      </c>
      <c r="T29" s="7">
        <v>855251</v>
      </c>
      <c r="U29" s="7">
        <v>16.324000000000002</v>
      </c>
      <c r="V29" s="7">
        <v>0</v>
      </c>
    </row>
    <row r="30" spans="1:22" x14ac:dyDescent="0.3">
      <c r="A30" t="s">
        <v>113</v>
      </c>
      <c r="B30" s="7">
        <v>18936919</v>
      </c>
      <c r="C30" s="7">
        <v>15462659</v>
      </c>
      <c r="D30" s="7">
        <v>3474260</v>
      </c>
      <c r="E30" s="7">
        <v>9104743</v>
      </c>
      <c r="F30" s="7">
        <v>8195088</v>
      </c>
      <c r="G30" s="7">
        <v>909655</v>
      </c>
      <c r="H30" s="7">
        <v>0</v>
      </c>
      <c r="I30" s="7">
        <v>0</v>
      </c>
      <c r="J30" s="7">
        <v>0</v>
      </c>
      <c r="K30" s="7">
        <v>9832176</v>
      </c>
      <c r="L30" s="7">
        <v>7267571</v>
      </c>
      <c r="M30" s="7">
        <v>2564605</v>
      </c>
      <c r="N30" s="7">
        <v>0</v>
      </c>
      <c r="O30" s="7">
        <v>0</v>
      </c>
      <c r="P30" s="7">
        <v>0</v>
      </c>
      <c r="Q30" s="7">
        <v>11083635</v>
      </c>
      <c r="R30" s="7">
        <v>11060573</v>
      </c>
      <c r="S30" s="7">
        <v>1674314</v>
      </c>
      <c r="T30" s="7">
        <v>890285</v>
      </c>
      <c r="U30" s="7">
        <v>16.188300000000002</v>
      </c>
      <c r="V30" s="7">
        <v>0</v>
      </c>
    </row>
    <row r="31" spans="1:22" x14ac:dyDescent="0.3">
      <c r="A31" t="s">
        <v>114</v>
      </c>
      <c r="B31" s="7">
        <v>20065653</v>
      </c>
      <c r="C31" s="7">
        <v>16713940</v>
      </c>
      <c r="D31" s="7">
        <v>3351713</v>
      </c>
      <c r="E31" s="7">
        <v>9260678</v>
      </c>
      <c r="F31" s="7">
        <v>8367676</v>
      </c>
      <c r="G31" s="7">
        <v>893002</v>
      </c>
      <c r="H31" s="7">
        <v>0</v>
      </c>
      <c r="I31" s="7">
        <v>0</v>
      </c>
      <c r="J31" s="7">
        <v>0</v>
      </c>
      <c r="K31" s="7">
        <v>10804975</v>
      </c>
      <c r="L31" s="7">
        <v>8346264</v>
      </c>
      <c r="M31" s="7">
        <v>2458711</v>
      </c>
      <c r="N31" s="7">
        <v>0</v>
      </c>
      <c r="O31" s="7">
        <v>0</v>
      </c>
      <c r="P31" s="7">
        <v>0</v>
      </c>
      <c r="Q31" s="7">
        <v>12009933</v>
      </c>
      <c r="R31" s="7">
        <v>11999269</v>
      </c>
      <c r="S31" s="7">
        <v>1616922</v>
      </c>
      <c r="T31" s="7">
        <v>841813</v>
      </c>
      <c r="U31" s="7">
        <v>16.324999999999999</v>
      </c>
      <c r="V31" s="7">
        <v>0</v>
      </c>
    </row>
    <row r="32" spans="1:22" x14ac:dyDescent="0.3">
      <c r="A32" t="s">
        <v>115</v>
      </c>
      <c r="B32" s="7">
        <v>19512815</v>
      </c>
      <c r="C32" s="7">
        <v>15690536</v>
      </c>
      <c r="D32" s="7">
        <v>3822279</v>
      </c>
      <c r="E32" s="7">
        <v>9222495</v>
      </c>
      <c r="F32" s="7">
        <v>8202115</v>
      </c>
      <c r="G32" s="7">
        <v>1020380</v>
      </c>
      <c r="H32" s="7">
        <v>0</v>
      </c>
      <c r="I32" s="7">
        <v>0</v>
      </c>
      <c r="J32" s="7">
        <v>0</v>
      </c>
      <c r="K32" s="7">
        <v>10290320</v>
      </c>
      <c r="L32" s="7">
        <v>7488421</v>
      </c>
      <c r="M32" s="7">
        <v>2801899</v>
      </c>
      <c r="N32" s="7">
        <v>0</v>
      </c>
      <c r="O32" s="7">
        <v>0</v>
      </c>
      <c r="P32" s="7">
        <v>0</v>
      </c>
      <c r="Q32" s="7">
        <v>11574841</v>
      </c>
      <c r="R32" s="7">
        <v>11562141</v>
      </c>
      <c r="S32" s="7">
        <v>1815763</v>
      </c>
      <c r="T32" s="7">
        <v>986168</v>
      </c>
      <c r="U32" s="7">
        <v>16.259699999999999</v>
      </c>
      <c r="V32" s="7">
        <v>0</v>
      </c>
    </row>
    <row r="33" spans="1:22" x14ac:dyDescent="0.3">
      <c r="A33" t="s">
        <v>116</v>
      </c>
      <c r="B33" s="7">
        <v>19561962</v>
      </c>
      <c r="C33" s="7">
        <v>15737669</v>
      </c>
      <c r="D33" s="7">
        <v>3824293</v>
      </c>
      <c r="E33" s="7">
        <v>9196543</v>
      </c>
      <c r="F33" s="7">
        <v>8171596</v>
      </c>
      <c r="G33" s="7">
        <v>1024947</v>
      </c>
      <c r="H33" s="7">
        <v>0</v>
      </c>
      <c r="I33" s="7">
        <v>0</v>
      </c>
      <c r="J33" s="7">
        <v>0</v>
      </c>
      <c r="K33" s="7">
        <v>10365419</v>
      </c>
      <c r="L33" s="7">
        <v>7566073</v>
      </c>
      <c r="M33" s="7">
        <v>2799346</v>
      </c>
      <c r="N33" s="7">
        <v>0</v>
      </c>
      <c r="O33" s="7">
        <v>0</v>
      </c>
      <c r="P33" s="7">
        <v>0</v>
      </c>
      <c r="Q33" s="7">
        <v>11695888</v>
      </c>
      <c r="R33" s="7">
        <v>11676274</v>
      </c>
      <c r="S33" s="7">
        <v>1826082</v>
      </c>
      <c r="T33" s="7">
        <v>973238</v>
      </c>
      <c r="U33" s="7">
        <v>16.695399999999999</v>
      </c>
      <c r="V33" s="7">
        <v>0</v>
      </c>
    </row>
    <row r="34" spans="1:22" x14ac:dyDescent="0.3">
      <c r="A34" t="s">
        <v>117</v>
      </c>
      <c r="B34" s="7">
        <v>19716085</v>
      </c>
      <c r="C34" s="7">
        <v>15864806</v>
      </c>
      <c r="D34" s="7">
        <v>3851279</v>
      </c>
      <c r="E34" s="7">
        <v>9482204</v>
      </c>
      <c r="F34" s="7">
        <v>8454226</v>
      </c>
      <c r="G34" s="7">
        <v>1027978</v>
      </c>
      <c r="H34" s="7">
        <v>0</v>
      </c>
      <c r="I34" s="7">
        <v>0</v>
      </c>
      <c r="J34" s="7">
        <v>0</v>
      </c>
      <c r="K34" s="7">
        <v>10233881</v>
      </c>
      <c r="L34" s="7">
        <v>7410580</v>
      </c>
      <c r="M34" s="7">
        <v>2823301</v>
      </c>
      <c r="N34" s="7">
        <v>0</v>
      </c>
      <c r="O34" s="7">
        <v>0</v>
      </c>
      <c r="P34" s="7">
        <v>0</v>
      </c>
      <c r="Q34" s="7">
        <v>11532788</v>
      </c>
      <c r="R34" s="7">
        <v>11520509</v>
      </c>
      <c r="S34" s="7">
        <v>1949226</v>
      </c>
      <c r="T34" s="7">
        <v>874080</v>
      </c>
      <c r="U34" s="7">
        <v>15.638299999999999</v>
      </c>
      <c r="V34" s="7">
        <v>0</v>
      </c>
    </row>
    <row r="35" spans="1:22" x14ac:dyDescent="0.3">
      <c r="A35" t="s">
        <v>118</v>
      </c>
      <c r="B35" s="7">
        <v>19706600</v>
      </c>
      <c r="C35" s="7">
        <v>15840535</v>
      </c>
      <c r="D35" s="7">
        <v>3866065</v>
      </c>
      <c r="E35" s="7">
        <v>9490947</v>
      </c>
      <c r="F35" s="7">
        <v>8453122</v>
      </c>
      <c r="G35" s="7">
        <v>1037825</v>
      </c>
      <c r="H35" s="7">
        <v>0</v>
      </c>
      <c r="I35" s="7">
        <v>0</v>
      </c>
      <c r="J35" s="7">
        <v>0</v>
      </c>
      <c r="K35" s="7">
        <v>10215653</v>
      </c>
      <c r="L35" s="7">
        <v>7387413</v>
      </c>
      <c r="M35" s="7">
        <v>2828240</v>
      </c>
      <c r="N35" s="7">
        <v>0</v>
      </c>
      <c r="O35" s="7">
        <v>0</v>
      </c>
      <c r="P35" s="7">
        <v>0</v>
      </c>
      <c r="Q35" s="7">
        <v>11529739</v>
      </c>
      <c r="R35" s="7">
        <v>11522120</v>
      </c>
      <c r="S35" s="7">
        <v>1966357</v>
      </c>
      <c r="T35" s="7">
        <v>861914</v>
      </c>
      <c r="U35" s="7">
        <v>15.505100000000001</v>
      </c>
      <c r="V35" s="7">
        <v>0</v>
      </c>
    </row>
    <row r="36" spans="1:22" x14ac:dyDescent="0.3">
      <c r="A36" t="s">
        <v>119</v>
      </c>
      <c r="B36" s="7">
        <v>19871172</v>
      </c>
      <c r="C36" s="7">
        <v>15946922</v>
      </c>
      <c r="D36" s="7">
        <v>3924250</v>
      </c>
      <c r="E36" s="7">
        <v>9492836</v>
      </c>
      <c r="F36" s="7">
        <v>8450190</v>
      </c>
      <c r="G36" s="7">
        <v>1042646</v>
      </c>
      <c r="H36" s="7">
        <v>0</v>
      </c>
      <c r="I36" s="7">
        <v>0</v>
      </c>
      <c r="J36" s="7">
        <v>0</v>
      </c>
      <c r="K36" s="7">
        <v>10378336</v>
      </c>
      <c r="L36" s="7">
        <v>7496732</v>
      </c>
      <c r="M36" s="7">
        <v>2881604</v>
      </c>
      <c r="N36" s="7">
        <v>0</v>
      </c>
      <c r="O36" s="7">
        <v>0</v>
      </c>
      <c r="P36" s="7">
        <v>0</v>
      </c>
      <c r="Q36" s="7">
        <v>11669941</v>
      </c>
      <c r="R36" s="7">
        <v>11649025</v>
      </c>
      <c r="S36" s="7">
        <v>1993038</v>
      </c>
      <c r="T36" s="7">
        <v>888576</v>
      </c>
      <c r="U36" s="7">
        <v>15.6075</v>
      </c>
      <c r="V36" s="7">
        <v>0</v>
      </c>
    </row>
    <row r="37" spans="1:22" x14ac:dyDescent="0.3">
      <c r="A37" t="s">
        <v>120</v>
      </c>
      <c r="B37" s="7">
        <v>20022082</v>
      </c>
      <c r="C37" s="7">
        <v>16000139</v>
      </c>
      <c r="D37" s="7">
        <v>4021943</v>
      </c>
      <c r="E37" s="7">
        <v>9392413</v>
      </c>
      <c r="F37" s="7">
        <v>8331377</v>
      </c>
      <c r="G37" s="7">
        <v>1061036</v>
      </c>
      <c r="H37" s="7">
        <v>0</v>
      </c>
      <c r="I37" s="7">
        <v>0</v>
      </c>
      <c r="J37" s="7">
        <v>0</v>
      </c>
      <c r="K37" s="7">
        <v>10629669</v>
      </c>
      <c r="L37" s="7">
        <v>7668762</v>
      </c>
      <c r="M37" s="7">
        <v>2960907</v>
      </c>
      <c r="N37" s="7">
        <v>0</v>
      </c>
      <c r="O37" s="7">
        <v>0</v>
      </c>
      <c r="P37" s="7">
        <v>0</v>
      </c>
      <c r="Q37" s="7">
        <v>11997051</v>
      </c>
      <c r="R37" s="7">
        <v>11972738</v>
      </c>
      <c r="S37" s="7">
        <v>2038116</v>
      </c>
      <c r="T37" s="7">
        <v>922762</v>
      </c>
      <c r="U37" s="7">
        <v>15.509499999999999</v>
      </c>
      <c r="V37" s="7">
        <v>0</v>
      </c>
    </row>
    <row r="38" spans="1:22" x14ac:dyDescent="0.3">
      <c r="A38" t="s">
        <v>121</v>
      </c>
      <c r="B38" s="7">
        <v>20240127</v>
      </c>
      <c r="C38" s="7">
        <v>16123793</v>
      </c>
      <c r="D38" s="7">
        <v>4116334</v>
      </c>
      <c r="E38" s="7">
        <v>9365334</v>
      </c>
      <c r="F38" s="7">
        <v>8246802</v>
      </c>
      <c r="G38" s="7">
        <v>1118532</v>
      </c>
      <c r="H38" s="7">
        <v>0</v>
      </c>
      <c r="I38" s="7">
        <v>0</v>
      </c>
      <c r="J38" s="7">
        <v>0</v>
      </c>
      <c r="K38" s="7">
        <v>10874793</v>
      </c>
      <c r="L38" s="7">
        <v>7876991</v>
      </c>
      <c r="M38" s="7">
        <v>2997802</v>
      </c>
      <c r="N38" s="7">
        <v>0</v>
      </c>
      <c r="O38" s="7">
        <v>0</v>
      </c>
      <c r="P38" s="7">
        <v>0</v>
      </c>
      <c r="Q38" s="7">
        <v>12233264</v>
      </c>
      <c r="R38" s="7">
        <v>12221873</v>
      </c>
      <c r="S38" s="7">
        <v>2135568</v>
      </c>
      <c r="T38" s="7">
        <v>862231</v>
      </c>
      <c r="U38" s="7">
        <v>15.347799999999999</v>
      </c>
      <c r="V38" s="7">
        <v>0</v>
      </c>
    </row>
    <row r="39" spans="1:22" x14ac:dyDescent="0.3">
      <c r="A39" t="s">
        <v>122</v>
      </c>
      <c r="B39" s="7">
        <v>21581728</v>
      </c>
      <c r="C39" s="7">
        <v>17565552</v>
      </c>
      <c r="D39" s="7">
        <v>4016176</v>
      </c>
      <c r="E39" s="7">
        <v>9479753</v>
      </c>
      <c r="F39" s="7">
        <v>8658141</v>
      </c>
      <c r="G39" s="7">
        <v>821612</v>
      </c>
      <c r="H39" s="7">
        <v>0</v>
      </c>
      <c r="I39" s="7">
        <v>0</v>
      </c>
      <c r="J39" s="7">
        <v>0</v>
      </c>
      <c r="K39" s="7">
        <v>12101975</v>
      </c>
      <c r="L39" s="7">
        <v>8907411</v>
      </c>
      <c r="M39" s="7">
        <v>3194564</v>
      </c>
      <c r="N39" s="7">
        <v>0</v>
      </c>
      <c r="O39" s="7">
        <v>0</v>
      </c>
      <c r="P39" s="7">
        <v>0</v>
      </c>
      <c r="Q39" s="7">
        <v>13813078</v>
      </c>
      <c r="R39" s="7">
        <v>13789914</v>
      </c>
      <c r="S39" s="7">
        <v>2548703</v>
      </c>
      <c r="T39" s="7">
        <v>645811</v>
      </c>
      <c r="U39" s="7">
        <v>14.1859</v>
      </c>
      <c r="V39" s="7">
        <v>0</v>
      </c>
    </row>
    <row r="40" spans="1:22" x14ac:dyDescent="0.3">
      <c r="A40" t="s">
        <v>123</v>
      </c>
      <c r="B40" s="7">
        <v>21797965</v>
      </c>
      <c r="C40" s="7">
        <v>17780921</v>
      </c>
      <c r="D40" s="7">
        <v>4017044</v>
      </c>
      <c r="E40" s="7">
        <v>9440714</v>
      </c>
      <c r="F40" s="7">
        <v>8613528</v>
      </c>
      <c r="G40" s="7">
        <v>827186</v>
      </c>
      <c r="H40" s="7">
        <v>0</v>
      </c>
      <c r="I40" s="7">
        <v>0</v>
      </c>
      <c r="J40" s="7">
        <v>0</v>
      </c>
      <c r="K40" s="7">
        <v>12357251</v>
      </c>
      <c r="L40" s="7">
        <v>9167393</v>
      </c>
      <c r="M40" s="7">
        <v>3189858</v>
      </c>
      <c r="N40" s="7">
        <v>0</v>
      </c>
      <c r="O40" s="7">
        <v>0</v>
      </c>
      <c r="P40" s="7">
        <v>0</v>
      </c>
      <c r="Q40" s="7">
        <v>13985520</v>
      </c>
      <c r="R40" s="7">
        <v>13953527</v>
      </c>
      <c r="S40" s="7">
        <v>2538342</v>
      </c>
      <c r="T40" s="7">
        <v>651544</v>
      </c>
      <c r="U40" s="7">
        <v>14.0892</v>
      </c>
      <c r="V40" s="7">
        <v>0</v>
      </c>
    </row>
    <row r="41" spans="1:22" x14ac:dyDescent="0.3">
      <c r="A41" t="s">
        <v>124</v>
      </c>
      <c r="B41" s="7">
        <v>21874894</v>
      </c>
      <c r="C41" s="7">
        <v>17827615</v>
      </c>
      <c r="D41" s="7">
        <v>4047279</v>
      </c>
      <c r="E41" s="7">
        <v>9518341</v>
      </c>
      <c r="F41" s="7">
        <v>8714393</v>
      </c>
      <c r="G41" s="7">
        <v>803948</v>
      </c>
      <c r="H41" s="7">
        <v>0</v>
      </c>
      <c r="I41" s="7">
        <v>0</v>
      </c>
      <c r="J41" s="7">
        <v>0</v>
      </c>
      <c r="K41" s="7">
        <v>12356553</v>
      </c>
      <c r="L41" s="7">
        <v>9113222</v>
      </c>
      <c r="M41" s="7">
        <v>3243331</v>
      </c>
      <c r="N41" s="7">
        <v>0</v>
      </c>
      <c r="O41" s="7">
        <v>0</v>
      </c>
      <c r="P41" s="7">
        <v>0</v>
      </c>
      <c r="Q41" s="7">
        <v>14165440</v>
      </c>
      <c r="R41" s="7">
        <v>14129736</v>
      </c>
      <c r="S41" s="7">
        <v>2603846</v>
      </c>
      <c r="T41" s="7">
        <v>639482</v>
      </c>
      <c r="U41" s="7">
        <v>14.742900000000001</v>
      </c>
      <c r="V41" s="7">
        <v>0</v>
      </c>
    </row>
    <row r="42" spans="1:22" x14ac:dyDescent="0.3">
      <c r="A42" t="s">
        <v>125</v>
      </c>
      <c r="B42" s="7">
        <v>18969837</v>
      </c>
      <c r="C42" s="7">
        <v>14864060</v>
      </c>
      <c r="D42" s="7">
        <v>4105777</v>
      </c>
      <c r="E42" s="7">
        <v>8844849</v>
      </c>
      <c r="F42" s="7">
        <v>8207833</v>
      </c>
      <c r="G42" s="7">
        <v>637016</v>
      </c>
      <c r="H42" s="7">
        <v>0</v>
      </c>
      <c r="I42" s="7">
        <v>0</v>
      </c>
      <c r="J42" s="7">
        <v>0</v>
      </c>
      <c r="K42" s="7">
        <v>10124988</v>
      </c>
      <c r="L42" s="7">
        <v>6656227</v>
      </c>
      <c r="M42" s="7">
        <v>3468761</v>
      </c>
      <c r="N42" s="7">
        <v>0</v>
      </c>
      <c r="O42" s="7">
        <v>0</v>
      </c>
      <c r="P42" s="7">
        <v>0</v>
      </c>
      <c r="Q42" s="7">
        <v>11126496</v>
      </c>
      <c r="R42" s="7">
        <v>11119926</v>
      </c>
      <c r="S42" s="7">
        <v>3161310</v>
      </c>
      <c r="T42" s="7">
        <v>307441</v>
      </c>
      <c r="U42" s="7">
        <v>13.848699999999999</v>
      </c>
      <c r="V42" s="7">
        <v>0</v>
      </c>
    </row>
    <row r="43" spans="1:22" x14ac:dyDescent="0.3">
      <c r="A43" t="s">
        <v>126</v>
      </c>
      <c r="B43" s="7">
        <v>20654913</v>
      </c>
      <c r="C43" s="7">
        <v>16047495</v>
      </c>
      <c r="D43" s="7">
        <v>4607418</v>
      </c>
      <c r="E43" s="7">
        <v>9230171</v>
      </c>
      <c r="F43" s="7">
        <v>8350685</v>
      </c>
      <c r="G43" s="7">
        <v>879486</v>
      </c>
      <c r="H43" s="7">
        <v>0</v>
      </c>
      <c r="I43" s="7">
        <v>0</v>
      </c>
      <c r="J43" s="7">
        <v>0</v>
      </c>
      <c r="K43" s="7">
        <v>11424742</v>
      </c>
      <c r="L43" s="7">
        <v>7696810</v>
      </c>
      <c r="M43" s="7">
        <v>3727932</v>
      </c>
      <c r="N43" s="7">
        <v>0</v>
      </c>
      <c r="O43" s="7">
        <v>0</v>
      </c>
      <c r="P43" s="7">
        <v>0</v>
      </c>
      <c r="Q43" s="7">
        <v>12620612</v>
      </c>
      <c r="R43" s="7">
        <v>12612097</v>
      </c>
      <c r="S43" s="7">
        <v>3204171</v>
      </c>
      <c r="T43" s="7">
        <v>523816</v>
      </c>
      <c r="U43" s="7">
        <v>13.738300000000001</v>
      </c>
      <c r="V43" s="7">
        <v>0</v>
      </c>
    </row>
    <row r="44" spans="1:22" x14ac:dyDescent="0.3">
      <c r="A44" t="s">
        <v>127</v>
      </c>
      <c r="B44" s="7">
        <v>20917025</v>
      </c>
      <c r="C44" s="7">
        <v>16328625</v>
      </c>
      <c r="D44" s="7">
        <v>4588400</v>
      </c>
      <c r="E44" s="7">
        <v>9241816</v>
      </c>
      <c r="F44" s="7">
        <v>8377595</v>
      </c>
      <c r="G44" s="7">
        <v>864221</v>
      </c>
      <c r="H44" s="7">
        <v>0</v>
      </c>
      <c r="I44" s="7">
        <v>0</v>
      </c>
      <c r="J44" s="7">
        <v>0</v>
      </c>
      <c r="K44" s="7">
        <v>11675209</v>
      </c>
      <c r="L44" s="7">
        <v>7951030</v>
      </c>
      <c r="M44" s="7">
        <v>3724179</v>
      </c>
      <c r="N44" s="7">
        <v>0</v>
      </c>
      <c r="O44" s="7">
        <v>0</v>
      </c>
      <c r="P44" s="7">
        <v>0</v>
      </c>
      <c r="Q44" s="7">
        <v>12928367</v>
      </c>
      <c r="R44" s="7">
        <v>12913735</v>
      </c>
      <c r="S44" s="7">
        <v>3224234</v>
      </c>
      <c r="T44" s="7">
        <v>499953</v>
      </c>
      <c r="U44" s="7">
        <v>13.7393</v>
      </c>
      <c r="V44" s="7">
        <v>0</v>
      </c>
    </row>
    <row r="45" spans="1:22" x14ac:dyDescent="0.3">
      <c r="A45" t="s">
        <v>128</v>
      </c>
      <c r="B45" s="7">
        <v>20059243</v>
      </c>
      <c r="C45" s="7">
        <v>15408667</v>
      </c>
      <c r="D45" s="7">
        <v>4650576</v>
      </c>
      <c r="E45" s="7">
        <v>9119529</v>
      </c>
      <c r="F45" s="7">
        <v>8233523</v>
      </c>
      <c r="G45" s="7">
        <v>886006</v>
      </c>
      <c r="H45" s="7">
        <v>0</v>
      </c>
      <c r="I45" s="7">
        <v>0</v>
      </c>
      <c r="J45" s="7">
        <v>0</v>
      </c>
      <c r="K45" s="7">
        <v>10939714</v>
      </c>
      <c r="L45" s="7">
        <v>7175144</v>
      </c>
      <c r="M45" s="7">
        <v>3764570</v>
      </c>
      <c r="N45" s="7">
        <v>0</v>
      </c>
      <c r="O45" s="7">
        <v>0</v>
      </c>
      <c r="P45" s="7">
        <v>0</v>
      </c>
      <c r="Q45" s="7">
        <v>12193147</v>
      </c>
      <c r="R45" s="7">
        <v>12188247</v>
      </c>
      <c r="S45" s="7">
        <v>3263686</v>
      </c>
      <c r="T45" s="7">
        <v>500898</v>
      </c>
      <c r="U45" s="7">
        <v>13.679399999999999</v>
      </c>
      <c r="V45" s="7">
        <v>0</v>
      </c>
    </row>
    <row r="46" spans="1:22" x14ac:dyDescent="0.3">
      <c r="A46" t="s">
        <v>129</v>
      </c>
      <c r="B46" s="7">
        <v>22965077</v>
      </c>
      <c r="C46" s="7">
        <v>22623785</v>
      </c>
      <c r="D46" s="7">
        <v>341292</v>
      </c>
      <c r="E46" s="7">
        <v>9270199</v>
      </c>
      <c r="F46" s="7">
        <v>9172086</v>
      </c>
      <c r="G46" s="7">
        <v>98113</v>
      </c>
      <c r="H46" s="7">
        <v>0</v>
      </c>
      <c r="I46" s="7">
        <v>0</v>
      </c>
      <c r="J46" s="7">
        <v>0</v>
      </c>
      <c r="K46" s="7">
        <v>13694878</v>
      </c>
      <c r="L46" s="7">
        <v>13451699</v>
      </c>
      <c r="M46" s="7">
        <v>243179</v>
      </c>
      <c r="N46" s="7">
        <v>0</v>
      </c>
      <c r="O46" s="7">
        <v>0</v>
      </c>
      <c r="P46" s="7">
        <v>0</v>
      </c>
      <c r="Q46" s="7">
        <v>15255981</v>
      </c>
      <c r="R46" s="7">
        <v>15229975</v>
      </c>
      <c r="S46" s="7">
        <v>166299</v>
      </c>
      <c r="T46" s="7">
        <v>76878</v>
      </c>
      <c r="U46" s="7">
        <v>22.605699999999999</v>
      </c>
      <c r="V46" s="7">
        <v>0</v>
      </c>
    </row>
    <row r="47" spans="1:22" x14ac:dyDescent="0.3">
      <c r="A47" t="s">
        <v>130</v>
      </c>
      <c r="B47" s="7">
        <v>19936567</v>
      </c>
      <c r="C47" s="7">
        <v>19123200</v>
      </c>
      <c r="D47" s="7">
        <v>813367</v>
      </c>
      <c r="E47" s="7">
        <v>12072159</v>
      </c>
      <c r="F47" s="7">
        <v>11846774</v>
      </c>
      <c r="G47" s="7">
        <v>225385</v>
      </c>
      <c r="H47" s="7">
        <v>0</v>
      </c>
      <c r="I47" s="7">
        <v>0</v>
      </c>
      <c r="J47" s="7">
        <v>0</v>
      </c>
      <c r="K47" s="7">
        <v>7864408</v>
      </c>
      <c r="L47" s="7">
        <v>7276426</v>
      </c>
      <c r="M47" s="7">
        <v>587982</v>
      </c>
      <c r="N47" s="7">
        <v>0</v>
      </c>
      <c r="O47" s="7">
        <v>0</v>
      </c>
      <c r="P47" s="7">
        <v>0</v>
      </c>
      <c r="Q47" s="7">
        <v>9491791</v>
      </c>
      <c r="R47" s="7">
        <v>9361272</v>
      </c>
      <c r="S47" s="7">
        <v>397224</v>
      </c>
      <c r="T47" s="7">
        <v>190737</v>
      </c>
      <c r="U47" s="7">
        <v>63.9724</v>
      </c>
      <c r="V47" s="7">
        <v>0</v>
      </c>
    </row>
    <row r="48" spans="1:22" x14ac:dyDescent="0.3">
      <c r="A48" t="s">
        <v>131</v>
      </c>
      <c r="B48" s="7">
        <v>18868383</v>
      </c>
      <c r="C48" s="7">
        <v>17858776</v>
      </c>
      <c r="D48" s="7">
        <v>1009607</v>
      </c>
      <c r="E48" s="7">
        <v>11257044</v>
      </c>
      <c r="F48" s="7">
        <v>10970472</v>
      </c>
      <c r="G48" s="7">
        <v>286572</v>
      </c>
      <c r="H48" s="7">
        <v>0</v>
      </c>
      <c r="I48" s="7">
        <v>0</v>
      </c>
      <c r="J48" s="7">
        <v>0</v>
      </c>
      <c r="K48" s="7">
        <v>7611339</v>
      </c>
      <c r="L48" s="7">
        <v>6888304</v>
      </c>
      <c r="M48" s="7">
        <v>723035</v>
      </c>
      <c r="N48" s="7">
        <v>0</v>
      </c>
      <c r="O48" s="7">
        <v>0</v>
      </c>
      <c r="P48" s="7">
        <v>0</v>
      </c>
      <c r="Q48" s="7">
        <v>9469690</v>
      </c>
      <c r="R48" s="7">
        <v>9349576</v>
      </c>
      <c r="S48" s="7">
        <v>485305</v>
      </c>
      <c r="T48" s="7">
        <v>237697</v>
      </c>
      <c r="U48" s="7">
        <v>57.491799999999998</v>
      </c>
      <c r="V48" s="7">
        <v>0</v>
      </c>
    </row>
    <row r="49" spans="1:22" x14ac:dyDescent="0.3">
      <c r="A49" t="s">
        <v>132</v>
      </c>
      <c r="B49" s="7">
        <v>20020103</v>
      </c>
      <c r="C49" s="7">
        <v>19396808</v>
      </c>
      <c r="D49" s="7">
        <v>623295</v>
      </c>
      <c r="E49" s="7">
        <v>8929859</v>
      </c>
      <c r="F49" s="7">
        <v>8783551</v>
      </c>
      <c r="G49" s="7">
        <v>146308</v>
      </c>
      <c r="H49" s="7">
        <v>0</v>
      </c>
      <c r="I49" s="7">
        <v>0</v>
      </c>
      <c r="J49" s="7">
        <v>0</v>
      </c>
      <c r="K49" s="7">
        <v>11090244</v>
      </c>
      <c r="L49" s="7">
        <v>10613257</v>
      </c>
      <c r="M49" s="7">
        <v>476987</v>
      </c>
      <c r="N49" s="7">
        <v>0</v>
      </c>
      <c r="O49" s="7">
        <v>0</v>
      </c>
      <c r="P49" s="7">
        <v>0</v>
      </c>
      <c r="Q49" s="7">
        <v>12835289</v>
      </c>
      <c r="R49" s="7">
        <v>12680687</v>
      </c>
      <c r="S49" s="7">
        <v>322045</v>
      </c>
      <c r="T49" s="7">
        <v>154925</v>
      </c>
      <c r="U49" s="7">
        <v>14.9742</v>
      </c>
      <c r="V49" s="7">
        <v>0</v>
      </c>
    </row>
    <row r="50" spans="1:22" x14ac:dyDescent="0.3">
      <c r="A50" t="s">
        <v>133</v>
      </c>
      <c r="B50" s="7">
        <v>23549966</v>
      </c>
      <c r="C50" s="7">
        <v>22677998</v>
      </c>
      <c r="D50" s="7">
        <v>871968</v>
      </c>
      <c r="E50" s="7">
        <v>8829992</v>
      </c>
      <c r="F50" s="7">
        <v>8628434</v>
      </c>
      <c r="G50" s="7">
        <v>201558</v>
      </c>
      <c r="H50" s="7">
        <v>0</v>
      </c>
      <c r="I50" s="7">
        <v>0</v>
      </c>
      <c r="J50" s="7">
        <v>0</v>
      </c>
      <c r="K50" s="7">
        <v>14719974</v>
      </c>
      <c r="L50" s="7">
        <v>14049564</v>
      </c>
      <c r="M50" s="7">
        <v>670410</v>
      </c>
      <c r="N50" s="7">
        <v>0</v>
      </c>
      <c r="O50" s="7">
        <v>0</v>
      </c>
      <c r="P50" s="7">
        <v>0</v>
      </c>
      <c r="Q50" s="7">
        <v>16955343</v>
      </c>
      <c r="R50" s="7">
        <v>16691409</v>
      </c>
      <c r="S50" s="7">
        <v>449271</v>
      </c>
      <c r="T50" s="7">
        <v>221090</v>
      </c>
      <c r="U50" s="7">
        <v>14.160299999999999</v>
      </c>
      <c r="V50" s="7">
        <v>0</v>
      </c>
    </row>
    <row r="51" spans="1:22" x14ac:dyDescent="0.3">
      <c r="A51" t="s">
        <v>134</v>
      </c>
      <c r="B51" s="7">
        <v>22026672</v>
      </c>
      <c r="C51" s="7">
        <v>21603415</v>
      </c>
      <c r="D51" s="7">
        <v>423257</v>
      </c>
      <c r="E51" s="7">
        <v>9133951</v>
      </c>
      <c r="F51" s="7">
        <v>9011439</v>
      </c>
      <c r="G51" s="7">
        <v>122512</v>
      </c>
      <c r="H51" s="7">
        <v>0</v>
      </c>
      <c r="I51" s="7">
        <v>0</v>
      </c>
      <c r="J51" s="7">
        <v>0</v>
      </c>
      <c r="K51" s="7">
        <v>12892721</v>
      </c>
      <c r="L51" s="7">
        <v>12591976</v>
      </c>
      <c r="M51" s="7">
        <v>300745</v>
      </c>
      <c r="N51" s="7">
        <v>0</v>
      </c>
      <c r="O51" s="7">
        <v>0</v>
      </c>
      <c r="P51" s="7">
        <v>0</v>
      </c>
      <c r="Q51" s="7">
        <v>13977114</v>
      </c>
      <c r="R51" s="7">
        <v>13961116</v>
      </c>
      <c r="S51" s="7">
        <v>225782</v>
      </c>
      <c r="T51" s="7">
        <v>74979</v>
      </c>
      <c r="U51" s="7">
        <v>17.4499</v>
      </c>
      <c r="V51" s="7">
        <v>0</v>
      </c>
    </row>
    <row r="52" spans="1:22" x14ac:dyDescent="0.3">
      <c r="A52" t="s">
        <v>135</v>
      </c>
      <c r="B52" s="7">
        <v>11683766</v>
      </c>
      <c r="C52" s="7">
        <v>11394994</v>
      </c>
      <c r="D52" s="7">
        <v>288772</v>
      </c>
      <c r="E52" s="7">
        <v>8034244</v>
      </c>
      <c r="F52" s="7">
        <v>7993537</v>
      </c>
      <c r="G52" s="7">
        <v>40707</v>
      </c>
      <c r="H52" s="7">
        <v>0</v>
      </c>
      <c r="I52" s="7">
        <v>0</v>
      </c>
      <c r="J52" s="7">
        <v>0</v>
      </c>
      <c r="K52" s="7">
        <v>3649522</v>
      </c>
      <c r="L52" s="7">
        <v>3401457</v>
      </c>
      <c r="M52" s="7">
        <v>248065</v>
      </c>
      <c r="N52" s="7">
        <v>0</v>
      </c>
      <c r="O52" s="7">
        <v>0</v>
      </c>
      <c r="P52" s="7">
        <v>0</v>
      </c>
      <c r="Q52" s="7">
        <v>4042182</v>
      </c>
      <c r="R52" s="7">
        <v>3999924</v>
      </c>
      <c r="S52" s="7">
        <v>223442</v>
      </c>
      <c r="T52" s="7">
        <v>24646</v>
      </c>
      <c r="U52" s="7">
        <v>14.555300000000001</v>
      </c>
      <c r="V52" s="7">
        <v>0</v>
      </c>
    </row>
  </sheetData>
  <mergeCells count="1">
    <mergeCell ref="B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workbookViewId="0">
      <selection activeCell="B3" sqref="B3:V52"/>
    </sheetView>
  </sheetViews>
  <sheetFormatPr defaultRowHeight="14.4" x14ac:dyDescent="0.3"/>
  <cols>
    <col min="22" max="22" width="8.88671875" style="4"/>
  </cols>
  <sheetData>
    <row r="1" spans="1:22" x14ac:dyDescent="0.3"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/>
    </row>
    <row r="2" spans="1:22" x14ac:dyDescent="0.3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s="4" t="s">
        <v>168</v>
      </c>
    </row>
    <row r="3" spans="1:22" x14ac:dyDescent="0.3">
      <c r="A3" t="s">
        <v>1</v>
      </c>
      <c r="B3" s="7">
        <v>1768832</v>
      </c>
      <c r="C3" s="7">
        <v>1465578</v>
      </c>
      <c r="D3" s="7">
        <v>303254</v>
      </c>
      <c r="E3" s="7">
        <v>415668</v>
      </c>
      <c r="F3" s="7">
        <v>302083</v>
      </c>
      <c r="G3" s="7">
        <v>113585</v>
      </c>
      <c r="H3" s="7">
        <v>58234</v>
      </c>
      <c r="I3" s="7">
        <v>21639</v>
      </c>
      <c r="J3" s="7">
        <v>36595</v>
      </c>
      <c r="K3" s="7">
        <v>1105339</v>
      </c>
      <c r="L3" s="7">
        <v>952490</v>
      </c>
      <c r="M3" s="7">
        <v>152849</v>
      </c>
      <c r="N3" s="7">
        <v>189591</v>
      </c>
      <c r="O3" s="7">
        <v>189366</v>
      </c>
      <c r="P3" s="7">
        <v>225</v>
      </c>
      <c r="Q3" s="7">
        <v>1560072</v>
      </c>
      <c r="R3" s="7">
        <v>1556572</v>
      </c>
      <c r="S3" s="7">
        <v>14220</v>
      </c>
      <c r="T3" s="7">
        <v>137801</v>
      </c>
      <c r="U3" s="7">
        <v>102.721</v>
      </c>
      <c r="V3" s="7">
        <v>440835</v>
      </c>
    </row>
    <row r="4" spans="1:22" x14ac:dyDescent="0.3">
      <c r="A4" t="s">
        <v>87</v>
      </c>
      <c r="B4" s="7">
        <v>1425968</v>
      </c>
      <c r="C4" s="7">
        <v>1183899</v>
      </c>
      <c r="D4" s="7">
        <v>242069</v>
      </c>
      <c r="E4" s="7">
        <v>265033</v>
      </c>
      <c r="F4" s="7">
        <v>197433</v>
      </c>
      <c r="G4" s="7">
        <v>67600</v>
      </c>
      <c r="H4" s="7">
        <v>88777</v>
      </c>
      <c r="I4" s="7">
        <v>22833</v>
      </c>
      <c r="J4" s="7">
        <v>65944</v>
      </c>
      <c r="K4" s="7">
        <v>946664</v>
      </c>
      <c r="L4" s="7">
        <v>838640</v>
      </c>
      <c r="M4" s="7">
        <v>108024</v>
      </c>
      <c r="N4" s="7">
        <v>125494</v>
      </c>
      <c r="O4" s="7">
        <v>124993</v>
      </c>
      <c r="P4" s="7">
        <v>501</v>
      </c>
      <c r="Q4" s="7">
        <v>911472</v>
      </c>
      <c r="R4" s="7">
        <v>911006</v>
      </c>
      <c r="S4" s="7">
        <v>15205</v>
      </c>
      <c r="T4" s="7">
        <v>91994</v>
      </c>
      <c r="U4" s="7">
        <v>64.280799999999999</v>
      </c>
      <c r="V4" s="7">
        <v>318316</v>
      </c>
    </row>
    <row r="5" spans="1:22" x14ac:dyDescent="0.3">
      <c r="A5" t="s">
        <v>88</v>
      </c>
      <c r="B5" s="7">
        <v>1691909</v>
      </c>
      <c r="C5" s="7">
        <v>1298950</v>
      </c>
      <c r="D5" s="7">
        <v>392959</v>
      </c>
      <c r="E5" s="7">
        <v>221974</v>
      </c>
      <c r="F5" s="7">
        <v>169337</v>
      </c>
      <c r="G5" s="7">
        <v>52637</v>
      </c>
      <c r="H5" s="7">
        <v>232287</v>
      </c>
      <c r="I5" s="7">
        <v>25998</v>
      </c>
      <c r="J5" s="7">
        <v>206289</v>
      </c>
      <c r="K5" s="7">
        <v>968352</v>
      </c>
      <c r="L5" s="7">
        <v>835339</v>
      </c>
      <c r="M5" s="7">
        <v>133013</v>
      </c>
      <c r="N5" s="7">
        <v>269296</v>
      </c>
      <c r="O5" s="7">
        <v>268276</v>
      </c>
      <c r="P5" s="7">
        <v>1020</v>
      </c>
      <c r="Q5" s="7">
        <v>1107257</v>
      </c>
      <c r="R5" s="7">
        <v>1106918</v>
      </c>
      <c r="S5" s="7">
        <v>11262</v>
      </c>
      <c r="T5" s="7">
        <v>121242</v>
      </c>
      <c r="U5" s="7">
        <v>168.51599999999999</v>
      </c>
      <c r="V5" s="7">
        <v>298165</v>
      </c>
    </row>
    <row r="6" spans="1:22" x14ac:dyDescent="0.3">
      <c r="A6" t="s">
        <v>89</v>
      </c>
      <c r="B6" s="7">
        <v>2389524</v>
      </c>
      <c r="C6" s="7">
        <v>2101285</v>
      </c>
      <c r="D6" s="7">
        <v>288239</v>
      </c>
      <c r="E6" s="7">
        <v>543804</v>
      </c>
      <c r="F6" s="7">
        <v>442468</v>
      </c>
      <c r="G6" s="7">
        <v>101336</v>
      </c>
      <c r="H6" s="7">
        <v>117350</v>
      </c>
      <c r="I6" s="7">
        <v>45936</v>
      </c>
      <c r="J6" s="7">
        <v>71414</v>
      </c>
      <c r="K6" s="7">
        <v>1506356</v>
      </c>
      <c r="L6" s="7">
        <v>1391618</v>
      </c>
      <c r="M6" s="7">
        <v>114738</v>
      </c>
      <c r="N6" s="7">
        <v>222014</v>
      </c>
      <c r="O6" s="7">
        <v>221263</v>
      </c>
      <c r="P6" s="7">
        <v>751</v>
      </c>
      <c r="Q6" s="7">
        <v>1567130</v>
      </c>
      <c r="R6" s="7">
        <v>1566748</v>
      </c>
      <c r="S6" s="7">
        <v>22452</v>
      </c>
      <c r="T6" s="7">
        <v>91558</v>
      </c>
      <c r="U6" s="7">
        <v>75.14</v>
      </c>
      <c r="V6" s="7">
        <v>587423</v>
      </c>
    </row>
    <row r="7" spans="1:22" x14ac:dyDescent="0.3">
      <c r="A7" t="s">
        <v>90</v>
      </c>
      <c r="B7" s="7">
        <v>2059271</v>
      </c>
      <c r="C7" s="7">
        <v>1674408</v>
      </c>
      <c r="D7" s="7">
        <v>384863</v>
      </c>
      <c r="E7" s="7">
        <v>349593</v>
      </c>
      <c r="F7" s="7">
        <v>249980</v>
      </c>
      <c r="G7" s="7">
        <v>99613</v>
      </c>
      <c r="H7" s="7">
        <v>180875</v>
      </c>
      <c r="I7" s="7">
        <v>32418</v>
      </c>
      <c r="J7" s="7">
        <v>148457</v>
      </c>
      <c r="K7" s="7">
        <v>1275756</v>
      </c>
      <c r="L7" s="7">
        <v>1140205</v>
      </c>
      <c r="M7" s="7">
        <v>135551</v>
      </c>
      <c r="N7" s="7">
        <v>253047</v>
      </c>
      <c r="O7" s="7">
        <v>251805</v>
      </c>
      <c r="P7" s="7">
        <v>1242</v>
      </c>
      <c r="Q7" s="7">
        <v>1347124</v>
      </c>
      <c r="R7" s="7">
        <v>1346676</v>
      </c>
      <c r="S7" s="7">
        <v>14673</v>
      </c>
      <c r="T7" s="7">
        <v>119285</v>
      </c>
      <c r="U7" s="7">
        <v>126.682</v>
      </c>
      <c r="V7" s="7">
        <v>431292</v>
      </c>
    </row>
    <row r="8" spans="1:22" x14ac:dyDescent="0.3">
      <c r="A8" t="s">
        <v>91</v>
      </c>
      <c r="B8" s="7">
        <v>2042470</v>
      </c>
      <c r="C8" s="7">
        <v>1496059</v>
      </c>
      <c r="D8" s="7">
        <v>546411</v>
      </c>
      <c r="E8" s="7">
        <v>399653</v>
      </c>
      <c r="F8" s="7">
        <v>158821</v>
      </c>
      <c r="G8" s="7">
        <v>240832</v>
      </c>
      <c r="H8" s="7">
        <v>42360</v>
      </c>
      <c r="I8" s="7">
        <v>12468</v>
      </c>
      <c r="J8" s="7">
        <v>29892</v>
      </c>
      <c r="K8" s="7">
        <v>1424472</v>
      </c>
      <c r="L8" s="7">
        <v>1149516</v>
      </c>
      <c r="M8" s="7">
        <v>274956</v>
      </c>
      <c r="N8" s="7">
        <v>175985</v>
      </c>
      <c r="O8" s="7">
        <v>175254</v>
      </c>
      <c r="P8" s="7">
        <v>731</v>
      </c>
      <c r="Q8" s="7">
        <v>2473922</v>
      </c>
      <c r="R8" s="7">
        <v>2452402</v>
      </c>
      <c r="S8" s="7">
        <v>12289</v>
      </c>
      <c r="T8" s="7">
        <v>263157</v>
      </c>
      <c r="U8" s="7">
        <v>116.342</v>
      </c>
      <c r="V8" s="7">
        <v>425648</v>
      </c>
    </row>
    <row r="9" spans="1:22" x14ac:dyDescent="0.3">
      <c r="A9" t="s">
        <v>92</v>
      </c>
      <c r="B9" s="7">
        <v>3115995</v>
      </c>
      <c r="C9" s="7">
        <v>2909907</v>
      </c>
      <c r="D9" s="7">
        <v>206088</v>
      </c>
      <c r="E9" s="7">
        <v>639583</v>
      </c>
      <c r="F9" s="7">
        <v>569084</v>
      </c>
      <c r="G9" s="7">
        <v>70499</v>
      </c>
      <c r="H9" s="7">
        <v>89490</v>
      </c>
      <c r="I9" s="7">
        <v>47907</v>
      </c>
      <c r="J9" s="7">
        <v>41583</v>
      </c>
      <c r="K9" s="7">
        <v>2059222</v>
      </c>
      <c r="L9" s="7">
        <v>1965337</v>
      </c>
      <c r="M9" s="7">
        <v>93885</v>
      </c>
      <c r="N9" s="7">
        <v>327700</v>
      </c>
      <c r="O9" s="7">
        <v>327579</v>
      </c>
      <c r="P9" s="7">
        <v>121</v>
      </c>
      <c r="Q9" s="7">
        <v>2499990</v>
      </c>
      <c r="R9" s="7">
        <v>2494501</v>
      </c>
      <c r="S9" s="7">
        <v>9277</v>
      </c>
      <c r="T9" s="7">
        <v>83946</v>
      </c>
      <c r="U9" s="7">
        <v>124.137</v>
      </c>
      <c r="V9" s="7">
        <v>667717</v>
      </c>
    </row>
    <row r="10" spans="1:22" x14ac:dyDescent="0.3">
      <c r="A10" t="s">
        <v>93</v>
      </c>
      <c r="B10" s="7">
        <v>3601896</v>
      </c>
      <c r="C10" s="7">
        <v>3155739</v>
      </c>
      <c r="D10" s="7">
        <v>446157</v>
      </c>
      <c r="E10" s="7">
        <v>918136</v>
      </c>
      <c r="F10" s="7">
        <v>748399</v>
      </c>
      <c r="G10" s="7">
        <v>169737</v>
      </c>
      <c r="H10" s="7">
        <v>104298</v>
      </c>
      <c r="I10" s="7">
        <v>18310</v>
      </c>
      <c r="J10" s="7">
        <v>85988</v>
      </c>
      <c r="K10" s="7">
        <v>2397472</v>
      </c>
      <c r="L10" s="7">
        <v>2207461</v>
      </c>
      <c r="M10" s="7">
        <v>190011</v>
      </c>
      <c r="N10" s="7">
        <v>181990</v>
      </c>
      <c r="O10" s="7">
        <v>181569</v>
      </c>
      <c r="P10" s="7">
        <v>421</v>
      </c>
      <c r="Q10" s="7">
        <v>2828024</v>
      </c>
      <c r="R10" s="7">
        <v>2820697</v>
      </c>
      <c r="S10" s="7">
        <v>18436</v>
      </c>
      <c r="T10" s="7">
        <v>172802</v>
      </c>
      <c r="U10" s="7">
        <v>76.673599999999993</v>
      </c>
      <c r="V10" s="7">
        <v>874983</v>
      </c>
    </row>
    <row r="11" spans="1:22" x14ac:dyDescent="0.3">
      <c r="A11" t="s">
        <v>94</v>
      </c>
      <c r="B11" s="7">
        <v>1737810</v>
      </c>
      <c r="C11" s="7">
        <v>1256251</v>
      </c>
      <c r="D11" s="7">
        <v>481559</v>
      </c>
      <c r="E11" s="7">
        <v>257189</v>
      </c>
      <c r="F11" s="7">
        <v>138975</v>
      </c>
      <c r="G11" s="7">
        <v>118214</v>
      </c>
      <c r="H11" s="7">
        <v>80918</v>
      </c>
      <c r="I11" s="7">
        <v>10185</v>
      </c>
      <c r="J11" s="7">
        <v>70733</v>
      </c>
      <c r="K11" s="7">
        <v>1191850</v>
      </c>
      <c r="L11" s="7">
        <v>899783</v>
      </c>
      <c r="M11" s="7">
        <v>292067</v>
      </c>
      <c r="N11" s="7">
        <v>207853</v>
      </c>
      <c r="O11" s="7">
        <v>207308</v>
      </c>
      <c r="P11" s="7">
        <v>545</v>
      </c>
      <c r="Q11" s="7">
        <v>1686549</v>
      </c>
      <c r="R11" s="7">
        <v>1684458</v>
      </c>
      <c r="S11" s="7">
        <v>26121</v>
      </c>
      <c r="T11" s="7">
        <v>265228</v>
      </c>
      <c r="U11" s="7">
        <v>120.699</v>
      </c>
      <c r="V11" s="7">
        <v>374324</v>
      </c>
    </row>
    <row r="12" spans="1:22" x14ac:dyDescent="0.3">
      <c r="A12" t="s">
        <v>95</v>
      </c>
      <c r="B12" s="7">
        <v>1314249</v>
      </c>
      <c r="C12" s="7">
        <v>1313939</v>
      </c>
      <c r="D12" s="7">
        <v>310</v>
      </c>
      <c r="E12" s="7">
        <v>154701</v>
      </c>
      <c r="F12" s="7">
        <v>154629</v>
      </c>
      <c r="G12" s="7">
        <v>72</v>
      </c>
      <c r="H12" s="7">
        <v>113</v>
      </c>
      <c r="I12" s="7">
        <v>111</v>
      </c>
      <c r="J12" s="7">
        <v>2</v>
      </c>
      <c r="K12" s="7">
        <v>1159099</v>
      </c>
      <c r="L12" s="7">
        <v>1158864</v>
      </c>
      <c r="M12" s="7">
        <v>235</v>
      </c>
      <c r="N12" s="7">
        <v>336</v>
      </c>
      <c r="O12" s="7">
        <v>335</v>
      </c>
      <c r="P12" s="7">
        <v>1</v>
      </c>
      <c r="Q12" s="7">
        <v>823404</v>
      </c>
      <c r="R12" s="7">
        <v>823310</v>
      </c>
      <c r="S12" s="7">
        <v>71</v>
      </c>
      <c r="T12" s="7">
        <v>129</v>
      </c>
      <c r="U12" s="7">
        <v>164.80600000000001</v>
      </c>
      <c r="V12" s="7">
        <v>324172</v>
      </c>
    </row>
    <row r="13" spans="1:22" x14ac:dyDescent="0.3">
      <c r="A13" t="s">
        <v>96</v>
      </c>
      <c r="B13" s="7">
        <v>3210787</v>
      </c>
      <c r="C13" s="7">
        <v>2235718</v>
      </c>
      <c r="D13" s="7">
        <v>975069</v>
      </c>
      <c r="E13" s="7">
        <v>757730</v>
      </c>
      <c r="F13" s="7">
        <v>409484</v>
      </c>
      <c r="G13" s="7">
        <v>348246</v>
      </c>
      <c r="H13" s="7">
        <v>114638</v>
      </c>
      <c r="I13" s="7">
        <v>41000</v>
      </c>
      <c r="J13" s="7">
        <v>73638</v>
      </c>
      <c r="K13" s="7">
        <v>2054151</v>
      </c>
      <c r="L13" s="7">
        <v>1502075</v>
      </c>
      <c r="M13" s="7">
        <v>552076</v>
      </c>
      <c r="N13" s="7">
        <v>284268</v>
      </c>
      <c r="O13" s="7">
        <v>283159</v>
      </c>
      <c r="P13" s="7">
        <v>1109</v>
      </c>
      <c r="Q13" s="7">
        <v>2548336</v>
      </c>
      <c r="R13" s="7">
        <v>2546719</v>
      </c>
      <c r="S13" s="7">
        <v>42208</v>
      </c>
      <c r="T13" s="7">
        <v>508207</v>
      </c>
      <c r="U13" s="7">
        <v>74.847700000000003</v>
      </c>
      <c r="V13" s="7">
        <v>547464</v>
      </c>
    </row>
    <row r="14" spans="1:22" x14ac:dyDescent="0.3">
      <c r="A14" t="s">
        <v>97</v>
      </c>
      <c r="B14" s="7">
        <v>7081130</v>
      </c>
      <c r="C14" s="7">
        <v>6031134</v>
      </c>
      <c r="D14" s="7">
        <v>1049996</v>
      </c>
      <c r="E14" s="7">
        <v>2292284</v>
      </c>
      <c r="F14" s="7">
        <v>1920204</v>
      </c>
      <c r="G14" s="7">
        <v>372080</v>
      </c>
      <c r="H14" s="7">
        <v>105644</v>
      </c>
      <c r="I14" s="7">
        <v>56682</v>
      </c>
      <c r="J14" s="7">
        <v>48962</v>
      </c>
      <c r="K14" s="7">
        <v>4438177</v>
      </c>
      <c r="L14" s="7">
        <v>3810751</v>
      </c>
      <c r="M14" s="7">
        <v>627426</v>
      </c>
      <c r="N14" s="7">
        <v>245025</v>
      </c>
      <c r="O14" s="7">
        <v>243497</v>
      </c>
      <c r="P14" s="7">
        <v>1528</v>
      </c>
      <c r="Q14" s="7">
        <v>6848865</v>
      </c>
      <c r="R14" s="7">
        <v>6847036</v>
      </c>
      <c r="S14" s="7">
        <v>45456</v>
      </c>
      <c r="T14" s="7">
        <v>581160</v>
      </c>
      <c r="U14" s="7">
        <v>54.946300000000001</v>
      </c>
      <c r="V14" s="7">
        <v>1273239</v>
      </c>
    </row>
    <row r="15" spans="1:22" x14ac:dyDescent="0.3">
      <c r="A15" t="s">
        <v>98</v>
      </c>
      <c r="B15" s="7">
        <v>7683810</v>
      </c>
      <c r="C15" s="7">
        <v>6656555</v>
      </c>
      <c r="D15" s="7">
        <v>1027255</v>
      </c>
      <c r="E15" s="7">
        <v>2508979</v>
      </c>
      <c r="F15" s="7">
        <v>2180007</v>
      </c>
      <c r="G15" s="7">
        <v>328972</v>
      </c>
      <c r="H15" s="7">
        <v>103673</v>
      </c>
      <c r="I15" s="7">
        <v>63909</v>
      </c>
      <c r="J15" s="7">
        <v>39764</v>
      </c>
      <c r="K15" s="7">
        <v>4814290</v>
      </c>
      <c r="L15" s="7">
        <v>4157048</v>
      </c>
      <c r="M15" s="7">
        <v>657242</v>
      </c>
      <c r="N15" s="7">
        <v>256868</v>
      </c>
      <c r="O15" s="7">
        <v>255591</v>
      </c>
      <c r="P15" s="7">
        <v>1277</v>
      </c>
      <c r="Q15" s="7">
        <v>7530276</v>
      </c>
      <c r="R15" s="7">
        <v>7527164</v>
      </c>
      <c r="S15" s="7">
        <v>43164</v>
      </c>
      <c r="T15" s="7">
        <v>612708</v>
      </c>
      <c r="U15" s="7">
        <v>45.794199999999996</v>
      </c>
      <c r="V15" s="7">
        <v>1375933</v>
      </c>
    </row>
    <row r="16" spans="1:22" x14ac:dyDescent="0.3">
      <c r="A16" t="s">
        <v>99</v>
      </c>
      <c r="B16" s="7">
        <v>6258123</v>
      </c>
      <c r="C16" s="7">
        <v>5135146</v>
      </c>
      <c r="D16" s="7">
        <v>1122977</v>
      </c>
      <c r="E16" s="7">
        <v>1847693</v>
      </c>
      <c r="F16" s="7">
        <v>1487171</v>
      </c>
      <c r="G16" s="7">
        <v>360522</v>
      </c>
      <c r="H16" s="7">
        <v>93496</v>
      </c>
      <c r="I16" s="7">
        <v>49369</v>
      </c>
      <c r="J16" s="7">
        <v>44127</v>
      </c>
      <c r="K16" s="7">
        <v>4051558</v>
      </c>
      <c r="L16" s="7">
        <v>3334345</v>
      </c>
      <c r="M16" s="7">
        <v>717213</v>
      </c>
      <c r="N16" s="7">
        <v>265376</v>
      </c>
      <c r="O16" s="7">
        <v>264261</v>
      </c>
      <c r="P16" s="7">
        <v>1115</v>
      </c>
      <c r="Q16" s="7">
        <v>6526874</v>
      </c>
      <c r="R16" s="7">
        <v>6522651</v>
      </c>
      <c r="S16" s="7">
        <v>48685</v>
      </c>
      <c r="T16" s="7">
        <v>668901</v>
      </c>
      <c r="U16" s="7">
        <v>44.324800000000003</v>
      </c>
      <c r="V16" s="7">
        <v>1138823</v>
      </c>
    </row>
    <row r="17" spans="1:22" x14ac:dyDescent="0.3">
      <c r="A17" t="s">
        <v>100</v>
      </c>
      <c r="B17" s="7">
        <v>3569589</v>
      </c>
      <c r="C17" s="7">
        <v>2455112</v>
      </c>
      <c r="D17" s="7">
        <v>1114477</v>
      </c>
      <c r="E17" s="7">
        <v>759504</v>
      </c>
      <c r="F17" s="7">
        <v>392715</v>
      </c>
      <c r="G17" s="7">
        <v>366789</v>
      </c>
      <c r="H17" s="7">
        <v>80277</v>
      </c>
      <c r="I17" s="7">
        <v>34259</v>
      </c>
      <c r="J17" s="7">
        <v>46018</v>
      </c>
      <c r="K17" s="7">
        <v>2461683</v>
      </c>
      <c r="L17" s="7">
        <v>1761208</v>
      </c>
      <c r="M17" s="7">
        <v>700475</v>
      </c>
      <c r="N17" s="7">
        <v>268125</v>
      </c>
      <c r="O17" s="7">
        <v>266930</v>
      </c>
      <c r="P17" s="7">
        <v>1195</v>
      </c>
      <c r="Q17" s="7">
        <v>3355982</v>
      </c>
      <c r="R17" s="7">
        <v>3352415</v>
      </c>
      <c r="S17" s="7">
        <v>52216</v>
      </c>
      <c r="T17" s="7">
        <v>648025</v>
      </c>
      <c r="U17" s="7">
        <v>48.438299999999998</v>
      </c>
      <c r="V17" s="7">
        <v>581174</v>
      </c>
    </row>
    <row r="18" spans="1:22" x14ac:dyDescent="0.3">
      <c r="A18" t="s">
        <v>101</v>
      </c>
      <c r="B18" s="7">
        <v>3758039</v>
      </c>
      <c r="C18" s="7">
        <v>2495671</v>
      </c>
      <c r="D18" s="7">
        <v>1262368</v>
      </c>
      <c r="E18" s="7">
        <v>775948</v>
      </c>
      <c r="F18" s="7">
        <v>375518</v>
      </c>
      <c r="G18" s="7">
        <v>400430</v>
      </c>
      <c r="H18" s="7">
        <v>80823</v>
      </c>
      <c r="I18" s="7">
        <v>30952</v>
      </c>
      <c r="J18" s="7">
        <v>49871</v>
      </c>
      <c r="K18" s="7">
        <v>2625742</v>
      </c>
      <c r="L18" s="7">
        <v>1815439</v>
      </c>
      <c r="M18" s="7">
        <v>810303</v>
      </c>
      <c r="N18" s="7">
        <v>275526</v>
      </c>
      <c r="O18" s="7">
        <v>273762</v>
      </c>
      <c r="P18" s="7">
        <v>1764</v>
      </c>
      <c r="Q18" s="7">
        <v>3578017</v>
      </c>
      <c r="R18" s="7">
        <v>3574285</v>
      </c>
      <c r="S18" s="7">
        <v>53967</v>
      </c>
      <c r="T18" s="7">
        <v>755707</v>
      </c>
      <c r="U18" s="7">
        <v>44.814399999999999</v>
      </c>
      <c r="V18" s="7">
        <v>574095</v>
      </c>
    </row>
    <row r="19" spans="1:22" x14ac:dyDescent="0.3">
      <c r="A19" t="s">
        <v>102</v>
      </c>
      <c r="B19" s="7">
        <v>3884144</v>
      </c>
      <c r="C19" s="7">
        <v>2517590</v>
      </c>
      <c r="D19" s="7">
        <v>1366554</v>
      </c>
      <c r="E19" s="7">
        <v>801962</v>
      </c>
      <c r="F19" s="7">
        <v>372164</v>
      </c>
      <c r="G19" s="7">
        <v>429798</v>
      </c>
      <c r="H19" s="7">
        <v>78912</v>
      </c>
      <c r="I19" s="7">
        <v>30209</v>
      </c>
      <c r="J19" s="7">
        <v>48703</v>
      </c>
      <c r="K19" s="7">
        <v>2727470</v>
      </c>
      <c r="L19" s="7">
        <v>1841951</v>
      </c>
      <c r="M19" s="7">
        <v>885519</v>
      </c>
      <c r="N19" s="7">
        <v>275800</v>
      </c>
      <c r="O19" s="7">
        <v>273266</v>
      </c>
      <c r="P19" s="7">
        <v>2534</v>
      </c>
      <c r="Q19" s="7">
        <v>3712844</v>
      </c>
      <c r="R19" s="7">
        <v>3709267</v>
      </c>
      <c r="S19" s="7">
        <v>58354</v>
      </c>
      <c r="T19" s="7">
        <v>826630</v>
      </c>
      <c r="U19" s="7">
        <v>45.698700000000002</v>
      </c>
      <c r="V19" s="7">
        <v>582573</v>
      </c>
    </row>
    <row r="20" spans="1:22" x14ac:dyDescent="0.3">
      <c r="A20" t="s">
        <v>103</v>
      </c>
      <c r="B20" s="7">
        <v>2361242</v>
      </c>
      <c r="C20" s="7">
        <v>2289063</v>
      </c>
      <c r="D20" s="7">
        <v>72179</v>
      </c>
      <c r="E20" s="7">
        <v>280266</v>
      </c>
      <c r="F20" s="7">
        <v>259231</v>
      </c>
      <c r="G20" s="7">
        <v>21035</v>
      </c>
      <c r="H20" s="7">
        <v>32020</v>
      </c>
      <c r="I20" s="7">
        <v>1092</v>
      </c>
      <c r="J20" s="7">
        <v>30928</v>
      </c>
      <c r="K20" s="7">
        <v>2010586</v>
      </c>
      <c r="L20" s="7">
        <v>1990389</v>
      </c>
      <c r="M20" s="7">
        <v>20197</v>
      </c>
      <c r="N20" s="7">
        <v>38370</v>
      </c>
      <c r="O20" s="7">
        <v>38351</v>
      </c>
      <c r="P20" s="7">
        <v>19</v>
      </c>
      <c r="Q20" s="7">
        <v>1459345</v>
      </c>
      <c r="R20" s="7">
        <v>1459309</v>
      </c>
      <c r="S20" s="7">
        <v>1502</v>
      </c>
      <c r="T20" s="7">
        <v>18693</v>
      </c>
      <c r="U20" s="7">
        <v>257.26100000000002</v>
      </c>
      <c r="V20" s="7">
        <v>593624</v>
      </c>
    </row>
    <row r="21" spans="1:22" x14ac:dyDescent="0.3">
      <c r="A21" t="s">
        <v>104</v>
      </c>
      <c r="B21" s="7">
        <v>2314636</v>
      </c>
      <c r="C21" s="7">
        <v>2314370</v>
      </c>
      <c r="D21" s="7">
        <v>266</v>
      </c>
      <c r="E21" s="7">
        <v>262078</v>
      </c>
      <c r="F21" s="7">
        <v>262015</v>
      </c>
      <c r="G21" s="7">
        <v>63</v>
      </c>
      <c r="H21" s="7">
        <v>95</v>
      </c>
      <c r="I21" s="7">
        <v>93</v>
      </c>
      <c r="J21" s="7">
        <v>2</v>
      </c>
      <c r="K21" s="7">
        <v>2052113</v>
      </c>
      <c r="L21" s="7">
        <v>2051912</v>
      </c>
      <c r="M21" s="7">
        <v>201</v>
      </c>
      <c r="N21" s="7">
        <v>350</v>
      </c>
      <c r="O21" s="7">
        <v>350</v>
      </c>
      <c r="P21" s="7">
        <v>0</v>
      </c>
      <c r="Q21" s="7">
        <v>1406127</v>
      </c>
      <c r="R21" s="7">
        <v>1406069</v>
      </c>
      <c r="S21" s="7">
        <v>84</v>
      </c>
      <c r="T21" s="7">
        <v>117</v>
      </c>
      <c r="U21" s="7">
        <v>133.07499999999999</v>
      </c>
      <c r="V21" s="7">
        <v>630519</v>
      </c>
    </row>
    <row r="22" spans="1:22" x14ac:dyDescent="0.3">
      <c r="A22" t="s">
        <v>105</v>
      </c>
      <c r="B22" s="7">
        <v>5692539</v>
      </c>
      <c r="C22" s="7">
        <v>5190642</v>
      </c>
      <c r="D22" s="7">
        <v>501897</v>
      </c>
      <c r="E22" s="7">
        <v>1053352</v>
      </c>
      <c r="F22" s="7">
        <v>904239</v>
      </c>
      <c r="G22" s="7">
        <v>149113</v>
      </c>
      <c r="H22" s="7">
        <v>220598</v>
      </c>
      <c r="I22" s="7">
        <v>160133</v>
      </c>
      <c r="J22" s="7">
        <v>60465</v>
      </c>
      <c r="K22" s="7">
        <v>3990352</v>
      </c>
      <c r="L22" s="7">
        <v>3699904</v>
      </c>
      <c r="M22" s="7">
        <v>290448</v>
      </c>
      <c r="N22" s="7">
        <v>428237</v>
      </c>
      <c r="O22" s="7">
        <v>426366</v>
      </c>
      <c r="P22" s="7">
        <v>1871</v>
      </c>
      <c r="Q22" s="7">
        <v>4820934</v>
      </c>
      <c r="R22" s="7">
        <v>4813875</v>
      </c>
      <c r="S22" s="7">
        <v>24084</v>
      </c>
      <c r="T22" s="7">
        <v>266058</v>
      </c>
      <c r="U22" s="7">
        <v>41.628</v>
      </c>
      <c r="V22" s="7">
        <v>1174992</v>
      </c>
    </row>
    <row r="23" spans="1:22" x14ac:dyDescent="0.3">
      <c r="A23" t="s">
        <v>106</v>
      </c>
      <c r="B23" s="7">
        <v>6501930</v>
      </c>
      <c r="C23" s="7">
        <v>4657357</v>
      </c>
      <c r="D23" s="7">
        <v>1844573</v>
      </c>
      <c r="E23" s="7">
        <v>720355</v>
      </c>
      <c r="F23" s="7">
        <v>382556</v>
      </c>
      <c r="G23" s="7">
        <v>337799</v>
      </c>
      <c r="H23" s="7">
        <v>858706</v>
      </c>
      <c r="I23" s="7">
        <v>17319</v>
      </c>
      <c r="J23" s="7">
        <v>841387</v>
      </c>
      <c r="K23" s="7">
        <v>3799988</v>
      </c>
      <c r="L23" s="7">
        <v>3136446</v>
      </c>
      <c r="M23" s="7">
        <v>663542</v>
      </c>
      <c r="N23" s="7">
        <v>1122881</v>
      </c>
      <c r="O23" s="7">
        <v>1121036</v>
      </c>
      <c r="P23" s="7">
        <v>1845</v>
      </c>
      <c r="Q23" s="7">
        <v>3890176</v>
      </c>
      <c r="R23" s="7">
        <v>3886890</v>
      </c>
      <c r="S23" s="7">
        <v>26398</v>
      </c>
      <c r="T23" s="7">
        <v>637585</v>
      </c>
      <c r="U23" s="7">
        <v>208.02099999999999</v>
      </c>
      <c r="V23" s="7">
        <v>937871</v>
      </c>
    </row>
    <row r="24" spans="1:22" x14ac:dyDescent="0.3">
      <c r="A24" t="s">
        <v>107</v>
      </c>
      <c r="B24" s="7">
        <v>6794232</v>
      </c>
      <c r="C24" s="7">
        <v>4933198</v>
      </c>
      <c r="D24" s="7">
        <v>1861034</v>
      </c>
      <c r="E24" s="7">
        <v>702267</v>
      </c>
      <c r="F24" s="7">
        <v>427738</v>
      </c>
      <c r="G24" s="7">
        <v>274529</v>
      </c>
      <c r="H24" s="7">
        <v>951711</v>
      </c>
      <c r="I24" s="7">
        <v>20067</v>
      </c>
      <c r="J24" s="7">
        <v>931644</v>
      </c>
      <c r="K24" s="7">
        <v>3970230</v>
      </c>
      <c r="L24" s="7">
        <v>3317892</v>
      </c>
      <c r="M24" s="7">
        <v>652338</v>
      </c>
      <c r="N24" s="7">
        <v>1170024</v>
      </c>
      <c r="O24" s="7">
        <v>1167501</v>
      </c>
      <c r="P24" s="7">
        <v>2523</v>
      </c>
      <c r="Q24" s="7">
        <v>3955589</v>
      </c>
      <c r="R24" s="7">
        <v>3950217</v>
      </c>
      <c r="S24" s="7">
        <v>27581</v>
      </c>
      <c r="T24" s="7">
        <v>625617</v>
      </c>
      <c r="U24" s="7">
        <v>212.25399999999999</v>
      </c>
      <c r="V24" s="7">
        <v>986473</v>
      </c>
    </row>
    <row r="25" spans="1:22" x14ac:dyDescent="0.3">
      <c r="A25" t="s">
        <v>108</v>
      </c>
      <c r="B25" s="7">
        <v>6483943</v>
      </c>
      <c r="C25" s="7">
        <v>4593747</v>
      </c>
      <c r="D25" s="7">
        <v>1890196</v>
      </c>
      <c r="E25" s="7">
        <v>736350</v>
      </c>
      <c r="F25" s="7">
        <v>393443</v>
      </c>
      <c r="G25" s="7">
        <v>342907</v>
      </c>
      <c r="H25" s="7">
        <v>901530</v>
      </c>
      <c r="I25" s="7">
        <v>18270</v>
      </c>
      <c r="J25" s="7">
        <v>883260</v>
      </c>
      <c r="K25" s="7">
        <v>3671399</v>
      </c>
      <c r="L25" s="7">
        <v>3009536</v>
      </c>
      <c r="M25" s="7">
        <v>661863</v>
      </c>
      <c r="N25" s="7">
        <v>1174664</v>
      </c>
      <c r="O25" s="7">
        <v>1172498</v>
      </c>
      <c r="P25" s="7">
        <v>2166</v>
      </c>
      <c r="Q25" s="7">
        <v>3807859</v>
      </c>
      <c r="R25" s="7">
        <v>3804100</v>
      </c>
      <c r="S25" s="7">
        <v>26260</v>
      </c>
      <c r="T25" s="7">
        <v>634218</v>
      </c>
      <c r="U25" s="7">
        <v>221.31100000000001</v>
      </c>
      <c r="V25" s="7">
        <v>904453</v>
      </c>
    </row>
    <row r="26" spans="1:22" x14ac:dyDescent="0.3">
      <c r="A26" t="s">
        <v>109</v>
      </c>
      <c r="B26" s="7">
        <v>6778612</v>
      </c>
      <c r="C26" s="7">
        <v>4923980</v>
      </c>
      <c r="D26" s="7">
        <v>1854632</v>
      </c>
      <c r="E26" s="7">
        <v>699789</v>
      </c>
      <c r="F26" s="7">
        <v>424357</v>
      </c>
      <c r="G26" s="7">
        <v>275432</v>
      </c>
      <c r="H26" s="7">
        <v>945509</v>
      </c>
      <c r="I26" s="7">
        <v>20124</v>
      </c>
      <c r="J26" s="7">
        <v>925385</v>
      </c>
      <c r="K26" s="7">
        <v>3969735</v>
      </c>
      <c r="L26" s="7">
        <v>3318283</v>
      </c>
      <c r="M26" s="7">
        <v>651452</v>
      </c>
      <c r="N26" s="7">
        <v>1163579</v>
      </c>
      <c r="O26" s="7">
        <v>1161216</v>
      </c>
      <c r="P26" s="7">
        <v>2363</v>
      </c>
      <c r="Q26" s="7">
        <v>3943437</v>
      </c>
      <c r="R26" s="7">
        <v>3939044</v>
      </c>
      <c r="S26" s="7">
        <v>27229</v>
      </c>
      <c r="T26" s="7">
        <v>623136</v>
      </c>
      <c r="U26" s="7">
        <v>212.83699999999999</v>
      </c>
      <c r="V26" s="7">
        <v>987274</v>
      </c>
    </row>
    <row r="27" spans="1:22" x14ac:dyDescent="0.3">
      <c r="A27" t="s">
        <v>110</v>
      </c>
      <c r="B27" s="7">
        <v>6838569</v>
      </c>
      <c r="C27" s="7">
        <v>4978319</v>
      </c>
      <c r="D27" s="7">
        <v>1860250</v>
      </c>
      <c r="E27" s="7">
        <v>681007</v>
      </c>
      <c r="F27" s="7">
        <v>422119</v>
      </c>
      <c r="G27" s="7">
        <v>258888</v>
      </c>
      <c r="H27" s="7">
        <v>975025</v>
      </c>
      <c r="I27" s="7">
        <v>21441</v>
      </c>
      <c r="J27" s="7">
        <v>953584</v>
      </c>
      <c r="K27" s="7">
        <v>4002652</v>
      </c>
      <c r="L27" s="7">
        <v>3357157</v>
      </c>
      <c r="M27" s="7">
        <v>645495</v>
      </c>
      <c r="N27" s="7">
        <v>1179885</v>
      </c>
      <c r="O27" s="7">
        <v>1177602</v>
      </c>
      <c r="P27" s="7">
        <v>2283</v>
      </c>
      <c r="Q27" s="7">
        <v>4025195</v>
      </c>
      <c r="R27" s="7">
        <v>4020455</v>
      </c>
      <c r="S27" s="7">
        <v>25244</v>
      </c>
      <c r="T27" s="7">
        <v>620169</v>
      </c>
      <c r="U27" s="7">
        <v>215.56800000000001</v>
      </c>
      <c r="V27" s="7">
        <v>990064</v>
      </c>
    </row>
    <row r="28" spans="1:22" x14ac:dyDescent="0.3">
      <c r="A28" t="s">
        <v>111</v>
      </c>
      <c r="B28" s="7">
        <v>6856195</v>
      </c>
      <c r="C28" s="7">
        <v>4995119</v>
      </c>
      <c r="D28" s="7">
        <v>1861076</v>
      </c>
      <c r="E28" s="7">
        <v>679090</v>
      </c>
      <c r="F28" s="7">
        <v>423977</v>
      </c>
      <c r="G28" s="7">
        <v>255113</v>
      </c>
      <c r="H28" s="7">
        <v>979020</v>
      </c>
      <c r="I28" s="7">
        <v>20397</v>
      </c>
      <c r="J28" s="7">
        <v>958623</v>
      </c>
      <c r="K28" s="7">
        <v>4012882</v>
      </c>
      <c r="L28" s="7">
        <v>3367666</v>
      </c>
      <c r="M28" s="7">
        <v>645216</v>
      </c>
      <c r="N28" s="7">
        <v>1185203</v>
      </c>
      <c r="O28" s="7">
        <v>1183079</v>
      </c>
      <c r="P28" s="7">
        <v>2124</v>
      </c>
      <c r="Q28" s="7">
        <v>3955535</v>
      </c>
      <c r="R28" s="7">
        <v>3950007</v>
      </c>
      <c r="S28" s="7">
        <v>25243</v>
      </c>
      <c r="T28" s="7">
        <v>619906</v>
      </c>
      <c r="U28" s="7">
        <v>217.553</v>
      </c>
      <c r="V28" s="7">
        <v>987314</v>
      </c>
    </row>
    <row r="29" spans="1:22" x14ac:dyDescent="0.3">
      <c r="A29" t="s">
        <v>112</v>
      </c>
      <c r="B29" s="7">
        <v>6606526</v>
      </c>
      <c r="C29" s="7">
        <v>5977147</v>
      </c>
      <c r="D29" s="7">
        <v>629379</v>
      </c>
      <c r="E29" s="7">
        <v>1205927</v>
      </c>
      <c r="F29" s="7">
        <v>1026035</v>
      </c>
      <c r="G29" s="7">
        <v>179892</v>
      </c>
      <c r="H29" s="7">
        <v>259383</v>
      </c>
      <c r="I29" s="7">
        <v>170218</v>
      </c>
      <c r="J29" s="7">
        <v>89165</v>
      </c>
      <c r="K29" s="7">
        <v>4641980</v>
      </c>
      <c r="L29" s="7">
        <v>4283865</v>
      </c>
      <c r="M29" s="7">
        <v>358115</v>
      </c>
      <c r="N29" s="7">
        <v>499236</v>
      </c>
      <c r="O29" s="7">
        <v>497029</v>
      </c>
      <c r="P29" s="7">
        <v>2207</v>
      </c>
      <c r="Q29" s="7">
        <v>5432539</v>
      </c>
      <c r="R29" s="7">
        <v>5425958</v>
      </c>
      <c r="S29" s="7">
        <v>32665</v>
      </c>
      <c r="T29" s="7">
        <v>324773</v>
      </c>
      <c r="U29" s="7">
        <v>42.691899999999997</v>
      </c>
      <c r="V29" s="7">
        <v>1339811</v>
      </c>
    </row>
    <row r="30" spans="1:22" x14ac:dyDescent="0.3">
      <c r="A30" t="s">
        <v>113</v>
      </c>
      <c r="B30" s="7">
        <v>6844545</v>
      </c>
      <c r="C30" s="7">
        <v>6197604</v>
      </c>
      <c r="D30" s="7">
        <v>646941</v>
      </c>
      <c r="E30" s="7">
        <v>1259042</v>
      </c>
      <c r="F30" s="7">
        <v>1073299</v>
      </c>
      <c r="G30" s="7">
        <v>185743</v>
      </c>
      <c r="H30" s="7">
        <v>272299</v>
      </c>
      <c r="I30" s="7">
        <v>187256</v>
      </c>
      <c r="J30" s="7">
        <v>85043</v>
      </c>
      <c r="K30" s="7">
        <v>4793011</v>
      </c>
      <c r="L30" s="7">
        <v>4420547</v>
      </c>
      <c r="M30" s="7">
        <v>372464</v>
      </c>
      <c r="N30" s="7">
        <v>520193</v>
      </c>
      <c r="O30" s="7">
        <v>516502</v>
      </c>
      <c r="P30" s="7">
        <v>3691</v>
      </c>
      <c r="Q30" s="7">
        <v>5602948</v>
      </c>
      <c r="R30" s="7">
        <v>5596789</v>
      </c>
      <c r="S30" s="7">
        <v>29189</v>
      </c>
      <c r="T30" s="7">
        <v>342246</v>
      </c>
      <c r="U30" s="7">
        <v>44.438200000000002</v>
      </c>
      <c r="V30" s="7">
        <v>1370703</v>
      </c>
    </row>
    <row r="31" spans="1:22" x14ac:dyDescent="0.3">
      <c r="A31" t="s">
        <v>114</v>
      </c>
      <c r="B31" s="7">
        <v>6590980</v>
      </c>
      <c r="C31" s="7">
        <v>5972255</v>
      </c>
      <c r="D31" s="7">
        <v>618725</v>
      </c>
      <c r="E31" s="7">
        <v>1228074</v>
      </c>
      <c r="F31" s="7">
        <v>1046821</v>
      </c>
      <c r="G31" s="7">
        <v>181253</v>
      </c>
      <c r="H31" s="7">
        <v>246795</v>
      </c>
      <c r="I31" s="7">
        <v>168879</v>
      </c>
      <c r="J31" s="7">
        <v>77916</v>
      </c>
      <c r="K31" s="7">
        <v>4619504</v>
      </c>
      <c r="L31" s="7">
        <v>4264270</v>
      </c>
      <c r="M31" s="7">
        <v>355234</v>
      </c>
      <c r="N31" s="7">
        <v>496607</v>
      </c>
      <c r="O31" s="7">
        <v>492285</v>
      </c>
      <c r="P31" s="7">
        <v>4322</v>
      </c>
      <c r="Q31" s="7">
        <v>5431349</v>
      </c>
      <c r="R31" s="7">
        <v>5422420</v>
      </c>
      <c r="S31" s="7">
        <v>26238</v>
      </c>
      <c r="T31" s="7">
        <v>328148</v>
      </c>
      <c r="U31" s="7">
        <v>38.555300000000003</v>
      </c>
      <c r="V31" s="7">
        <v>1345492</v>
      </c>
    </row>
    <row r="32" spans="1:22" x14ac:dyDescent="0.3">
      <c r="A32" t="s">
        <v>115</v>
      </c>
      <c r="B32" s="7">
        <v>7558306</v>
      </c>
      <c r="C32" s="7">
        <v>6816268</v>
      </c>
      <c r="D32" s="7">
        <v>742038</v>
      </c>
      <c r="E32" s="7">
        <v>1403013</v>
      </c>
      <c r="F32" s="7">
        <v>1187068</v>
      </c>
      <c r="G32" s="7">
        <v>215945</v>
      </c>
      <c r="H32" s="7">
        <v>284817</v>
      </c>
      <c r="I32" s="7">
        <v>189565</v>
      </c>
      <c r="J32" s="7">
        <v>95252</v>
      </c>
      <c r="K32" s="7">
        <v>5309354</v>
      </c>
      <c r="L32" s="7">
        <v>4882501</v>
      </c>
      <c r="M32" s="7">
        <v>426853</v>
      </c>
      <c r="N32" s="7">
        <v>561122</v>
      </c>
      <c r="O32" s="7">
        <v>557134</v>
      </c>
      <c r="P32" s="7">
        <v>3988</v>
      </c>
      <c r="Q32" s="7">
        <v>6499822</v>
      </c>
      <c r="R32" s="7">
        <v>6487875</v>
      </c>
      <c r="S32" s="7">
        <v>34537</v>
      </c>
      <c r="T32" s="7">
        <v>391412</v>
      </c>
      <c r="U32" s="7">
        <v>39.148600000000002</v>
      </c>
      <c r="V32" s="7">
        <v>1571922</v>
      </c>
    </row>
    <row r="33" spans="1:22" x14ac:dyDescent="0.3">
      <c r="A33" t="s">
        <v>116</v>
      </c>
      <c r="B33" s="7">
        <v>7444778</v>
      </c>
      <c r="C33" s="7">
        <v>6681569</v>
      </c>
      <c r="D33" s="7">
        <v>763209</v>
      </c>
      <c r="E33" s="7">
        <v>1381363</v>
      </c>
      <c r="F33" s="7">
        <v>1165283</v>
      </c>
      <c r="G33" s="7">
        <v>216080</v>
      </c>
      <c r="H33" s="7">
        <v>283750</v>
      </c>
      <c r="I33" s="7">
        <v>196527</v>
      </c>
      <c r="J33" s="7">
        <v>87223</v>
      </c>
      <c r="K33" s="7">
        <v>5220398</v>
      </c>
      <c r="L33" s="7">
        <v>4765937</v>
      </c>
      <c r="M33" s="7">
        <v>454461</v>
      </c>
      <c r="N33" s="7">
        <v>559267</v>
      </c>
      <c r="O33" s="7">
        <v>553822</v>
      </c>
      <c r="P33" s="7">
        <v>5445</v>
      </c>
      <c r="Q33" s="7">
        <v>6068792</v>
      </c>
      <c r="R33" s="7">
        <v>6058673</v>
      </c>
      <c r="S33" s="7">
        <v>39505</v>
      </c>
      <c r="T33" s="7">
        <v>414049</v>
      </c>
      <c r="U33" s="7">
        <v>38.552399999999999</v>
      </c>
      <c r="V33" s="7">
        <v>1495321</v>
      </c>
    </row>
    <row r="34" spans="1:22" x14ac:dyDescent="0.3">
      <c r="A34" t="s">
        <v>117</v>
      </c>
      <c r="B34" s="7">
        <v>8381621</v>
      </c>
      <c r="C34" s="7">
        <v>7747162</v>
      </c>
      <c r="D34" s="7">
        <v>634459</v>
      </c>
      <c r="E34" s="7">
        <v>1590898</v>
      </c>
      <c r="F34" s="7">
        <v>1395841</v>
      </c>
      <c r="G34" s="7">
        <v>195057</v>
      </c>
      <c r="H34" s="7">
        <v>281654</v>
      </c>
      <c r="I34" s="7">
        <v>228476</v>
      </c>
      <c r="J34" s="7">
        <v>53178</v>
      </c>
      <c r="K34" s="7">
        <v>5904014</v>
      </c>
      <c r="L34" s="7">
        <v>5519362</v>
      </c>
      <c r="M34" s="7">
        <v>384652</v>
      </c>
      <c r="N34" s="7">
        <v>605055</v>
      </c>
      <c r="O34" s="7">
        <v>603483</v>
      </c>
      <c r="P34" s="7">
        <v>1572</v>
      </c>
      <c r="Q34" s="7">
        <v>7382618</v>
      </c>
      <c r="R34" s="7">
        <v>7354486</v>
      </c>
      <c r="S34" s="7">
        <v>15209</v>
      </c>
      <c r="T34" s="7">
        <v>368897</v>
      </c>
      <c r="U34" s="7">
        <v>41.791400000000003</v>
      </c>
      <c r="V34" s="7">
        <v>1931788</v>
      </c>
    </row>
    <row r="35" spans="1:22" x14ac:dyDescent="0.3">
      <c r="A35" t="s">
        <v>118</v>
      </c>
      <c r="B35" s="7">
        <v>8497402</v>
      </c>
      <c r="C35" s="7">
        <v>7903048</v>
      </c>
      <c r="D35" s="7">
        <v>594354</v>
      </c>
      <c r="E35" s="7">
        <v>1611499</v>
      </c>
      <c r="F35" s="7">
        <v>1424404</v>
      </c>
      <c r="G35" s="7">
        <v>187095</v>
      </c>
      <c r="H35" s="7">
        <v>283545</v>
      </c>
      <c r="I35" s="7">
        <v>236179</v>
      </c>
      <c r="J35" s="7">
        <v>47366</v>
      </c>
      <c r="K35" s="7">
        <v>5991698</v>
      </c>
      <c r="L35" s="7">
        <v>5634432</v>
      </c>
      <c r="M35" s="7">
        <v>357266</v>
      </c>
      <c r="N35" s="7">
        <v>610660</v>
      </c>
      <c r="O35" s="7">
        <v>608033</v>
      </c>
      <c r="P35" s="7">
        <v>2627</v>
      </c>
      <c r="Q35" s="7">
        <v>7259853</v>
      </c>
      <c r="R35" s="7">
        <v>7223055</v>
      </c>
      <c r="S35" s="7">
        <v>18154</v>
      </c>
      <c r="T35" s="7">
        <v>338240</v>
      </c>
      <c r="U35" s="7">
        <v>43.7102</v>
      </c>
      <c r="V35" s="7">
        <v>2000078</v>
      </c>
    </row>
    <row r="36" spans="1:22" x14ac:dyDescent="0.3">
      <c r="A36" t="s">
        <v>119</v>
      </c>
      <c r="B36" s="7">
        <v>8482287</v>
      </c>
      <c r="C36" s="7">
        <v>7896303</v>
      </c>
      <c r="D36" s="7">
        <v>585984</v>
      </c>
      <c r="E36" s="7">
        <v>1607143</v>
      </c>
      <c r="F36" s="7">
        <v>1421872</v>
      </c>
      <c r="G36" s="7">
        <v>185271</v>
      </c>
      <c r="H36" s="7">
        <v>284123</v>
      </c>
      <c r="I36" s="7">
        <v>234643</v>
      </c>
      <c r="J36" s="7">
        <v>49480</v>
      </c>
      <c r="K36" s="7">
        <v>5975724</v>
      </c>
      <c r="L36" s="7">
        <v>5628344</v>
      </c>
      <c r="M36" s="7">
        <v>347380</v>
      </c>
      <c r="N36" s="7">
        <v>615297</v>
      </c>
      <c r="O36" s="7">
        <v>611444</v>
      </c>
      <c r="P36" s="7">
        <v>3853</v>
      </c>
      <c r="Q36" s="7">
        <v>7428390</v>
      </c>
      <c r="R36" s="7">
        <v>7392808</v>
      </c>
      <c r="S36" s="7">
        <v>20501</v>
      </c>
      <c r="T36" s="7">
        <v>326205</v>
      </c>
      <c r="U36" s="7">
        <v>34.759300000000003</v>
      </c>
      <c r="V36" s="7">
        <v>1953123</v>
      </c>
    </row>
    <row r="37" spans="1:22" x14ac:dyDescent="0.3">
      <c r="A37" t="s">
        <v>120</v>
      </c>
      <c r="B37" s="7">
        <v>8428537</v>
      </c>
      <c r="C37" s="7">
        <v>7862415</v>
      </c>
      <c r="D37" s="7">
        <v>566122</v>
      </c>
      <c r="E37" s="7">
        <v>1539396</v>
      </c>
      <c r="F37" s="7">
        <v>1370341</v>
      </c>
      <c r="G37" s="7">
        <v>169055</v>
      </c>
      <c r="H37" s="7">
        <v>290142</v>
      </c>
      <c r="I37" s="7">
        <v>247514</v>
      </c>
      <c r="J37" s="7">
        <v>42628</v>
      </c>
      <c r="K37" s="7">
        <v>5982263</v>
      </c>
      <c r="L37" s="7">
        <v>5629209</v>
      </c>
      <c r="M37" s="7">
        <v>353054</v>
      </c>
      <c r="N37" s="7">
        <v>616736</v>
      </c>
      <c r="O37" s="7">
        <v>615351</v>
      </c>
      <c r="P37" s="7">
        <v>1385</v>
      </c>
      <c r="Q37" s="7">
        <v>7481380</v>
      </c>
      <c r="R37" s="7">
        <v>7439243</v>
      </c>
      <c r="S37" s="7">
        <v>12058</v>
      </c>
      <c r="T37" s="7">
        <v>340169</v>
      </c>
      <c r="U37" s="7">
        <v>45.739600000000003</v>
      </c>
      <c r="V37" s="7">
        <v>1936331</v>
      </c>
    </row>
    <row r="38" spans="1:22" x14ac:dyDescent="0.3">
      <c r="A38" t="s">
        <v>121</v>
      </c>
      <c r="B38" s="7">
        <v>8438039</v>
      </c>
      <c r="C38" s="7">
        <v>7894541</v>
      </c>
      <c r="D38" s="7">
        <v>543498</v>
      </c>
      <c r="E38" s="7">
        <v>1532012</v>
      </c>
      <c r="F38" s="7">
        <v>1396042</v>
      </c>
      <c r="G38" s="7">
        <v>135970</v>
      </c>
      <c r="H38" s="7">
        <v>292685</v>
      </c>
      <c r="I38" s="7">
        <v>246733</v>
      </c>
      <c r="J38" s="7">
        <v>45952</v>
      </c>
      <c r="K38" s="7">
        <v>5977138</v>
      </c>
      <c r="L38" s="7">
        <v>5627186</v>
      </c>
      <c r="M38" s="7">
        <v>349952</v>
      </c>
      <c r="N38" s="7">
        <v>636204</v>
      </c>
      <c r="O38" s="7">
        <v>624580</v>
      </c>
      <c r="P38" s="7">
        <v>11624</v>
      </c>
      <c r="Q38" s="7">
        <v>7647897</v>
      </c>
      <c r="R38" s="7">
        <v>7604041</v>
      </c>
      <c r="S38" s="7">
        <v>12128</v>
      </c>
      <c r="T38" s="7">
        <v>337669</v>
      </c>
      <c r="U38" s="7">
        <v>32.504199999999997</v>
      </c>
      <c r="V38" s="7">
        <v>1895070</v>
      </c>
    </row>
    <row r="39" spans="1:22" x14ac:dyDescent="0.3">
      <c r="A39" t="s">
        <v>122</v>
      </c>
      <c r="B39" s="7">
        <v>7442692</v>
      </c>
      <c r="C39" s="7">
        <v>7152366</v>
      </c>
      <c r="D39" s="7">
        <v>290326</v>
      </c>
      <c r="E39" s="7">
        <v>1193049</v>
      </c>
      <c r="F39" s="7">
        <v>1067934</v>
      </c>
      <c r="G39" s="7">
        <v>125115</v>
      </c>
      <c r="H39" s="7">
        <v>148430</v>
      </c>
      <c r="I39" s="7">
        <v>128909</v>
      </c>
      <c r="J39" s="7">
        <v>19521</v>
      </c>
      <c r="K39" s="7">
        <v>5734696</v>
      </c>
      <c r="L39" s="7">
        <v>5590313</v>
      </c>
      <c r="M39" s="7">
        <v>144383</v>
      </c>
      <c r="N39" s="7">
        <v>366517</v>
      </c>
      <c r="O39" s="7">
        <v>365210</v>
      </c>
      <c r="P39" s="7">
        <v>1307</v>
      </c>
      <c r="Q39" s="7">
        <v>5870579</v>
      </c>
      <c r="R39" s="7">
        <v>5856554</v>
      </c>
      <c r="S39" s="7">
        <v>10229</v>
      </c>
      <c r="T39" s="7">
        <v>133510</v>
      </c>
      <c r="U39" s="7">
        <v>49.293999999999997</v>
      </c>
      <c r="V39" s="7">
        <v>1595130</v>
      </c>
    </row>
    <row r="40" spans="1:22" x14ac:dyDescent="0.3">
      <c r="A40" t="s">
        <v>123</v>
      </c>
      <c r="B40" s="7">
        <v>7308304</v>
      </c>
      <c r="C40" s="7">
        <v>7162865</v>
      </c>
      <c r="D40" s="7">
        <v>145439</v>
      </c>
      <c r="E40" s="7">
        <v>1166569</v>
      </c>
      <c r="F40" s="7">
        <v>1115776</v>
      </c>
      <c r="G40" s="7">
        <v>50793</v>
      </c>
      <c r="H40" s="7">
        <v>141383</v>
      </c>
      <c r="I40" s="7">
        <v>132893</v>
      </c>
      <c r="J40" s="7">
        <v>8490</v>
      </c>
      <c r="K40" s="7">
        <v>5649484</v>
      </c>
      <c r="L40" s="7">
        <v>5564178</v>
      </c>
      <c r="M40" s="7">
        <v>85306</v>
      </c>
      <c r="N40" s="7">
        <v>350868</v>
      </c>
      <c r="O40" s="7">
        <v>350018</v>
      </c>
      <c r="P40" s="7">
        <v>850</v>
      </c>
      <c r="Q40" s="7">
        <v>5856600</v>
      </c>
      <c r="R40" s="7">
        <v>5845467</v>
      </c>
      <c r="S40" s="7">
        <v>3738</v>
      </c>
      <c r="T40" s="7">
        <v>80517</v>
      </c>
      <c r="U40" s="7">
        <v>38.581299999999999</v>
      </c>
      <c r="V40" s="7">
        <v>1531840</v>
      </c>
    </row>
    <row r="41" spans="1:22" x14ac:dyDescent="0.3">
      <c r="A41" t="s">
        <v>124</v>
      </c>
      <c r="B41" s="7">
        <v>7345462</v>
      </c>
      <c r="C41" s="7">
        <v>7053034</v>
      </c>
      <c r="D41" s="7">
        <v>292428</v>
      </c>
      <c r="E41" s="7">
        <v>1212502</v>
      </c>
      <c r="F41" s="7">
        <v>1087067</v>
      </c>
      <c r="G41" s="7">
        <v>125435</v>
      </c>
      <c r="H41" s="7">
        <v>150788</v>
      </c>
      <c r="I41" s="7">
        <v>130245</v>
      </c>
      <c r="J41" s="7">
        <v>20543</v>
      </c>
      <c r="K41" s="7">
        <v>5617184</v>
      </c>
      <c r="L41" s="7">
        <v>5471486</v>
      </c>
      <c r="M41" s="7">
        <v>145698</v>
      </c>
      <c r="N41" s="7">
        <v>364988</v>
      </c>
      <c r="O41" s="7">
        <v>364236</v>
      </c>
      <c r="P41" s="7">
        <v>752</v>
      </c>
      <c r="Q41" s="7">
        <v>6113932</v>
      </c>
      <c r="R41" s="7">
        <v>6106767</v>
      </c>
      <c r="S41" s="7">
        <v>14548</v>
      </c>
      <c r="T41" s="7">
        <v>130460</v>
      </c>
      <c r="U41" s="7">
        <v>162.078</v>
      </c>
      <c r="V41" s="7">
        <v>1445502</v>
      </c>
    </row>
    <row r="42" spans="1:22" x14ac:dyDescent="0.3">
      <c r="A42" t="s">
        <v>125</v>
      </c>
      <c r="B42" s="7">
        <v>5880231</v>
      </c>
      <c r="C42" s="7">
        <v>5877945</v>
      </c>
      <c r="D42" s="7">
        <v>2286</v>
      </c>
      <c r="E42" s="7">
        <v>385641</v>
      </c>
      <c r="F42" s="7">
        <v>385083</v>
      </c>
      <c r="G42" s="7">
        <v>558</v>
      </c>
      <c r="H42" s="7">
        <v>7260</v>
      </c>
      <c r="I42" s="7">
        <v>7209</v>
      </c>
      <c r="J42" s="7">
        <v>51</v>
      </c>
      <c r="K42" s="7">
        <v>5471681</v>
      </c>
      <c r="L42" s="7">
        <v>5470030</v>
      </c>
      <c r="M42" s="7">
        <v>1651</v>
      </c>
      <c r="N42" s="7">
        <v>15649</v>
      </c>
      <c r="O42" s="7">
        <v>15623</v>
      </c>
      <c r="P42" s="7">
        <v>26</v>
      </c>
      <c r="Q42" s="7">
        <v>6220989</v>
      </c>
      <c r="R42" s="7">
        <v>6220894</v>
      </c>
      <c r="S42" s="7">
        <v>178</v>
      </c>
      <c r="T42" s="7">
        <v>969</v>
      </c>
      <c r="U42" s="7">
        <v>132.46799999999999</v>
      </c>
      <c r="V42" s="7">
        <v>1720159</v>
      </c>
    </row>
    <row r="43" spans="1:22" x14ac:dyDescent="0.3">
      <c r="A43" t="s">
        <v>126</v>
      </c>
      <c r="B43" s="7">
        <v>8192870</v>
      </c>
      <c r="C43" s="7">
        <v>7883889</v>
      </c>
      <c r="D43" s="7">
        <v>308981</v>
      </c>
      <c r="E43" s="7">
        <v>948817</v>
      </c>
      <c r="F43" s="7">
        <v>810425</v>
      </c>
      <c r="G43" s="7">
        <v>138392</v>
      </c>
      <c r="H43" s="7">
        <v>64500</v>
      </c>
      <c r="I43" s="7">
        <v>37454</v>
      </c>
      <c r="J43" s="7">
        <v>27046</v>
      </c>
      <c r="K43" s="7">
        <v>6889985</v>
      </c>
      <c r="L43" s="7">
        <v>6747370</v>
      </c>
      <c r="M43" s="7">
        <v>142615</v>
      </c>
      <c r="N43" s="7">
        <v>289568</v>
      </c>
      <c r="O43" s="7">
        <v>288640</v>
      </c>
      <c r="P43" s="7">
        <v>928</v>
      </c>
      <c r="Q43" s="7">
        <v>7214343</v>
      </c>
      <c r="R43" s="7">
        <v>7200106</v>
      </c>
      <c r="S43" s="7">
        <v>6646</v>
      </c>
      <c r="T43" s="7">
        <v>135677</v>
      </c>
      <c r="U43" s="7">
        <v>45.946199999999997</v>
      </c>
      <c r="V43" s="7">
        <v>2350517</v>
      </c>
    </row>
    <row r="44" spans="1:22" x14ac:dyDescent="0.3">
      <c r="A44" t="s">
        <v>127</v>
      </c>
      <c r="B44" s="7">
        <v>8091527</v>
      </c>
      <c r="C44" s="7">
        <v>7770057</v>
      </c>
      <c r="D44" s="7">
        <v>321470</v>
      </c>
      <c r="E44" s="7">
        <v>945309</v>
      </c>
      <c r="F44" s="7">
        <v>800362</v>
      </c>
      <c r="G44" s="7">
        <v>144947</v>
      </c>
      <c r="H44" s="7">
        <v>64829</v>
      </c>
      <c r="I44" s="7">
        <v>36276</v>
      </c>
      <c r="J44" s="7">
        <v>28553</v>
      </c>
      <c r="K44" s="7">
        <v>6789608</v>
      </c>
      <c r="L44" s="7">
        <v>6642444</v>
      </c>
      <c r="M44" s="7">
        <v>147164</v>
      </c>
      <c r="N44" s="7">
        <v>291781</v>
      </c>
      <c r="O44" s="7">
        <v>290975</v>
      </c>
      <c r="P44" s="7">
        <v>806</v>
      </c>
      <c r="Q44" s="7">
        <v>6978439</v>
      </c>
      <c r="R44" s="7">
        <v>6969231</v>
      </c>
      <c r="S44" s="7">
        <v>5949</v>
      </c>
      <c r="T44" s="7">
        <v>141006</v>
      </c>
      <c r="U44" s="7">
        <v>45.598799999999997</v>
      </c>
      <c r="V44" s="7">
        <v>2258491</v>
      </c>
    </row>
    <row r="45" spans="1:22" x14ac:dyDescent="0.3">
      <c r="A45" t="s">
        <v>128</v>
      </c>
      <c r="B45" s="7">
        <v>7045234</v>
      </c>
      <c r="C45" s="7">
        <v>7045174</v>
      </c>
      <c r="D45" s="7">
        <v>60</v>
      </c>
      <c r="E45" s="7">
        <v>747735</v>
      </c>
      <c r="F45" s="7">
        <v>747732</v>
      </c>
      <c r="G45" s="7">
        <v>3</v>
      </c>
      <c r="H45" s="7">
        <v>66782</v>
      </c>
      <c r="I45" s="7">
        <v>66782</v>
      </c>
      <c r="J45" s="7">
        <v>0</v>
      </c>
      <c r="K45" s="7">
        <v>6050700</v>
      </c>
      <c r="L45" s="7">
        <v>6050643</v>
      </c>
      <c r="M45" s="7">
        <v>57</v>
      </c>
      <c r="N45" s="7">
        <v>180017</v>
      </c>
      <c r="O45" s="7">
        <v>180017</v>
      </c>
      <c r="P45" s="7">
        <v>0</v>
      </c>
      <c r="Q45" s="7">
        <v>5212308</v>
      </c>
      <c r="R45" s="7">
        <v>5211235</v>
      </c>
      <c r="S45" s="7">
        <v>1</v>
      </c>
      <c r="T45" s="7">
        <v>2</v>
      </c>
      <c r="U45" s="7">
        <v>67.383300000000006</v>
      </c>
      <c r="V45" s="7">
        <v>1739391</v>
      </c>
    </row>
    <row r="46" spans="1:22" x14ac:dyDescent="0.3">
      <c r="A46" t="s">
        <v>129</v>
      </c>
      <c r="B46" s="7">
        <v>2488960</v>
      </c>
      <c r="C46" s="7">
        <v>2242931</v>
      </c>
      <c r="D46" s="7">
        <v>246029</v>
      </c>
      <c r="E46" s="7">
        <v>530358</v>
      </c>
      <c r="F46" s="7">
        <v>445805</v>
      </c>
      <c r="G46" s="7">
        <v>84553</v>
      </c>
      <c r="H46" s="7">
        <v>75007</v>
      </c>
      <c r="I46" s="7">
        <v>37048</v>
      </c>
      <c r="J46" s="7">
        <v>37959</v>
      </c>
      <c r="K46" s="7">
        <v>1629834</v>
      </c>
      <c r="L46" s="7">
        <v>1506776</v>
      </c>
      <c r="M46" s="7">
        <v>123058</v>
      </c>
      <c r="N46" s="7">
        <v>253761</v>
      </c>
      <c r="O46" s="7">
        <v>253302</v>
      </c>
      <c r="P46" s="7">
        <v>459</v>
      </c>
      <c r="Q46" s="7">
        <v>1663313</v>
      </c>
      <c r="R46" s="7">
        <v>1663153</v>
      </c>
      <c r="S46" s="7">
        <v>30708</v>
      </c>
      <c r="T46" s="7">
        <v>91588</v>
      </c>
      <c r="U46" s="7">
        <v>63.017200000000003</v>
      </c>
      <c r="V46" s="7">
        <v>795531</v>
      </c>
    </row>
    <row r="47" spans="1:22" x14ac:dyDescent="0.3">
      <c r="A47" t="s">
        <v>130</v>
      </c>
      <c r="B47" s="7">
        <v>10142929</v>
      </c>
      <c r="C47" s="7">
        <v>4843249</v>
      </c>
      <c r="D47" s="7">
        <v>5299680</v>
      </c>
      <c r="E47" s="7">
        <v>412031</v>
      </c>
      <c r="F47" s="7">
        <v>197422</v>
      </c>
      <c r="G47" s="7">
        <v>214609</v>
      </c>
      <c r="H47" s="7">
        <v>3599121</v>
      </c>
      <c r="I47" s="7">
        <v>12447</v>
      </c>
      <c r="J47" s="7">
        <v>3586674</v>
      </c>
      <c r="K47" s="7">
        <v>2406270</v>
      </c>
      <c r="L47" s="7">
        <v>908025</v>
      </c>
      <c r="M47" s="7">
        <v>1498245</v>
      </c>
      <c r="N47" s="7">
        <v>3725507</v>
      </c>
      <c r="O47" s="7">
        <v>3725355</v>
      </c>
      <c r="P47" s="7">
        <v>152</v>
      </c>
      <c r="Q47" s="7">
        <v>3009701</v>
      </c>
      <c r="R47" s="7">
        <v>3009416</v>
      </c>
      <c r="S47" s="7">
        <v>44783</v>
      </c>
      <c r="T47" s="7">
        <v>1453644</v>
      </c>
      <c r="U47" s="7">
        <v>344.44</v>
      </c>
      <c r="V47" s="7">
        <v>272975</v>
      </c>
    </row>
    <row r="48" spans="1:22" x14ac:dyDescent="0.3">
      <c r="A48" t="s">
        <v>131</v>
      </c>
      <c r="B48" s="7">
        <v>12194413</v>
      </c>
      <c r="C48" s="7">
        <v>6154570</v>
      </c>
      <c r="D48" s="7">
        <v>6039843</v>
      </c>
      <c r="E48" s="7">
        <v>408040</v>
      </c>
      <c r="F48" s="7">
        <v>152231</v>
      </c>
      <c r="G48" s="7">
        <v>255809</v>
      </c>
      <c r="H48" s="7">
        <v>5049908</v>
      </c>
      <c r="I48" s="7">
        <v>6473</v>
      </c>
      <c r="J48" s="7">
        <v>5043435</v>
      </c>
      <c r="K48" s="7">
        <v>1578554</v>
      </c>
      <c r="L48" s="7">
        <v>838112</v>
      </c>
      <c r="M48" s="7">
        <v>740442</v>
      </c>
      <c r="N48" s="7">
        <v>5157911</v>
      </c>
      <c r="O48" s="7">
        <v>5157754</v>
      </c>
      <c r="P48" s="7">
        <v>157</v>
      </c>
      <c r="Q48" s="7">
        <v>2006116</v>
      </c>
      <c r="R48" s="7">
        <v>2005954</v>
      </c>
      <c r="S48" s="7">
        <v>50034</v>
      </c>
      <c r="T48" s="7">
        <v>687251</v>
      </c>
      <c r="U48" s="7">
        <v>474.459</v>
      </c>
      <c r="V48" s="7">
        <v>260239</v>
      </c>
    </row>
    <row r="49" spans="1:22" x14ac:dyDescent="0.3">
      <c r="A49" t="s">
        <v>132</v>
      </c>
      <c r="B49" s="7">
        <v>1543918</v>
      </c>
      <c r="C49" s="7">
        <v>1419795</v>
      </c>
      <c r="D49" s="7">
        <v>124123</v>
      </c>
      <c r="E49" s="7">
        <v>230694</v>
      </c>
      <c r="F49" s="7">
        <v>195084</v>
      </c>
      <c r="G49" s="7">
        <v>35610</v>
      </c>
      <c r="H49" s="7">
        <v>104239</v>
      </c>
      <c r="I49" s="7">
        <v>70253</v>
      </c>
      <c r="J49" s="7">
        <v>33986</v>
      </c>
      <c r="K49" s="7">
        <v>1069677</v>
      </c>
      <c r="L49" s="7">
        <v>1015220</v>
      </c>
      <c r="M49" s="7">
        <v>54457</v>
      </c>
      <c r="N49" s="7">
        <v>139308</v>
      </c>
      <c r="O49" s="7">
        <v>139238</v>
      </c>
      <c r="P49" s="7">
        <v>70</v>
      </c>
      <c r="Q49" s="7">
        <v>876408</v>
      </c>
      <c r="R49" s="7">
        <v>876340</v>
      </c>
      <c r="S49" s="7">
        <v>4662</v>
      </c>
      <c r="T49" s="7">
        <v>50017</v>
      </c>
      <c r="U49" s="7">
        <v>65.748500000000007</v>
      </c>
      <c r="V49" s="7">
        <v>408266</v>
      </c>
    </row>
    <row r="50" spans="1:22" x14ac:dyDescent="0.3">
      <c r="A50" t="s">
        <v>133</v>
      </c>
      <c r="B50" s="7">
        <v>1525661</v>
      </c>
      <c r="C50" s="7">
        <v>1488226</v>
      </c>
      <c r="D50" s="7">
        <v>37435</v>
      </c>
      <c r="E50" s="7">
        <v>196929</v>
      </c>
      <c r="F50" s="7">
        <v>183032</v>
      </c>
      <c r="G50" s="7">
        <v>13897</v>
      </c>
      <c r="H50" s="7">
        <v>42556</v>
      </c>
      <c r="I50" s="7">
        <v>39800</v>
      </c>
      <c r="J50" s="7">
        <v>2756</v>
      </c>
      <c r="K50" s="7">
        <v>1211967</v>
      </c>
      <c r="L50" s="7">
        <v>1191320</v>
      </c>
      <c r="M50" s="7">
        <v>20647</v>
      </c>
      <c r="N50" s="7">
        <v>74209</v>
      </c>
      <c r="O50" s="7">
        <v>74074</v>
      </c>
      <c r="P50" s="7">
        <v>135</v>
      </c>
      <c r="Q50" s="7">
        <v>849683</v>
      </c>
      <c r="R50" s="7">
        <v>849676</v>
      </c>
      <c r="S50" s="7">
        <v>2209</v>
      </c>
      <c r="T50" s="7">
        <v>18735</v>
      </c>
      <c r="U50" s="7">
        <v>125.506</v>
      </c>
      <c r="V50" s="7">
        <v>460724</v>
      </c>
    </row>
    <row r="51" spans="1:22" x14ac:dyDescent="0.3">
      <c r="A51" t="s">
        <v>134</v>
      </c>
      <c r="B51" s="7">
        <v>1184299</v>
      </c>
      <c r="C51" s="7">
        <v>1018235</v>
      </c>
      <c r="D51" s="7">
        <v>166064</v>
      </c>
      <c r="E51" s="7">
        <v>300236</v>
      </c>
      <c r="F51" s="7">
        <v>219047</v>
      </c>
      <c r="G51" s="7">
        <v>81189</v>
      </c>
      <c r="H51" s="7">
        <v>18266</v>
      </c>
      <c r="I51" s="7">
        <v>12915</v>
      </c>
      <c r="J51" s="7">
        <v>5351</v>
      </c>
      <c r="K51" s="7">
        <v>786840</v>
      </c>
      <c r="L51" s="7">
        <v>707644</v>
      </c>
      <c r="M51" s="7">
        <v>79196</v>
      </c>
      <c r="N51" s="7">
        <v>78957</v>
      </c>
      <c r="O51" s="7">
        <v>78629</v>
      </c>
      <c r="P51" s="7">
        <v>328</v>
      </c>
      <c r="Q51" s="7">
        <v>772986</v>
      </c>
      <c r="R51" s="7">
        <v>772962</v>
      </c>
      <c r="S51" s="7">
        <v>6180</v>
      </c>
      <c r="T51" s="7">
        <v>72962</v>
      </c>
      <c r="U51" s="7">
        <v>119.482</v>
      </c>
      <c r="V51" s="7">
        <v>269143</v>
      </c>
    </row>
    <row r="52" spans="1:22" x14ac:dyDescent="0.3">
      <c r="A52" t="s">
        <v>135</v>
      </c>
      <c r="B52" s="7">
        <v>662894</v>
      </c>
      <c r="C52" s="7">
        <v>624280</v>
      </c>
      <c r="D52" s="7">
        <v>38614</v>
      </c>
      <c r="E52" s="7">
        <v>83236</v>
      </c>
      <c r="F52" s="7">
        <v>77818</v>
      </c>
      <c r="G52" s="7">
        <v>5418</v>
      </c>
      <c r="H52" s="7">
        <v>33975</v>
      </c>
      <c r="I52" s="7">
        <v>21911</v>
      </c>
      <c r="J52" s="7">
        <v>12064</v>
      </c>
      <c r="K52" s="7">
        <v>502578</v>
      </c>
      <c r="L52" s="7">
        <v>481512</v>
      </c>
      <c r="M52" s="7">
        <v>21066</v>
      </c>
      <c r="N52" s="7">
        <v>43105</v>
      </c>
      <c r="O52" s="7">
        <v>43039</v>
      </c>
      <c r="P52" s="7">
        <v>66</v>
      </c>
      <c r="Q52" s="7">
        <v>564058</v>
      </c>
      <c r="R52" s="7">
        <v>562895</v>
      </c>
      <c r="S52" s="7">
        <v>8881</v>
      </c>
      <c r="T52" s="7">
        <v>12364</v>
      </c>
      <c r="U52" s="7">
        <v>105.866</v>
      </c>
      <c r="V52" s="7">
        <v>172483</v>
      </c>
    </row>
    <row r="53" spans="1:22" x14ac:dyDescent="0.3">
      <c r="A53" t="s">
        <v>152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</sheetData>
  <mergeCells count="1">
    <mergeCell ref="B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3" sqref="B3:V52"/>
    </sheetView>
  </sheetViews>
  <sheetFormatPr defaultRowHeight="14.4" x14ac:dyDescent="0.3"/>
  <cols>
    <col min="22" max="22" width="8.88671875" style="4"/>
  </cols>
  <sheetData>
    <row r="1" spans="1:22" x14ac:dyDescent="0.3"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/>
    </row>
    <row r="2" spans="1:22" x14ac:dyDescent="0.3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  <c r="V2" s="4" t="s">
        <v>169</v>
      </c>
    </row>
    <row r="3" spans="1:22" x14ac:dyDescent="0.3">
      <c r="A3" t="s">
        <v>1</v>
      </c>
      <c r="B3" s="7">
        <v>805070</v>
      </c>
      <c r="C3" s="7">
        <v>610288</v>
      </c>
      <c r="D3" s="7">
        <v>194782</v>
      </c>
      <c r="E3" s="7">
        <v>113260</v>
      </c>
      <c r="F3" s="7">
        <v>71798</v>
      </c>
      <c r="G3" s="7">
        <v>41462</v>
      </c>
      <c r="H3" s="7">
        <v>36595</v>
      </c>
      <c r="I3" s="7">
        <v>8551</v>
      </c>
      <c r="J3" s="7">
        <v>28044</v>
      </c>
      <c r="K3" s="7">
        <v>549445</v>
      </c>
      <c r="L3" s="7">
        <v>424831</v>
      </c>
      <c r="M3" s="7">
        <v>124614</v>
      </c>
      <c r="N3" s="7">
        <v>105770</v>
      </c>
      <c r="O3" s="7">
        <v>105108</v>
      </c>
      <c r="P3" s="7">
        <v>662</v>
      </c>
      <c r="Q3" s="7">
        <v>0</v>
      </c>
      <c r="R3" s="7">
        <v>0</v>
      </c>
      <c r="S3" s="7">
        <v>29282</v>
      </c>
      <c r="T3" s="7">
        <v>97259</v>
      </c>
      <c r="U3" s="7">
        <v>183.92</v>
      </c>
      <c r="V3" s="7">
        <v>331287</v>
      </c>
    </row>
    <row r="4" spans="1:22" x14ac:dyDescent="0.3">
      <c r="A4" t="s">
        <v>87</v>
      </c>
      <c r="B4" s="7">
        <v>566609</v>
      </c>
      <c r="C4" s="7">
        <v>505578</v>
      </c>
      <c r="D4" s="7">
        <v>61031</v>
      </c>
      <c r="E4" s="7">
        <v>67597</v>
      </c>
      <c r="F4" s="7">
        <v>61299</v>
      </c>
      <c r="G4" s="7">
        <v>6298</v>
      </c>
      <c r="H4" s="7">
        <v>65940</v>
      </c>
      <c r="I4" s="7">
        <v>36336</v>
      </c>
      <c r="J4" s="7">
        <v>29604</v>
      </c>
      <c r="K4" s="7">
        <v>348786</v>
      </c>
      <c r="L4" s="7">
        <v>323860</v>
      </c>
      <c r="M4" s="7">
        <v>24926</v>
      </c>
      <c r="N4" s="7">
        <v>84286</v>
      </c>
      <c r="O4" s="7">
        <v>84083</v>
      </c>
      <c r="P4" s="7">
        <v>203</v>
      </c>
      <c r="Q4" s="7">
        <v>0</v>
      </c>
      <c r="R4" s="7">
        <v>0</v>
      </c>
      <c r="S4" s="7">
        <v>6166</v>
      </c>
      <c r="T4" s="7">
        <v>17731</v>
      </c>
      <c r="U4" s="7">
        <v>179.624</v>
      </c>
      <c r="V4" s="7">
        <v>227238</v>
      </c>
    </row>
    <row r="5" spans="1:22" x14ac:dyDescent="0.3">
      <c r="A5" t="s">
        <v>88</v>
      </c>
      <c r="B5" s="7">
        <v>972820</v>
      </c>
      <c r="C5" s="7">
        <v>689623</v>
      </c>
      <c r="D5" s="7">
        <v>283197</v>
      </c>
      <c r="E5" s="7">
        <v>52529</v>
      </c>
      <c r="F5" s="7">
        <v>37351</v>
      </c>
      <c r="G5" s="7">
        <v>15178</v>
      </c>
      <c r="H5" s="7">
        <v>206275</v>
      </c>
      <c r="I5" s="7">
        <v>34895</v>
      </c>
      <c r="J5" s="7">
        <v>171380</v>
      </c>
      <c r="K5" s="7">
        <v>490207</v>
      </c>
      <c r="L5" s="7">
        <v>393925</v>
      </c>
      <c r="M5" s="7">
        <v>96282</v>
      </c>
      <c r="N5" s="7">
        <v>223809</v>
      </c>
      <c r="O5" s="7">
        <v>223452</v>
      </c>
      <c r="P5" s="7">
        <v>357</v>
      </c>
      <c r="Q5" s="7">
        <v>0</v>
      </c>
      <c r="R5" s="7">
        <v>0</v>
      </c>
      <c r="S5" s="7">
        <v>13021</v>
      </c>
      <c r="T5" s="7">
        <v>81984</v>
      </c>
      <c r="U5" s="7">
        <v>232.732</v>
      </c>
      <c r="V5" s="7">
        <v>327452</v>
      </c>
    </row>
    <row r="6" spans="1:22" x14ac:dyDescent="0.3">
      <c r="A6" t="s">
        <v>89</v>
      </c>
      <c r="B6" s="7">
        <v>706290</v>
      </c>
      <c r="C6" s="7">
        <v>577204</v>
      </c>
      <c r="D6" s="7">
        <v>129086</v>
      </c>
      <c r="E6" s="7">
        <v>101298</v>
      </c>
      <c r="F6" s="7">
        <v>70620</v>
      </c>
      <c r="G6" s="7">
        <v>30678</v>
      </c>
      <c r="H6" s="7">
        <v>71413</v>
      </c>
      <c r="I6" s="7">
        <v>40857</v>
      </c>
      <c r="J6" s="7">
        <v>30556</v>
      </c>
      <c r="K6" s="7">
        <v>433627</v>
      </c>
      <c r="L6" s="7">
        <v>366017</v>
      </c>
      <c r="M6" s="7">
        <v>67610</v>
      </c>
      <c r="N6" s="7">
        <v>99952</v>
      </c>
      <c r="O6" s="7">
        <v>99710</v>
      </c>
      <c r="P6" s="7">
        <v>242</v>
      </c>
      <c r="Q6" s="7">
        <v>0</v>
      </c>
      <c r="R6" s="7">
        <v>0</v>
      </c>
      <c r="S6" s="7">
        <v>28104</v>
      </c>
      <c r="T6" s="7">
        <v>41311</v>
      </c>
      <c r="U6" s="7">
        <v>166.46899999999999</v>
      </c>
      <c r="V6" s="7">
        <v>272860</v>
      </c>
    </row>
    <row r="7" spans="1:22" x14ac:dyDescent="0.3">
      <c r="A7" t="s">
        <v>90</v>
      </c>
      <c r="B7" s="7">
        <v>921621</v>
      </c>
      <c r="C7" s="7">
        <v>622566</v>
      </c>
      <c r="D7" s="7">
        <v>299055</v>
      </c>
      <c r="E7" s="7">
        <v>99590</v>
      </c>
      <c r="F7" s="7">
        <v>54537</v>
      </c>
      <c r="G7" s="7">
        <v>45053</v>
      </c>
      <c r="H7" s="7">
        <v>148455</v>
      </c>
      <c r="I7" s="7">
        <v>17288</v>
      </c>
      <c r="J7" s="7">
        <v>131167</v>
      </c>
      <c r="K7" s="7">
        <v>475108</v>
      </c>
      <c r="L7" s="7">
        <v>353199</v>
      </c>
      <c r="M7" s="7">
        <v>121909</v>
      </c>
      <c r="N7" s="7">
        <v>198468</v>
      </c>
      <c r="O7" s="7">
        <v>197542</v>
      </c>
      <c r="P7" s="7">
        <v>926</v>
      </c>
      <c r="Q7" s="7">
        <v>0</v>
      </c>
      <c r="R7" s="7">
        <v>0</v>
      </c>
      <c r="S7" s="7">
        <v>29652</v>
      </c>
      <c r="T7" s="7">
        <v>89260</v>
      </c>
      <c r="U7" s="7">
        <v>167.72300000000001</v>
      </c>
      <c r="V7" s="7">
        <v>272043</v>
      </c>
    </row>
    <row r="8" spans="1:22" x14ac:dyDescent="0.3">
      <c r="A8" t="s">
        <v>91</v>
      </c>
      <c r="B8" s="7">
        <v>1273231</v>
      </c>
      <c r="C8" s="7">
        <v>880336</v>
      </c>
      <c r="D8" s="7">
        <v>392895</v>
      </c>
      <c r="E8" s="7">
        <v>231412</v>
      </c>
      <c r="F8" s="7">
        <v>135351</v>
      </c>
      <c r="G8" s="7">
        <v>96061</v>
      </c>
      <c r="H8" s="7">
        <v>29891</v>
      </c>
      <c r="I8" s="7">
        <v>5111</v>
      </c>
      <c r="J8" s="7">
        <v>24780</v>
      </c>
      <c r="K8" s="7">
        <v>877971</v>
      </c>
      <c r="L8" s="7">
        <v>606537</v>
      </c>
      <c r="M8" s="7">
        <v>271434</v>
      </c>
      <c r="N8" s="7">
        <v>133957</v>
      </c>
      <c r="O8" s="7">
        <v>133337</v>
      </c>
      <c r="P8" s="7">
        <v>620</v>
      </c>
      <c r="Q8" s="7">
        <v>0</v>
      </c>
      <c r="R8" s="7">
        <v>0</v>
      </c>
      <c r="S8" s="7">
        <v>42398</v>
      </c>
      <c r="T8" s="7">
        <v>232695</v>
      </c>
      <c r="U8" s="7">
        <v>195.99700000000001</v>
      </c>
      <c r="V8" s="7">
        <v>474039</v>
      </c>
    </row>
    <row r="9" spans="1:22" x14ac:dyDescent="0.3">
      <c r="A9" t="s">
        <v>92</v>
      </c>
      <c r="B9" s="7">
        <v>976774</v>
      </c>
      <c r="C9" s="7">
        <v>808985</v>
      </c>
      <c r="D9" s="7">
        <v>167789</v>
      </c>
      <c r="E9" s="7">
        <v>70403</v>
      </c>
      <c r="F9" s="7">
        <v>35145</v>
      </c>
      <c r="G9" s="7">
        <v>35258</v>
      </c>
      <c r="H9" s="7">
        <v>41583</v>
      </c>
      <c r="I9" s="7">
        <v>7138</v>
      </c>
      <c r="J9" s="7">
        <v>34445</v>
      </c>
      <c r="K9" s="7">
        <v>790329</v>
      </c>
      <c r="L9" s="7">
        <v>692545</v>
      </c>
      <c r="M9" s="7">
        <v>97784</v>
      </c>
      <c r="N9" s="7">
        <v>74459</v>
      </c>
      <c r="O9" s="7">
        <v>74157</v>
      </c>
      <c r="P9" s="7">
        <v>302</v>
      </c>
      <c r="Q9" s="7">
        <v>0</v>
      </c>
      <c r="R9" s="7">
        <v>0</v>
      </c>
      <c r="S9" s="7">
        <v>19115</v>
      </c>
      <c r="T9" s="7">
        <v>78731</v>
      </c>
      <c r="U9" s="7">
        <v>180.69900000000001</v>
      </c>
      <c r="V9" s="7">
        <v>641133</v>
      </c>
    </row>
    <row r="10" spans="1:22" x14ac:dyDescent="0.3">
      <c r="A10" t="s">
        <v>93</v>
      </c>
      <c r="B10" s="7">
        <v>1364094</v>
      </c>
      <c r="C10" s="7">
        <v>1182600</v>
      </c>
      <c r="D10" s="7">
        <v>181494</v>
      </c>
      <c r="E10" s="7">
        <v>169615</v>
      </c>
      <c r="F10" s="7">
        <v>146498</v>
      </c>
      <c r="G10" s="7">
        <v>23117</v>
      </c>
      <c r="H10" s="7">
        <v>85982</v>
      </c>
      <c r="I10" s="7">
        <v>16298</v>
      </c>
      <c r="J10" s="7">
        <v>69684</v>
      </c>
      <c r="K10" s="7">
        <v>972806</v>
      </c>
      <c r="L10" s="7">
        <v>884465</v>
      </c>
      <c r="M10" s="7">
        <v>88341</v>
      </c>
      <c r="N10" s="7">
        <v>135691</v>
      </c>
      <c r="O10" s="7">
        <v>135339</v>
      </c>
      <c r="P10" s="7">
        <v>352</v>
      </c>
      <c r="Q10" s="7">
        <v>0</v>
      </c>
      <c r="R10" s="7">
        <v>0</v>
      </c>
      <c r="S10" s="7">
        <v>25644</v>
      </c>
      <c r="T10" s="7">
        <v>69845</v>
      </c>
      <c r="U10" s="7">
        <v>166.94200000000001</v>
      </c>
      <c r="V10" s="7">
        <v>738840</v>
      </c>
    </row>
    <row r="11" spans="1:22" x14ac:dyDescent="0.3">
      <c r="A11" t="s">
        <v>94</v>
      </c>
      <c r="B11" s="7">
        <v>1169778</v>
      </c>
      <c r="C11" s="7">
        <v>840693</v>
      </c>
      <c r="D11" s="7">
        <v>329085</v>
      </c>
      <c r="E11" s="7">
        <v>117897</v>
      </c>
      <c r="F11" s="7">
        <v>81436</v>
      </c>
      <c r="G11" s="7">
        <v>36461</v>
      </c>
      <c r="H11" s="7">
        <v>70733</v>
      </c>
      <c r="I11" s="7">
        <v>6844</v>
      </c>
      <c r="J11" s="7">
        <v>63889</v>
      </c>
      <c r="K11" s="7">
        <v>813089</v>
      </c>
      <c r="L11" s="7">
        <v>584627</v>
      </c>
      <c r="M11" s="7">
        <v>228462</v>
      </c>
      <c r="N11" s="7">
        <v>168059</v>
      </c>
      <c r="O11" s="7">
        <v>167786</v>
      </c>
      <c r="P11" s="7">
        <v>273</v>
      </c>
      <c r="Q11" s="7">
        <v>0</v>
      </c>
      <c r="R11" s="7">
        <v>0</v>
      </c>
      <c r="S11" s="7">
        <v>30121</v>
      </c>
      <c r="T11" s="7">
        <v>194285</v>
      </c>
      <c r="U11" s="7">
        <v>220.994</v>
      </c>
      <c r="V11" s="7">
        <v>398840</v>
      </c>
    </row>
    <row r="12" spans="1:22" x14ac:dyDescent="0.3">
      <c r="A12" t="s">
        <v>95</v>
      </c>
      <c r="B12" s="7">
        <v>198576</v>
      </c>
      <c r="C12" s="7">
        <v>197724</v>
      </c>
      <c r="D12" s="7">
        <v>852</v>
      </c>
      <c r="E12" s="7">
        <v>72</v>
      </c>
      <c r="F12" s="7">
        <v>57</v>
      </c>
      <c r="G12" s="7">
        <v>15</v>
      </c>
      <c r="H12" s="7">
        <v>2</v>
      </c>
      <c r="I12" s="7">
        <v>0</v>
      </c>
      <c r="J12" s="7">
        <v>2</v>
      </c>
      <c r="K12" s="7">
        <v>198396</v>
      </c>
      <c r="L12" s="7">
        <v>197566</v>
      </c>
      <c r="M12" s="7">
        <v>830</v>
      </c>
      <c r="N12" s="7">
        <v>106</v>
      </c>
      <c r="O12" s="7">
        <v>101</v>
      </c>
      <c r="P12" s="7">
        <v>5</v>
      </c>
      <c r="Q12" s="7">
        <v>0</v>
      </c>
      <c r="R12" s="7">
        <v>0</v>
      </c>
      <c r="S12" s="7">
        <v>9</v>
      </c>
      <c r="T12" s="7">
        <v>252</v>
      </c>
      <c r="U12" s="7">
        <v>487.98200000000003</v>
      </c>
      <c r="V12" s="7">
        <v>197473</v>
      </c>
    </row>
    <row r="13" spans="1:22" x14ac:dyDescent="0.3">
      <c r="A13" t="s">
        <v>96</v>
      </c>
      <c r="B13" s="7">
        <v>1879802</v>
      </c>
      <c r="C13" s="7">
        <v>1525628</v>
      </c>
      <c r="D13" s="7">
        <v>354174</v>
      </c>
      <c r="E13" s="7">
        <v>346116</v>
      </c>
      <c r="F13" s="7">
        <v>261498</v>
      </c>
      <c r="G13" s="7">
        <v>84618</v>
      </c>
      <c r="H13" s="7">
        <v>73637</v>
      </c>
      <c r="I13" s="7">
        <v>32079</v>
      </c>
      <c r="J13" s="7">
        <v>41558</v>
      </c>
      <c r="K13" s="7">
        <v>1295953</v>
      </c>
      <c r="L13" s="7">
        <v>1069367</v>
      </c>
      <c r="M13" s="7">
        <v>226586</v>
      </c>
      <c r="N13" s="7">
        <v>164096</v>
      </c>
      <c r="O13" s="7">
        <v>162684</v>
      </c>
      <c r="P13" s="7">
        <v>1412</v>
      </c>
      <c r="Q13" s="7">
        <v>0</v>
      </c>
      <c r="R13" s="7">
        <v>0</v>
      </c>
      <c r="S13" s="7">
        <v>43390</v>
      </c>
      <c r="T13" s="7">
        <v>174343</v>
      </c>
      <c r="U13" s="7">
        <v>178.929</v>
      </c>
      <c r="V13" s="7">
        <v>649033</v>
      </c>
    </row>
    <row r="14" spans="1:22" x14ac:dyDescent="0.3">
      <c r="A14" t="s">
        <v>97</v>
      </c>
      <c r="B14" s="7">
        <v>2492469</v>
      </c>
      <c r="C14" s="7">
        <v>2266877</v>
      </c>
      <c r="D14" s="7">
        <v>225592</v>
      </c>
      <c r="E14" s="7">
        <v>369546</v>
      </c>
      <c r="F14" s="7">
        <v>315851</v>
      </c>
      <c r="G14" s="7">
        <v>53695</v>
      </c>
      <c r="H14" s="7">
        <v>48960</v>
      </c>
      <c r="I14" s="7">
        <v>33511</v>
      </c>
      <c r="J14" s="7">
        <v>15449</v>
      </c>
      <c r="K14" s="7">
        <v>1932825</v>
      </c>
      <c r="L14" s="7">
        <v>1776687</v>
      </c>
      <c r="M14" s="7">
        <v>156138</v>
      </c>
      <c r="N14" s="7">
        <v>141138</v>
      </c>
      <c r="O14" s="7">
        <v>140828</v>
      </c>
      <c r="P14" s="7">
        <v>310</v>
      </c>
      <c r="Q14" s="7">
        <v>0</v>
      </c>
      <c r="R14" s="7">
        <v>0</v>
      </c>
      <c r="S14" s="7">
        <v>26621</v>
      </c>
      <c r="T14" s="7">
        <v>129110</v>
      </c>
      <c r="U14" s="7">
        <v>167.76300000000001</v>
      </c>
      <c r="V14" s="7">
        <v>1250960</v>
      </c>
    </row>
    <row r="15" spans="1:22" x14ac:dyDescent="0.3">
      <c r="A15" t="s">
        <v>98</v>
      </c>
      <c r="B15" s="7">
        <v>2480748</v>
      </c>
      <c r="C15" s="7">
        <v>2351822</v>
      </c>
      <c r="D15" s="7">
        <v>128926</v>
      </c>
      <c r="E15" s="7">
        <v>327161</v>
      </c>
      <c r="F15" s="7">
        <v>303489</v>
      </c>
      <c r="G15" s="7">
        <v>23672</v>
      </c>
      <c r="H15" s="7">
        <v>39762</v>
      </c>
      <c r="I15" s="7">
        <v>30855</v>
      </c>
      <c r="J15" s="7">
        <v>8907</v>
      </c>
      <c r="K15" s="7">
        <v>1977314</v>
      </c>
      <c r="L15" s="7">
        <v>1881217</v>
      </c>
      <c r="M15" s="7">
        <v>96097</v>
      </c>
      <c r="N15" s="7">
        <v>136511</v>
      </c>
      <c r="O15" s="7">
        <v>136261</v>
      </c>
      <c r="P15" s="7">
        <v>250</v>
      </c>
      <c r="Q15" s="7">
        <v>0</v>
      </c>
      <c r="R15" s="7">
        <v>0</v>
      </c>
      <c r="S15" s="7">
        <v>12992</v>
      </c>
      <c r="T15" s="7">
        <v>81021</v>
      </c>
      <c r="U15" s="7">
        <v>168.535</v>
      </c>
      <c r="V15" s="7">
        <v>1312352</v>
      </c>
    </row>
    <row r="16" spans="1:22" x14ac:dyDescent="0.3">
      <c r="A16" t="s">
        <v>99</v>
      </c>
      <c r="B16" s="7">
        <v>2526366</v>
      </c>
      <c r="C16" s="7">
        <v>2400794</v>
      </c>
      <c r="D16" s="7">
        <v>125572</v>
      </c>
      <c r="E16" s="7">
        <v>358660</v>
      </c>
      <c r="F16" s="7">
        <v>338072</v>
      </c>
      <c r="G16" s="7">
        <v>20588</v>
      </c>
      <c r="H16" s="7">
        <v>44123</v>
      </c>
      <c r="I16" s="7">
        <v>36162</v>
      </c>
      <c r="J16" s="7">
        <v>7961</v>
      </c>
      <c r="K16" s="7">
        <v>1974120</v>
      </c>
      <c r="L16" s="7">
        <v>1877309</v>
      </c>
      <c r="M16" s="7">
        <v>96811</v>
      </c>
      <c r="N16" s="7">
        <v>149463</v>
      </c>
      <c r="O16" s="7">
        <v>149251</v>
      </c>
      <c r="P16" s="7">
        <v>212</v>
      </c>
      <c r="Q16" s="7">
        <v>0</v>
      </c>
      <c r="R16" s="7">
        <v>0</v>
      </c>
      <c r="S16" s="7">
        <v>11928</v>
      </c>
      <c r="T16" s="7">
        <v>84717</v>
      </c>
      <c r="U16" s="7">
        <v>170.703</v>
      </c>
      <c r="V16" s="7">
        <v>1253243</v>
      </c>
    </row>
    <row r="17" spans="1:22" x14ac:dyDescent="0.3">
      <c r="A17" t="s">
        <v>100</v>
      </c>
      <c r="B17" s="7">
        <v>2249314</v>
      </c>
      <c r="C17" s="7">
        <v>2073450</v>
      </c>
      <c r="D17" s="7">
        <v>175864</v>
      </c>
      <c r="E17" s="7">
        <v>364723</v>
      </c>
      <c r="F17" s="7">
        <v>327831</v>
      </c>
      <c r="G17" s="7">
        <v>36892</v>
      </c>
      <c r="H17" s="7">
        <v>46011</v>
      </c>
      <c r="I17" s="7">
        <v>32622</v>
      </c>
      <c r="J17" s="7">
        <v>13389</v>
      </c>
      <c r="K17" s="7">
        <v>1687972</v>
      </c>
      <c r="L17" s="7">
        <v>1562771</v>
      </c>
      <c r="M17" s="7">
        <v>125201</v>
      </c>
      <c r="N17" s="7">
        <v>150608</v>
      </c>
      <c r="O17" s="7">
        <v>150226</v>
      </c>
      <c r="P17" s="7">
        <v>382</v>
      </c>
      <c r="Q17" s="7">
        <v>0</v>
      </c>
      <c r="R17" s="7">
        <v>0</v>
      </c>
      <c r="S17" s="7">
        <v>22376</v>
      </c>
      <c r="T17" s="7">
        <v>101855</v>
      </c>
      <c r="U17" s="7">
        <v>168.5</v>
      </c>
      <c r="V17" s="7">
        <v>961388</v>
      </c>
    </row>
    <row r="18" spans="1:22" x14ac:dyDescent="0.3">
      <c r="A18" t="s">
        <v>101</v>
      </c>
      <c r="B18" s="7">
        <v>2507025</v>
      </c>
      <c r="C18" s="7">
        <v>2357211</v>
      </c>
      <c r="D18" s="7">
        <v>149814</v>
      </c>
      <c r="E18" s="7">
        <v>398311</v>
      </c>
      <c r="F18" s="7">
        <v>373644</v>
      </c>
      <c r="G18" s="7">
        <v>24667</v>
      </c>
      <c r="H18" s="7">
        <v>49868</v>
      </c>
      <c r="I18" s="7">
        <v>39719</v>
      </c>
      <c r="J18" s="7">
        <v>10149</v>
      </c>
      <c r="K18" s="7">
        <v>1891717</v>
      </c>
      <c r="L18" s="7">
        <v>1777025</v>
      </c>
      <c r="M18" s="7">
        <v>114692</v>
      </c>
      <c r="N18" s="7">
        <v>167129</v>
      </c>
      <c r="O18" s="7">
        <v>166823</v>
      </c>
      <c r="P18" s="7">
        <v>306</v>
      </c>
      <c r="Q18" s="7">
        <v>0</v>
      </c>
      <c r="R18" s="7">
        <v>0</v>
      </c>
      <c r="S18" s="7">
        <v>13466</v>
      </c>
      <c r="T18" s="7">
        <v>100137</v>
      </c>
      <c r="U18" s="7">
        <v>169</v>
      </c>
      <c r="V18" s="7">
        <v>1075812</v>
      </c>
    </row>
    <row r="19" spans="1:22" x14ac:dyDescent="0.3">
      <c r="A19" t="s">
        <v>102</v>
      </c>
      <c r="B19" s="7">
        <v>2644970</v>
      </c>
      <c r="C19" s="7">
        <v>2478860</v>
      </c>
      <c r="D19" s="7">
        <v>166110</v>
      </c>
      <c r="E19" s="7">
        <v>428076</v>
      </c>
      <c r="F19" s="7">
        <v>399167</v>
      </c>
      <c r="G19" s="7">
        <v>28909</v>
      </c>
      <c r="H19" s="7">
        <v>48696</v>
      </c>
      <c r="I19" s="7">
        <v>38606</v>
      </c>
      <c r="J19" s="7">
        <v>10090</v>
      </c>
      <c r="K19" s="7">
        <v>1992808</v>
      </c>
      <c r="L19" s="7">
        <v>1865934</v>
      </c>
      <c r="M19" s="7">
        <v>126874</v>
      </c>
      <c r="N19" s="7">
        <v>175390</v>
      </c>
      <c r="O19" s="7">
        <v>175153</v>
      </c>
      <c r="P19" s="7">
        <v>237</v>
      </c>
      <c r="Q19" s="7">
        <v>0</v>
      </c>
      <c r="R19" s="7">
        <v>0</v>
      </c>
      <c r="S19" s="7">
        <v>15292</v>
      </c>
      <c r="T19" s="7">
        <v>110214</v>
      </c>
      <c r="U19" s="7">
        <v>170.49100000000001</v>
      </c>
      <c r="V19" s="7">
        <v>1101253</v>
      </c>
    </row>
    <row r="20" spans="1:22" x14ac:dyDescent="0.3">
      <c r="A20" t="s">
        <v>103</v>
      </c>
      <c r="B20" s="7">
        <v>378098</v>
      </c>
      <c r="C20" s="7">
        <v>312611</v>
      </c>
      <c r="D20" s="7">
        <v>65487</v>
      </c>
      <c r="E20" s="7">
        <v>19871</v>
      </c>
      <c r="F20" s="7">
        <v>6074</v>
      </c>
      <c r="G20" s="7">
        <v>13797</v>
      </c>
      <c r="H20" s="7">
        <v>30928</v>
      </c>
      <c r="I20" s="7">
        <v>4223</v>
      </c>
      <c r="J20" s="7">
        <v>26705</v>
      </c>
      <c r="K20" s="7">
        <v>292455</v>
      </c>
      <c r="L20" s="7">
        <v>267583</v>
      </c>
      <c r="M20" s="7">
        <v>24872</v>
      </c>
      <c r="N20" s="7">
        <v>34844</v>
      </c>
      <c r="O20" s="7">
        <v>34731</v>
      </c>
      <c r="P20" s="7">
        <v>113</v>
      </c>
      <c r="Q20" s="7">
        <v>0</v>
      </c>
      <c r="R20" s="7">
        <v>0</v>
      </c>
      <c r="S20" s="7">
        <v>4617</v>
      </c>
      <c r="T20" s="7">
        <v>21230</v>
      </c>
      <c r="U20" s="7">
        <v>308.02699999999999</v>
      </c>
      <c r="V20" s="7">
        <v>260175</v>
      </c>
    </row>
    <row r="21" spans="1:22" x14ac:dyDescent="0.3">
      <c r="A21" t="s">
        <v>104</v>
      </c>
      <c r="B21" s="7">
        <v>246598</v>
      </c>
      <c r="C21" s="7">
        <v>245898</v>
      </c>
      <c r="D21" s="7">
        <v>700</v>
      </c>
      <c r="E21" s="7">
        <v>63</v>
      </c>
      <c r="F21" s="7">
        <v>48</v>
      </c>
      <c r="G21" s="7">
        <v>15</v>
      </c>
      <c r="H21" s="7">
        <v>1</v>
      </c>
      <c r="I21" s="7">
        <v>0</v>
      </c>
      <c r="J21" s="7">
        <v>1</v>
      </c>
      <c r="K21" s="7">
        <v>246462</v>
      </c>
      <c r="L21" s="7">
        <v>245781</v>
      </c>
      <c r="M21" s="7">
        <v>681</v>
      </c>
      <c r="N21" s="7">
        <v>72</v>
      </c>
      <c r="O21" s="7">
        <v>69</v>
      </c>
      <c r="P21" s="7">
        <v>3</v>
      </c>
      <c r="Q21" s="7">
        <v>0</v>
      </c>
      <c r="R21" s="7">
        <v>0</v>
      </c>
      <c r="S21" s="7">
        <v>6</v>
      </c>
      <c r="T21" s="7">
        <v>132</v>
      </c>
      <c r="U21" s="7">
        <v>450.21899999999999</v>
      </c>
      <c r="V21" s="7">
        <v>245691</v>
      </c>
    </row>
    <row r="22" spans="1:22" x14ac:dyDescent="0.3">
      <c r="A22" t="s">
        <v>105</v>
      </c>
      <c r="B22" s="7">
        <v>1858658</v>
      </c>
      <c r="C22" s="7">
        <v>1822498</v>
      </c>
      <c r="D22" s="7">
        <v>36160</v>
      </c>
      <c r="E22" s="7">
        <v>148981</v>
      </c>
      <c r="F22" s="7">
        <v>144613</v>
      </c>
      <c r="G22" s="7">
        <v>4368</v>
      </c>
      <c r="H22" s="7">
        <v>60465</v>
      </c>
      <c r="I22" s="7">
        <v>47093</v>
      </c>
      <c r="J22" s="7">
        <v>13372</v>
      </c>
      <c r="K22" s="7">
        <v>1551058</v>
      </c>
      <c r="L22" s="7">
        <v>1532788</v>
      </c>
      <c r="M22" s="7">
        <v>18270</v>
      </c>
      <c r="N22" s="7">
        <v>98154</v>
      </c>
      <c r="O22" s="7">
        <v>98004</v>
      </c>
      <c r="P22" s="7">
        <v>150</v>
      </c>
      <c r="Q22" s="7">
        <v>0</v>
      </c>
      <c r="R22" s="7">
        <v>0</v>
      </c>
      <c r="S22" s="7">
        <v>2007</v>
      </c>
      <c r="T22" s="7">
        <v>15981</v>
      </c>
      <c r="U22" s="7">
        <v>176.07599999999999</v>
      </c>
      <c r="V22" s="7">
        <v>1262420</v>
      </c>
    </row>
    <row r="23" spans="1:22" x14ac:dyDescent="0.3">
      <c r="A23" t="s">
        <v>106</v>
      </c>
      <c r="B23" s="7">
        <v>4085882</v>
      </c>
      <c r="C23" s="7">
        <v>2521852</v>
      </c>
      <c r="D23" s="7">
        <v>1564030</v>
      </c>
      <c r="E23" s="7">
        <v>337667</v>
      </c>
      <c r="F23" s="7">
        <v>179001</v>
      </c>
      <c r="G23" s="7">
        <v>158666</v>
      </c>
      <c r="H23" s="7">
        <v>841386</v>
      </c>
      <c r="I23" s="7">
        <v>123087</v>
      </c>
      <c r="J23" s="7">
        <v>718299</v>
      </c>
      <c r="K23" s="7">
        <v>1845434</v>
      </c>
      <c r="L23" s="7">
        <v>1160689</v>
      </c>
      <c r="M23" s="7">
        <v>684745</v>
      </c>
      <c r="N23" s="7">
        <v>1061395</v>
      </c>
      <c r="O23" s="7">
        <v>1059075</v>
      </c>
      <c r="P23" s="7">
        <v>2320</v>
      </c>
      <c r="Q23" s="7">
        <v>0</v>
      </c>
      <c r="R23" s="7">
        <v>0</v>
      </c>
      <c r="S23" s="7">
        <v>49607</v>
      </c>
      <c r="T23" s="7">
        <v>634564</v>
      </c>
      <c r="U23" s="7">
        <v>259.25400000000002</v>
      </c>
      <c r="V23" s="7">
        <v>862531</v>
      </c>
    </row>
    <row r="24" spans="1:22" x14ac:dyDescent="0.3">
      <c r="A24" t="s">
        <v>107</v>
      </c>
      <c r="B24" s="7">
        <v>4064137</v>
      </c>
      <c r="C24" s="7">
        <v>2622903</v>
      </c>
      <c r="D24" s="7">
        <v>1441234</v>
      </c>
      <c r="E24" s="7">
        <v>274405</v>
      </c>
      <c r="F24" s="7">
        <v>175368</v>
      </c>
      <c r="G24" s="7">
        <v>99037</v>
      </c>
      <c r="H24" s="7">
        <v>931643</v>
      </c>
      <c r="I24" s="7">
        <v>137424</v>
      </c>
      <c r="J24" s="7">
        <v>794219</v>
      </c>
      <c r="K24" s="7">
        <v>1757370</v>
      </c>
      <c r="L24" s="7">
        <v>1211426</v>
      </c>
      <c r="M24" s="7">
        <v>545944</v>
      </c>
      <c r="N24" s="7">
        <v>1100719</v>
      </c>
      <c r="O24" s="7">
        <v>1098685</v>
      </c>
      <c r="P24" s="7">
        <v>2034</v>
      </c>
      <c r="Q24" s="7">
        <v>0</v>
      </c>
      <c r="R24" s="7">
        <v>0</v>
      </c>
      <c r="S24" s="7">
        <v>30733</v>
      </c>
      <c r="T24" s="7">
        <v>515503</v>
      </c>
      <c r="U24" s="7">
        <v>275.64100000000002</v>
      </c>
      <c r="V24" s="7">
        <v>882811</v>
      </c>
    </row>
    <row r="25" spans="1:22" x14ac:dyDescent="0.3">
      <c r="A25" t="s">
        <v>108</v>
      </c>
      <c r="B25" s="7">
        <v>4148506</v>
      </c>
      <c r="C25" s="7">
        <v>2547976</v>
      </c>
      <c r="D25" s="7">
        <v>1600530</v>
      </c>
      <c r="E25" s="7">
        <v>342781</v>
      </c>
      <c r="F25" s="7">
        <v>175664</v>
      </c>
      <c r="G25" s="7">
        <v>167117</v>
      </c>
      <c r="H25" s="7">
        <v>883260</v>
      </c>
      <c r="I25" s="7">
        <v>114583</v>
      </c>
      <c r="J25" s="7">
        <v>768677</v>
      </c>
      <c r="K25" s="7">
        <v>1812088</v>
      </c>
      <c r="L25" s="7">
        <v>1149527</v>
      </c>
      <c r="M25" s="7">
        <v>662561</v>
      </c>
      <c r="N25" s="7">
        <v>1110377</v>
      </c>
      <c r="O25" s="7">
        <v>1108202</v>
      </c>
      <c r="P25" s="7">
        <v>2175</v>
      </c>
      <c r="Q25" s="7">
        <v>0</v>
      </c>
      <c r="R25" s="7">
        <v>0</v>
      </c>
      <c r="S25" s="7">
        <v>52193</v>
      </c>
      <c r="T25" s="7">
        <v>609260</v>
      </c>
      <c r="U25" s="7">
        <v>271.88600000000002</v>
      </c>
      <c r="V25" s="7">
        <v>852139</v>
      </c>
    </row>
    <row r="26" spans="1:22" x14ac:dyDescent="0.3">
      <c r="A26" t="s">
        <v>109</v>
      </c>
      <c r="B26" s="7">
        <v>4047183</v>
      </c>
      <c r="C26" s="7">
        <v>2599010</v>
      </c>
      <c r="D26" s="7">
        <v>1448173</v>
      </c>
      <c r="E26" s="7">
        <v>275303</v>
      </c>
      <c r="F26" s="7">
        <v>172510</v>
      </c>
      <c r="G26" s="7">
        <v>102793</v>
      </c>
      <c r="H26" s="7">
        <v>925379</v>
      </c>
      <c r="I26" s="7">
        <v>137659</v>
      </c>
      <c r="J26" s="7">
        <v>787720</v>
      </c>
      <c r="K26" s="7">
        <v>1749315</v>
      </c>
      <c r="L26" s="7">
        <v>1193643</v>
      </c>
      <c r="M26" s="7">
        <v>555672</v>
      </c>
      <c r="N26" s="7">
        <v>1097186</v>
      </c>
      <c r="O26" s="7">
        <v>1095198</v>
      </c>
      <c r="P26" s="7">
        <v>1988</v>
      </c>
      <c r="Q26" s="7">
        <v>0</v>
      </c>
      <c r="R26" s="7">
        <v>0</v>
      </c>
      <c r="S26" s="7">
        <v>32346</v>
      </c>
      <c r="T26" s="7">
        <v>523370</v>
      </c>
      <c r="U26" s="7">
        <v>274.40100000000001</v>
      </c>
      <c r="V26" s="7">
        <v>872640</v>
      </c>
    </row>
    <row r="27" spans="1:22" x14ac:dyDescent="0.3">
      <c r="A27" t="s">
        <v>110</v>
      </c>
      <c r="B27" s="7">
        <v>4061446</v>
      </c>
      <c r="C27" s="7">
        <v>2666206</v>
      </c>
      <c r="D27" s="7">
        <v>1395240</v>
      </c>
      <c r="E27" s="7">
        <v>258750</v>
      </c>
      <c r="F27" s="7">
        <v>182001</v>
      </c>
      <c r="G27" s="7">
        <v>76749</v>
      </c>
      <c r="H27" s="7">
        <v>953583</v>
      </c>
      <c r="I27" s="7">
        <v>141859</v>
      </c>
      <c r="J27" s="7">
        <v>811724</v>
      </c>
      <c r="K27" s="7">
        <v>1736998</v>
      </c>
      <c r="L27" s="7">
        <v>1232272</v>
      </c>
      <c r="M27" s="7">
        <v>504726</v>
      </c>
      <c r="N27" s="7">
        <v>1112115</v>
      </c>
      <c r="O27" s="7">
        <v>1110074</v>
      </c>
      <c r="P27" s="7">
        <v>2041</v>
      </c>
      <c r="Q27" s="7">
        <v>0</v>
      </c>
      <c r="R27" s="7">
        <v>0</v>
      </c>
      <c r="S27" s="7">
        <v>27833</v>
      </c>
      <c r="T27" s="7">
        <v>475245</v>
      </c>
      <c r="U27" s="7">
        <v>285.81799999999998</v>
      </c>
      <c r="V27" s="7">
        <v>897463</v>
      </c>
    </row>
    <row r="28" spans="1:22" x14ac:dyDescent="0.3">
      <c r="A28" t="s">
        <v>111</v>
      </c>
      <c r="B28" s="7">
        <v>4063371</v>
      </c>
      <c r="C28" s="7">
        <v>2668364</v>
      </c>
      <c r="D28" s="7">
        <v>1395007</v>
      </c>
      <c r="E28" s="7">
        <v>254981</v>
      </c>
      <c r="F28" s="7">
        <v>179990</v>
      </c>
      <c r="G28" s="7">
        <v>74991</v>
      </c>
      <c r="H28" s="7">
        <v>958622</v>
      </c>
      <c r="I28" s="7">
        <v>141138</v>
      </c>
      <c r="J28" s="7">
        <v>817484</v>
      </c>
      <c r="K28" s="7">
        <v>1732660</v>
      </c>
      <c r="L28" s="7">
        <v>1232264</v>
      </c>
      <c r="M28" s="7">
        <v>500396</v>
      </c>
      <c r="N28" s="7">
        <v>1117108</v>
      </c>
      <c r="O28" s="7">
        <v>1114972</v>
      </c>
      <c r="P28" s="7">
        <v>2136</v>
      </c>
      <c r="Q28" s="7">
        <v>0</v>
      </c>
      <c r="R28" s="7">
        <v>0</v>
      </c>
      <c r="S28" s="7">
        <v>28377</v>
      </c>
      <c r="T28" s="7">
        <v>472647</v>
      </c>
      <c r="U28" s="7">
        <v>287.57900000000001</v>
      </c>
      <c r="V28" s="7">
        <v>898374</v>
      </c>
    </row>
    <row r="29" spans="1:22" x14ac:dyDescent="0.3">
      <c r="A29" t="s">
        <v>112</v>
      </c>
      <c r="B29" s="7">
        <v>2176865</v>
      </c>
      <c r="C29" s="7">
        <v>2127693</v>
      </c>
      <c r="D29" s="7">
        <v>49172</v>
      </c>
      <c r="E29" s="7">
        <v>179714</v>
      </c>
      <c r="F29" s="7">
        <v>173126</v>
      </c>
      <c r="G29" s="7">
        <v>6588</v>
      </c>
      <c r="H29" s="7">
        <v>89165</v>
      </c>
      <c r="I29" s="7">
        <v>71403</v>
      </c>
      <c r="J29" s="7">
        <v>17762</v>
      </c>
      <c r="K29" s="7">
        <v>1770373</v>
      </c>
      <c r="L29" s="7">
        <v>1745814</v>
      </c>
      <c r="M29" s="7">
        <v>24559</v>
      </c>
      <c r="N29" s="7">
        <v>137613</v>
      </c>
      <c r="O29" s="7">
        <v>137350</v>
      </c>
      <c r="P29" s="7">
        <v>263</v>
      </c>
      <c r="Q29" s="7">
        <v>0</v>
      </c>
      <c r="R29" s="7">
        <v>0</v>
      </c>
      <c r="S29" s="7">
        <v>2703</v>
      </c>
      <c r="T29" s="7">
        <v>21995</v>
      </c>
      <c r="U29" s="7">
        <v>180.94800000000001</v>
      </c>
      <c r="V29" s="7">
        <v>1414414</v>
      </c>
    </row>
    <row r="30" spans="1:22" x14ac:dyDescent="0.3">
      <c r="A30" t="s">
        <v>113</v>
      </c>
      <c r="B30" s="7">
        <v>2240560</v>
      </c>
      <c r="C30" s="7">
        <v>2189578</v>
      </c>
      <c r="D30" s="7">
        <v>50982</v>
      </c>
      <c r="E30" s="7">
        <v>185466</v>
      </c>
      <c r="F30" s="7">
        <v>179790</v>
      </c>
      <c r="G30" s="7">
        <v>5676</v>
      </c>
      <c r="H30" s="7">
        <v>85039</v>
      </c>
      <c r="I30" s="7">
        <v>63033</v>
      </c>
      <c r="J30" s="7">
        <v>22006</v>
      </c>
      <c r="K30" s="7">
        <v>1833398</v>
      </c>
      <c r="L30" s="7">
        <v>1810386</v>
      </c>
      <c r="M30" s="7">
        <v>23012</v>
      </c>
      <c r="N30" s="7">
        <v>136657</v>
      </c>
      <c r="O30" s="7">
        <v>136369</v>
      </c>
      <c r="P30" s="7">
        <v>288</v>
      </c>
      <c r="Q30" s="7">
        <v>0</v>
      </c>
      <c r="R30" s="7">
        <v>0</v>
      </c>
      <c r="S30" s="7">
        <v>2318</v>
      </c>
      <c r="T30" s="7">
        <v>20751</v>
      </c>
      <c r="U30" s="7">
        <v>197.14099999999999</v>
      </c>
      <c r="V30" s="7">
        <v>1465321</v>
      </c>
    </row>
    <row r="31" spans="1:22" x14ac:dyDescent="0.3">
      <c r="A31" t="s">
        <v>114</v>
      </c>
      <c r="B31" s="7">
        <v>2283637</v>
      </c>
      <c r="C31" s="7">
        <v>2252558</v>
      </c>
      <c r="D31" s="7">
        <v>31079</v>
      </c>
      <c r="E31" s="7">
        <v>181175</v>
      </c>
      <c r="F31" s="7">
        <v>177569</v>
      </c>
      <c r="G31" s="7">
        <v>3606</v>
      </c>
      <c r="H31" s="7">
        <v>77869</v>
      </c>
      <c r="I31" s="7">
        <v>67146</v>
      </c>
      <c r="J31" s="7">
        <v>10723</v>
      </c>
      <c r="K31" s="7">
        <v>1895050</v>
      </c>
      <c r="L31" s="7">
        <v>1878550</v>
      </c>
      <c r="M31" s="7">
        <v>16500</v>
      </c>
      <c r="N31" s="7">
        <v>129544</v>
      </c>
      <c r="O31" s="7">
        <v>129294</v>
      </c>
      <c r="P31" s="7">
        <v>250</v>
      </c>
      <c r="Q31" s="7">
        <v>0</v>
      </c>
      <c r="R31" s="7">
        <v>0</v>
      </c>
      <c r="S31" s="7">
        <v>1403</v>
      </c>
      <c r="T31" s="7">
        <v>13410</v>
      </c>
      <c r="U31" s="7">
        <v>178.49799999999999</v>
      </c>
      <c r="V31" s="7">
        <v>1543986</v>
      </c>
    </row>
    <row r="32" spans="1:22" x14ac:dyDescent="0.3">
      <c r="A32" t="s">
        <v>115</v>
      </c>
      <c r="B32" s="7">
        <v>2727062</v>
      </c>
      <c r="C32" s="7">
        <v>2690309</v>
      </c>
      <c r="D32" s="7">
        <v>36753</v>
      </c>
      <c r="E32" s="7">
        <v>215813</v>
      </c>
      <c r="F32" s="7">
        <v>211888</v>
      </c>
      <c r="G32" s="7">
        <v>3925</v>
      </c>
      <c r="H32" s="7">
        <v>95232</v>
      </c>
      <c r="I32" s="7">
        <v>80813</v>
      </c>
      <c r="J32" s="7">
        <v>14419</v>
      </c>
      <c r="K32" s="7">
        <v>2254251</v>
      </c>
      <c r="L32" s="7">
        <v>2236093</v>
      </c>
      <c r="M32" s="7">
        <v>18158</v>
      </c>
      <c r="N32" s="7">
        <v>161766</v>
      </c>
      <c r="O32" s="7">
        <v>161515</v>
      </c>
      <c r="P32" s="7">
        <v>251</v>
      </c>
      <c r="Q32" s="7">
        <v>0</v>
      </c>
      <c r="R32" s="7">
        <v>0</v>
      </c>
      <c r="S32" s="7">
        <v>1342</v>
      </c>
      <c r="T32" s="7">
        <v>16169</v>
      </c>
      <c r="U32" s="7">
        <v>185.93899999999999</v>
      </c>
      <c r="V32" s="7">
        <v>1833946</v>
      </c>
    </row>
    <row r="33" spans="1:22" x14ac:dyDescent="0.3">
      <c r="A33" t="s">
        <v>116</v>
      </c>
      <c r="B33" s="7">
        <v>2613849</v>
      </c>
      <c r="C33" s="7">
        <v>2579860</v>
      </c>
      <c r="D33" s="7">
        <v>33989</v>
      </c>
      <c r="E33" s="7">
        <v>215938</v>
      </c>
      <c r="F33" s="7">
        <v>212129</v>
      </c>
      <c r="G33" s="7">
        <v>3809</v>
      </c>
      <c r="H33" s="7">
        <v>87223</v>
      </c>
      <c r="I33" s="7">
        <v>73438</v>
      </c>
      <c r="J33" s="7">
        <v>13785</v>
      </c>
      <c r="K33" s="7">
        <v>2167764</v>
      </c>
      <c r="L33" s="7">
        <v>2151576</v>
      </c>
      <c r="M33" s="7">
        <v>16188</v>
      </c>
      <c r="N33" s="7">
        <v>142924</v>
      </c>
      <c r="O33" s="7">
        <v>142717</v>
      </c>
      <c r="P33" s="7">
        <v>207</v>
      </c>
      <c r="Q33" s="7">
        <v>0</v>
      </c>
      <c r="R33" s="7">
        <v>0</v>
      </c>
      <c r="S33" s="7">
        <v>1561</v>
      </c>
      <c r="T33" s="7">
        <v>13709</v>
      </c>
      <c r="U33" s="7">
        <v>183.24100000000001</v>
      </c>
      <c r="V33" s="7">
        <v>1718701</v>
      </c>
    </row>
    <row r="34" spans="1:22" x14ac:dyDescent="0.3">
      <c r="A34" t="s">
        <v>117</v>
      </c>
      <c r="B34" s="7">
        <v>2822198</v>
      </c>
      <c r="C34" s="7">
        <v>2753082</v>
      </c>
      <c r="D34" s="7">
        <v>69116</v>
      </c>
      <c r="E34" s="7">
        <v>194789</v>
      </c>
      <c r="F34" s="7">
        <v>178850</v>
      </c>
      <c r="G34" s="7">
        <v>15939</v>
      </c>
      <c r="H34" s="7">
        <v>53177</v>
      </c>
      <c r="I34" s="7">
        <v>51195</v>
      </c>
      <c r="J34" s="7">
        <v>1982</v>
      </c>
      <c r="K34" s="7">
        <v>2480634</v>
      </c>
      <c r="L34" s="7">
        <v>2429795</v>
      </c>
      <c r="M34" s="7">
        <v>50839</v>
      </c>
      <c r="N34" s="7">
        <v>93598</v>
      </c>
      <c r="O34" s="7">
        <v>93242</v>
      </c>
      <c r="P34" s="7">
        <v>356</v>
      </c>
      <c r="Q34" s="7">
        <v>0</v>
      </c>
      <c r="R34" s="7">
        <v>0</v>
      </c>
      <c r="S34" s="7">
        <v>2361</v>
      </c>
      <c r="T34" s="7">
        <v>47681</v>
      </c>
      <c r="U34" s="7">
        <v>156.97</v>
      </c>
      <c r="V34" s="7">
        <v>2081761</v>
      </c>
    </row>
    <row r="35" spans="1:22" x14ac:dyDescent="0.3">
      <c r="A35" t="s">
        <v>118</v>
      </c>
      <c r="B35" s="7">
        <v>2985855</v>
      </c>
      <c r="C35" s="7">
        <v>2901382</v>
      </c>
      <c r="D35" s="7">
        <v>84473</v>
      </c>
      <c r="E35" s="7">
        <v>186898</v>
      </c>
      <c r="F35" s="7">
        <v>169194</v>
      </c>
      <c r="G35" s="7">
        <v>17704</v>
      </c>
      <c r="H35" s="7">
        <v>47366</v>
      </c>
      <c r="I35" s="7">
        <v>43671</v>
      </c>
      <c r="J35" s="7">
        <v>3695</v>
      </c>
      <c r="K35" s="7">
        <v>2654481</v>
      </c>
      <c r="L35" s="7">
        <v>2592151</v>
      </c>
      <c r="M35" s="7">
        <v>62330</v>
      </c>
      <c r="N35" s="7">
        <v>97110</v>
      </c>
      <c r="O35" s="7">
        <v>96366</v>
      </c>
      <c r="P35" s="7">
        <v>744</v>
      </c>
      <c r="Q35" s="7">
        <v>0</v>
      </c>
      <c r="R35" s="7">
        <v>0</v>
      </c>
      <c r="S35" s="7">
        <v>3036</v>
      </c>
      <c r="T35" s="7">
        <v>58478</v>
      </c>
      <c r="U35" s="7">
        <v>161.047</v>
      </c>
      <c r="V35" s="7">
        <v>2275699</v>
      </c>
    </row>
    <row r="36" spans="1:22" x14ac:dyDescent="0.3">
      <c r="A36" t="s">
        <v>119</v>
      </c>
      <c r="B36" s="7">
        <v>2987702</v>
      </c>
      <c r="C36" s="7">
        <v>2965529</v>
      </c>
      <c r="D36" s="7">
        <v>22173</v>
      </c>
      <c r="E36" s="7">
        <v>184868</v>
      </c>
      <c r="F36" s="7">
        <v>181941</v>
      </c>
      <c r="G36" s="7">
        <v>2927</v>
      </c>
      <c r="H36" s="7">
        <v>49478</v>
      </c>
      <c r="I36" s="7">
        <v>47705</v>
      </c>
      <c r="J36" s="7">
        <v>1773</v>
      </c>
      <c r="K36" s="7">
        <v>2657417</v>
      </c>
      <c r="L36" s="7">
        <v>2640079</v>
      </c>
      <c r="M36" s="7">
        <v>17338</v>
      </c>
      <c r="N36" s="7">
        <v>95939</v>
      </c>
      <c r="O36" s="7">
        <v>95804</v>
      </c>
      <c r="P36" s="7">
        <v>135</v>
      </c>
      <c r="Q36" s="7">
        <v>0</v>
      </c>
      <c r="R36" s="7">
        <v>0</v>
      </c>
      <c r="S36" s="7">
        <v>1037</v>
      </c>
      <c r="T36" s="7">
        <v>14953</v>
      </c>
      <c r="U36" s="7">
        <v>146.36000000000001</v>
      </c>
      <c r="V36" s="7">
        <v>2313235</v>
      </c>
    </row>
    <row r="37" spans="1:22" x14ac:dyDescent="0.3">
      <c r="A37" t="s">
        <v>120</v>
      </c>
      <c r="B37" s="7">
        <v>3074623</v>
      </c>
      <c r="C37" s="7">
        <v>2982532</v>
      </c>
      <c r="D37" s="7">
        <v>92091</v>
      </c>
      <c r="E37" s="7">
        <v>168924</v>
      </c>
      <c r="F37" s="7">
        <v>149624</v>
      </c>
      <c r="G37" s="7">
        <v>19300</v>
      </c>
      <c r="H37" s="7">
        <v>42627</v>
      </c>
      <c r="I37" s="7">
        <v>38284</v>
      </c>
      <c r="J37" s="7">
        <v>4343</v>
      </c>
      <c r="K37" s="7">
        <v>2786169</v>
      </c>
      <c r="L37" s="7">
        <v>2718406</v>
      </c>
      <c r="M37" s="7">
        <v>67763</v>
      </c>
      <c r="N37" s="7">
        <v>76903</v>
      </c>
      <c r="O37" s="7">
        <v>76218</v>
      </c>
      <c r="P37" s="7">
        <v>685</v>
      </c>
      <c r="Q37" s="7">
        <v>0</v>
      </c>
      <c r="R37" s="7">
        <v>0</v>
      </c>
      <c r="S37" s="7">
        <v>3219</v>
      </c>
      <c r="T37" s="7">
        <v>62869</v>
      </c>
      <c r="U37" s="7">
        <v>162.238</v>
      </c>
      <c r="V37" s="7">
        <v>2400068</v>
      </c>
    </row>
    <row r="38" spans="1:22" x14ac:dyDescent="0.3">
      <c r="A38" t="s">
        <v>121</v>
      </c>
      <c r="B38" s="7">
        <v>3212776</v>
      </c>
      <c r="C38" s="7">
        <v>3205790</v>
      </c>
      <c r="D38" s="7">
        <v>6986</v>
      </c>
      <c r="E38" s="7">
        <v>135648</v>
      </c>
      <c r="F38" s="7">
        <v>135190</v>
      </c>
      <c r="G38" s="7">
        <v>458</v>
      </c>
      <c r="H38" s="7">
        <v>45952</v>
      </c>
      <c r="I38" s="7">
        <v>45952</v>
      </c>
      <c r="J38" s="7">
        <v>0</v>
      </c>
      <c r="K38" s="7">
        <v>2941513</v>
      </c>
      <c r="L38" s="7">
        <v>2935003</v>
      </c>
      <c r="M38" s="7">
        <v>6510</v>
      </c>
      <c r="N38" s="7">
        <v>89663</v>
      </c>
      <c r="O38" s="7">
        <v>89645</v>
      </c>
      <c r="P38" s="7">
        <v>18</v>
      </c>
      <c r="Q38" s="7">
        <v>0</v>
      </c>
      <c r="R38" s="7">
        <v>0</v>
      </c>
      <c r="S38" s="7">
        <v>426</v>
      </c>
      <c r="T38" s="7">
        <v>2221</v>
      </c>
      <c r="U38" s="7">
        <v>151.77199999999999</v>
      </c>
      <c r="V38" s="7">
        <v>2596801</v>
      </c>
    </row>
    <row r="39" spans="1:22" x14ac:dyDescent="0.3">
      <c r="A39" t="s">
        <v>122</v>
      </c>
      <c r="B39" s="7">
        <v>1854885</v>
      </c>
      <c r="C39" s="7">
        <v>1800462</v>
      </c>
      <c r="D39" s="7">
        <v>54423</v>
      </c>
      <c r="E39" s="7">
        <v>125080</v>
      </c>
      <c r="F39" s="7">
        <v>111880</v>
      </c>
      <c r="G39" s="7">
        <v>13200</v>
      </c>
      <c r="H39" s="7">
        <v>19520</v>
      </c>
      <c r="I39" s="7">
        <v>16776</v>
      </c>
      <c r="J39" s="7">
        <v>2744</v>
      </c>
      <c r="K39" s="7">
        <v>1606662</v>
      </c>
      <c r="L39" s="7">
        <v>1568415</v>
      </c>
      <c r="M39" s="7">
        <v>38247</v>
      </c>
      <c r="N39" s="7">
        <v>103623</v>
      </c>
      <c r="O39" s="7">
        <v>103391</v>
      </c>
      <c r="P39" s="7">
        <v>232</v>
      </c>
      <c r="Q39" s="7">
        <v>0</v>
      </c>
      <c r="R39" s="7">
        <v>0</v>
      </c>
      <c r="S39" s="7">
        <v>6395</v>
      </c>
      <c r="T39" s="7">
        <v>31015</v>
      </c>
      <c r="U39" s="7">
        <v>171.20400000000001</v>
      </c>
      <c r="V39" s="7">
        <v>1443880</v>
      </c>
    </row>
    <row r="40" spans="1:22" x14ac:dyDescent="0.3">
      <c r="A40" t="s">
        <v>123</v>
      </c>
      <c r="B40" s="7">
        <v>1707071</v>
      </c>
      <c r="C40" s="7">
        <v>1694264</v>
      </c>
      <c r="D40" s="7">
        <v>12807</v>
      </c>
      <c r="E40" s="7">
        <v>50714</v>
      </c>
      <c r="F40" s="7">
        <v>47952</v>
      </c>
      <c r="G40" s="7">
        <v>2762</v>
      </c>
      <c r="H40" s="7">
        <v>8489</v>
      </c>
      <c r="I40" s="7">
        <v>8220</v>
      </c>
      <c r="J40" s="7">
        <v>269</v>
      </c>
      <c r="K40" s="7">
        <v>1607103</v>
      </c>
      <c r="L40" s="7">
        <v>1597401</v>
      </c>
      <c r="M40" s="7">
        <v>9702</v>
      </c>
      <c r="N40" s="7">
        <v>40765</v>
      </c>
      <c r="O40" s="7">
        <v>40691</v>
      </c>
      <c r="P40" s="7">
        <v>74</v>
      </c>
      <c r="Q40" s="7">
        <v>0</v>
      </c>
      <c r="R40" s="7">
        <v>0</v>
      </c>
      <c r="S40" s="7">
        <v>2989</v>
      </c>
      <c r="T40" s="7">
        <v>4259</v>
      </c>
      <c r="U40" s="7">
        <v>150.11000000000001</v>
      </c>
      <c r="V40" s="7">
        <v>1518870</v>
      </c>
    </row>
    <row r="41" spans="1:22" x14ac:dyDescent="0.3">
      <c r="A41" t="s">
        <v>124</v>
      </c>
      <c r="B41" s="7">
        <v>2066856</v>
      </c>
      <c r="C41" s="7">
        <v>1784076</v>
      </c>
      <c r="D41" s="7">
        <v>282780</v>
      </c>
      <c r="E41" s="7">
        <v>125048</v>
      </c>
      <c r="F41" s="7">
        <v>42604</v>
      </c>
      <c r="G41" s="7">
        <v>82444</v>
      </c>
      <c r="H41" s="7">
        <v>20542</v>
      </c>
      <c r="I41" s="7">
        <v>10270</v>
      </c>
      <c r="J41" s="7">
        <v>10272</v>
      </c>
      <c r="K41" s="7">
        <v>1820433</v>
      </c>
      <c r="L41" s="7">
        <v>1631444</v>
      </c>
      <c r="M41" s="7">
        <v>188989</v>
      </c>
      <c r="N41" s="7">
        <v>100833</v>
      </c>
      <c r="O41" s="7">
        <v>99758</v>
      </c>
      <c r="P41" s="7">
        <v>1075</v>
      </c>
      <c r="Q41" s="7">
        <v>0</v>
      </c>
      <c r="R41" s="7">
        <v>0</v>
      </c>
      <c r="S41" s="7">
        <v>33378</v>
      </c>
      <c r="T41" s="7">
        <v>154966</v>
      </c>
      <c r="U41" s="7">
        <v>213.648</v>
      </c>
      <c r="V41" s="7">
        <v>1576178</v>
      </c>
    </row>
    <row r="42" spans="1:22" x14ac:dyDescent="0.3">
      <c r="A42" t="s">
        <v>125</v>
      </c>
      <c r="B42" s="7">
        <v>927833</v>
      </c>
      <c r="C42" s="7">
        <v>925012</v>
      </c>
      <c r="D42" s="7">
        <v>2821</v>
      </c>
      <c r="E42" s="7">
        <v>554</v>
      </c>
      <c r="F42" s="7">
        <v>205</v>
      </c>
      <c r="G42" s="7">
        <v>349</v>
      </c>
      <c r="H42" s="7">
        <v>51</v>
      </c>
      <c r="I42" s="7">
        <v>22</v>
      </c>
      <c r="J42" s="7">
        <v>29</v>
      </c>
      <c r="K42" s="7">
        <v>926238</v>
      </c>
      <c r="L42" s="7">
        <v>923799</v>
      </c>
      <c r="M42" s="7">
        <v>2439</v>
      </c>
      <c r="N42" s="7">
        <v>990</v>
      </c>
      <c r="O42" s="7">
        <v>986</v>
      </c>
      <c r="P42" s="7">
        <v>4</v>
      </c>
      <c r="Q42" s="7">
        <v>0</v>
      </c>
      <c r="R42" s="7">
        <v>0</v>
      </c>
      <c r="S42" s="7">
        <v>133</v>
      </c>
      <c r="T42" s="7">
        <v>645</v>
      </c>
      <c r="U42" s="7">
        <v>250.024</v>
      </c>
      <c r="V42" s="7">
        <v>922688</v>
      </c>
    </row>
    <row r="43" spans="1:22" x14ac:dyDescent="0.3">
      <c r="A43" t="s">
        <v>126</v>
      </c>
      <c r="B43" s="7">
        <v>1752405</v>
      </c>
      <c r="C43" s="7">
        <v>1691965</v>
      </c>
      <c r="D43" s="7">
        <v>60440</v>
      </c>
      <c r="E43" s="7">
        <v>138355</v>
      </c>
      <c r="F43" s="7">
        <v>125309</v>
      </c>
      <c r="G43" s="7">
        <v>13046</v>
      </c>
      <c r="H43" s="7">
        <v>27045</v>
      </c>
      <c r="I43" s="7">
        <v>22899</v>
      </c>
      <c r="J43" s="7">
        <v>4146</v>
      </c>
      <c r="K43" s="7">
        <v>1450038</v>
      </c>
      <c r="L43" s="7">
        <v>1407450</v>
      </c>
      <c r="M43" s="7">
        <v>42588</v>
      </c>
      <c r="N43" s="7">
        <v>136967</v>
      </c>
      <c r="O43" s="7">
        <v>136307</v>
      </c>
      <c r="P43" s="7">
        <v>660</v>
      </c>
      <c r="Q43" s="7">
        <v>0</v>
      </c>
      <c r="R43" s="7">
        <v>0</v>
      </c>
      <c r="S43" s="7">
        <v>4873</v>
      </c>
      <c r="T43" s="7">
        <v>36741</v>
      </c>
      <c r="U43" s="7">
        <v>168.28700000000001</v>
      </c>
      <c r="V43" s="7">
        <v>1286189</v>
      </c>
    </row>
    <row r="44" spans="1:22" x14ac:dyDescent="0.3">
      <c r="A44" t="s">
        <v>127</v>
      </c>
      <c r="B44" s="7">
        <v>1770887</v>
      </c>
      <c r="C44" s="7">
        <v>1712424</v>
      </c>
      <c r="D44" s="7">
        <v>58463</v>
      </c>
      <c r="E44" s="7">
        <v>144933</v>
      </c>
      <c r="F44" s="7">
        <v>132107</v>
      </c>
      <c r="G44" s="7">
        <v>12826</v>
      </c>
      <c r="H44" s="7">
        <v>28553</v>
      </c>
      <c r="I44" s="7">
        <v>23810</v>
      </c>
      <c r="J44" s="7">
        <v>4743</v>
      </c>
      <c r="K44" s="7">
        <v>1449653</v>
      </c>
      <c r="L44" s="7">
        <v>1409279</v>
      </c>
      <c r="M44" s="7">
        <v>40374</v>
      </c>
      <c r="N44" s="7">
        <v>147748</v>
      </c>
      <c r="O44" s="7">
        <v>147228</v>
      </c>
      <c r="P44" s="7">
        <v>520</v>
      </c>
      <c r="Q44" s="7">
        <v>0</v>
      </c>
      <c r="R44" s="7">
        <v>0</v>
      </c>
      <c r="S44" s="7">
        <v>4023</v>
      </c>
      <c r="T44" s="7">
        <v>35529</v>
      </c>
      <c r="U44" s="7">
        <v>169.96100000000001</v>
      </c>
      <c r="V44" s="7">
        <v>1282814</v>
      </c>
    </row>
    <row r="45" spans="1:22" x14ac:dyDescent="0.3">
      <c r="A45" t="s">
        <v>128</v>
      </c>
      <c r="B45" s="7">
        <v>999397</v>
      </c>
      <c r="C45" s="7">
        <v>999123</v>
      </c>
      <c r="D45" s="7">
        <v>274</v>
      </c>
      <c r="E45" s="7">
        <v>3</v>
      </c>
      <c r="F45" s="7">
        <v>2</v>
      </c>
      <c r="G45" s="7">
        <v>1</v>
      </c>
      <c r="H45" s="7">
        <v>0</v>
      </c>
      <c r="I45" s="7">
        <v>0</v>
      </c>
      <c r="J45" s="7">
        <v>0</v>
      </c>
      <c r="K45" s="7">
        <v>999394</v>
      </c>
      <c r="L45" s="7">
        <v>999121</v>
      </c>
      <c r="M45" s="7">
        <v>273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2</v>
      </c>
      <c r="T45" s="7">
        <v>0</v>
      </c>
      <c r="U45" s="7">
        <v>180.56899999999999</v>
      </c>
      <c r="V45" s="7">
        <v>999121</v>
      </c>
    </row>
    <row r="46" spans="1:22" x14ac:dyDescent="0.3">
      <c r="A46" t="s">
        <v>129</v>
      </c>
      <c r="B46" s="7">
        <v>618173</v>
      </c>
      <c r="C46" s="7">
        <v>547578</v>
      </c>
      <c r="D46" s="7">
        <v>70595</v>
      </c>
      <c r="E46" s="7">
        <v>84372</v>
      </c>
      <c r="F46" s="7">
        <v>72779</v>
      </c>
      <c r="G46" s="7">
        <v>11593</v>
      </c>
      <c r="H46" s="7">
        <v>37958</v>
      </c>
      <c r="I46" s="7">
        <v>17398</v>
      </c>
      <c r="J46" s="7">
        <v>20560</v>
      </c>
      <c r="K46" s="7">
        <v>406464</v>
      </c>
      <c r="L46" s="7">
        <v>368977</v>
      </c>
      <c r="M46" s="7">
        <v>37487</v>
      </c>
      <c r="N46" s="7">
        <v>89379</v>
      </c>
      <c r="O46" s="7">
        <v>88424</v>
      </c>
      <c r="P46" s="7">
        <v>955</v>
      </c>
      <c r="Q46" s="7">
        <v>0</v>
      </c>
      <c r="R46" s="7">
        <v>0</v>
      </c>
      <c r="S46" s="7">
        <v>13616</v>
      </c>
      <c r="T46" s="7">
        <v>23294</v>
      </c>
      <c r="U46" s="7">
        <v>189.523</v>
      </c>
      <c r="V46" s="7">
        <v>261348</v>
      </c>
    </row>
    <row r="47" spans="1:22" x14ac:dyDescent="0.3">
      <c r="A47" t="s">
        <v>130</v>
      </c>
      <c r="B47" s="7">
        <v>9940738</v>
      </c>
      <c r="C47" s="7">
        <v>6094401</v>
      </c>
      <c r="D47" s="7">
        <v>3846337</v>
      </c>
      <c r="E47" s="7">
        <v>214405</v>
      </c>
      <c r="F47" s="7">
        <v>128751</v>
      </c>
      <c r="G47" s="7">
        <v>85654</v>
      </c>
      <c r="H47" s="7">
        <v>3586676</v>
      </c>
      <c r="I47" s="7">
        <v>600838</v>
      </c>
      <c r="J47" s="7">
        <v>2985838</v>
      </c>
      <c r="K47" s="7">
        <v>2473823</v>
      </c>
      <c r="L47" s="7">
        <v>1698977</v>
      </c>
      <c r="M47" s="7">
        <v>774846</v>
      </c>
      <c r="N47" s="7">
        <v>3665835</v>
      </c>
      <c r="O47" s="7">
        <v>3665835</v>
      </c>
      <c r="P47" s="7">
        <v>0</v>
      </c>
      <c r="Q47" s="7">
        <v>0</v>
      </c>
      <c r="R47" s="7">
        <v>0</v>
      </c>
      <c r="S47" s="7">
        <v>155041</v>
      </c>
      <c r="T47" s="7">
        <v>615015</v>
      </c>
      <c r="U47" s="7">
        <v>455.37200000000001</v>
      </c>
      <c r="V47" s="7">
        <v>931428</v>
      </c>
    </row>
    <row r="48" spans="1:22" x14ac:dyDescent="0.3">
      <c r="A48" t="s">
        <v>131</v>
      </c>
      <c r="B48" s="7">
        <v>11941093</v>
      </c>
      <c r="C48" s="7">
        <v>7203719</v>
      </c>
      <c r="D48" s="7">
        <v>4737374</v>
      </c>
      <c r="E48" s="7">
        <v>255781</v>
      </c>
      <c r="F48" s="7">
        <v>189434</v>
      </c>
      <c r="G48" s="7">
        <v>66347</v>
      </c>
      <c r="H48" s="7">
        <v>5043434</v>
      </c>
      <c r="I48" s="7">
        <v>617510</v>
      </c>
      <c r="J48" s="7">
        <v>4425924</v>
      </c>
      <c r="K48" s="7">
        <v>1507950</v>
      </c>
      <c r="L48" s="7">
        <v>1262847</v>
      </c>
      <c r="M48" s="7">
        <v>245103</v>
      </c>
      <c r="N48" s="7">
        <v>5133928</v>
      </c>
      <c r="O48" s="7">
        <v>5133928</v>
      </c>
      <c r="P48" s="7">
        <v>0</v>
      </c>
      <c r="Q48" s="7">
        <v>0</v>
      </c>
      <c r="R48" s="7">
        <v>0</v>
      </c>
      <c r="S48" s="7">
        <v>20393</v>
      </c>
      <c r="T48" s="7">
        <v>224501</v>
      </c>
      <c r="U48" s="7">
        <v>574.03200000000004</v>
      </c>
      <c r="V48" s="7">
        <v>758835</v>
      </c>
    </row>
    <row r="49" spans="1:22" x14ac:dyDescent="0.3">
      <c r="A49" t="s">
        <v>132</v>
      </c>
      <c r="B49" s="7">
        <v>285116</v>
      </c>
      <c r="C49" s="7">
        <v>248915</v>
      </c>
      <c r="D49" s="7">
        <v>36201</v>
      </c>
      <c r="E49" s="7">
        <v>35606</v>
      </c>
      <c r="F49" s="7">
        <v>27331</v>
      </c>
      <c r="G49" s="7">
        <v>8275</v>
      </c>
      <c r="H49" s="7">
        <v>33986</v>
      </c>
      <c r="I49" s="7">
        <v>27108</v>
      </c>
      <c r="J49" s="7">
        <v>6878</v>
      </c>
      <c r="K49" s="7">
        <v>170737</v>
      </c>
      <c r="L49" s="7">
        <v>149991</v>
      </c>
      <c r="M49" s="7">
        <v>20746</v>
      </c>
      <c r="N49" s="7">
        <v>44787</v>
      </c>
      <c r="O49" s="7">
        <v>44485</v>
      </c>
      <c r="P49" s="7">
        <v>302</v>
      </c>
      <c r="Q49" s="7">
        <v>0</v>
      </c>
      <c r="R49" s="7">
        <v>0</v>
      </c>
      <c r="S49" s="7">
        <v>1392</v>
      </c>
      <c r="T49" s="7">
        <v>17855</v>
      </c>
      <c r="U49" s="7">
        <v>178.58600000000001</v>
      </c>
      <c r="V49" s="7">
        <v>106509</v>
      </c>
    </row>
    <row r="50" spans="1:22" x14ac:dyDescent="0.3">
      <c r="A50" t="s">
        <v>133</v>
      </c>
      <c r="B50" s="7">
        <v>117994</v>
      </c>
      <c r="C50" s="7">
        <v>85911</v>
      </c>
      <c r="D50" s="7">
        <v>32083</v>
      </c>
      <c r="E50" s="7">
        <v>13897</v>
      </c>
      <c r="F50" s="7">
        <v>5150</v>
      </c>
      <c r="G50" s="7">
        <v>8747</v>
      </c>
      <c r="H50" s="7">
        <v>2756</v>
      </c>
      <c r="I50" s="7">
        <v>1139</v>
      </c>
      <c r="J50" s="7">
        <v>1617</v>
      </c>
      <c r="K50" s="7">
        <v>83353</v>
      </c>
      <c r="L50" s="7">
        <v>62179</v>
      </c>
      <c r="M50" s="7">
        <v>21174</v>
      </c>
      <c r="N50" s="7">
        <v>17988</v>
      </c>
      <c r="O50" s="7">
        <v>17443</v>
      </c>
      <c r="P50" s="7">
        <v>545</v>
      </c>
      <c r="Q50" s="7">
        <v>0</v>
      </c>
      <c r="R50" s="7">
        <v>0</v>
      </c>
      <c r="S50" s="7">
        <v>2204</v>
      </c>
      <c r="T50" s="7">
        <v>18637</v>
      </c>
      <c r="U50" s="7">
        <v>183.29900000000001</v>
      </c>
      <c r="V50" s="7">
        <v>50165</v>
      </c>
    </row>
    <row r="51" spans="1:22" x14ac:dyDescent="0.3">
      <c r="A51" t="s">
        <v>134</v>
      </c>
      <c r="B51" s="7">
        <v>385154</v>
      </c>
      <c r="C51" s="7">
        <v>242860</v>
      </c>
      <c r="D51" s="7">
        <v>142294</v>
      </c>
      <c r="E51" s="7">
        <v>81183</v>
      </c>
      <c r="F51" s="7">
        <v>32798</v>
      </c>
      <c r="G51" s="7">
        <v>48385</v>
      </c>
      <c r="H51" s="7">
        <v>5351</v>
      </c>
      <c r="I51" s="7">
        <v>2296</v>
      </c>
      <c r="J51" s="7">
        <v>3055</v>
      </c>
      <c r="K51" s="7">
        <v>273524</v>
      </c>
      <c r="L51" s="7">
        <v>183174</v>
      </c>
      <c r="M51" s="7">
        <v>90350</v>
      </c>
      <c r="N51" s="7">
        <v>25096</v>
      </c>
      <c r="O51" s="7">
        <v>24592</v>
      </c>
      <c r="P51" s="7">
        <v>504</v>
      </c>
      <c r="Q51" s="7">
        <v>0</v>
      </c>
      <c r="R51" s="7">
        <v>0</v>
      </c>
      <c r="S51" s="7">
        <v>15178</v>
      </c>
      <c r="T51" s="7">
        <v>75206</v>
      </c>
      <c r="U51" s="7">
        <v>160.024</v>
      </c>
      <c r="V51" s="7">
        <v>146542</v>
      </c>
    </row>
    <row r="52" spans="1:22" x14ac:dyDescent="0.3">
      <c r="A52" t="s">
        <v>135</v>
      </c>
      <c r="B52" s="7">
        <v>139037</v>
      </c>
      <c r="C52" s="7">
        <v>109921</v>
      </c>
      <c r="D52" s="7">
        <v>29116</v>
      </c>
      <c r="E52" s="7">
        <v>5417</v>
      </c>
      <c r="F52" s="7">
        <v>3281</v>
      </c>
      <c r="G52" s="7">
        <v>2136</v>
      </c>
      <c r="H52" s="7">
        <v>12064</v>
      </c>
      <c r="I52" s="7">
        <v>446</v>
      </c>
      <c r="J52" s="7">
        <v>11618</v>
      </c>
      <c r="K52" s="7">
        <v>107973</v>
      </c>
      <c r="L52" s="7">
        <v>92685</v>
      </c>
      <c r="M52" s="7">
        <v>15288</v>
      </c>
      <c r="N52" s="7">
        <v>13583</v>
      </c>
      <c r="O52" s="7">
        <v>13509</v>
      </c>
      <c r="P52" s="7">
        <v>74</v>
      </c>
      <c r="Q52" s="7">
        <v>0</v>
      </c>
      <c r="R52" s="7">
        <v>0</v>
      </c>
      <c r="S52" s="7">
        <v>1664</v>
      </c>
      <c r="T52" s="7">
        <v>13812</v>
      </c>
      <c r="U52" s="7">
        <v>165.572</v>
      </c>
      <c r="V52" s="7">
        <v>77160</v>
      </c>
    </row>
  </sheetData>
  <mergeCells count="1">
    <mergeCell ref="B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B3" sqref="B3:E52"/>
    </sheetView>
  </sheetViews>
  <sheetFormatPr defaultRowHeight="14.4" x14ac:dyDescent="0.3"/>
  <cols>
    <col min="7" max="9" width="12" bestFit="1" customWidth="1"/>
  </cols>
  <sheetData>
    <row r="1" spans="1:9" x14ac:dyDescent="0.3">
      <c r="B1" s="8" t="s">
        <v>2</v>
      </c>
      <c r="C1" s="8"/>
      <c r="D1" s="8"/>
      <c r="E1" s="8"/>
      <c r="G1">
        <v>2.9298999999999999E-2</v>
      </c>
      <c r="H1">
        <v>0.01</v>
      </c>
    </row>
    <row r="2" spans="1:9" x14ac:dyDescent="0.3">
      <c r="B2" t="s">
        <v>83</v>
      </c>
      <c r="C2" t="s">
        <v>84</v>
      </c>
      <c r="D2" t="s">
        <v>85</v>
      </c>
      <c r="E2" t="s">
        <v>86</v>
      </c>
      <c r="G2" t="s">
        <v>136</v>
      </c>
      <c r="H2" t="s">
        <v>137</v>
      </c>
      <c r="I2" t="s">
        <v>138</v>
      </c>
    </row>
    <row r="3" spans="1:9" x14ac:dyDescent="0.3">
      <c r="A3" t="s">
        <v>1</v>
      </c>
      <c r="B3" s="7">
        <v>8571073</v>
      </c>
      <c r="C3" s="7">
        <v>25424645</v>
      </c>
      <c r="D3" s="7">
        <v>16385935</v>
      </c>
      <c r="E3" s="7">
        <v>12263210</v>
      </c>
      <c r="G3">
        <f>$G$1*B3</f>
        <v>251123.86782699998</v>
      </c>
      <c r="H3">
        <f>$H$1*C3</f>
        <v>254246.45</v>
      </c>
      <c r="I3">
        <f>SUM(G3:H3)</f>
        <v>505370.31782699999</v>
      </c>
    </row>
    <row r="4" spans="1:9" x14ac:dyDescent="0.3">
      <c r="A4" t="s">
        <v>87</v>
      </c>
      <c r="B4" s="7">
        <v>12836040</v>
      </c>
      <c r="C4" s="7">
        <v>37302052</v>
      </c>
      <c r="D4" s="7">
        <v>21209827</v>
      </c>
      <c r="E4" s="7">
        <v>16908390</v>
      </c>
      <c r="G4">
        <f t="shared" ref="G4:G52" si="0">$G$1*B4</f>
        <v>376083.13595999999</v>
      </c>
      <c r="H4">
        <f t="shared" ref="H4:H52" si="1">$H$1*C4</f>
        <v>373020.52</v>
      </c>
      <c r="I4">
        <f t="shared" ref="I4:I52" si="2">SUM(G4:H4)</f>
        <v>749103.65596</v>
      </c>
    </row>
    <row r="5" spans="1:9" x14ac:dyDescent="0.3">
      <c r="A5" t="s">
        <v>88</v>
      </c>
      <c r="B5" s="7">
        <v>12005910</v>
      </c>
      <c r="C5" s="7">
        <v>37581830</v>
      </c>
      <c r="D5" s="7">
        <v>18915782</v>
      </c>
      <c r="E5" s="7">
        <v>15643629</v>
      </c>
      <c r="G5">
        <f t="shared" si="0"/>
        <v>351761.15708999999</v>
      </c>
      <c r="H5">
        <f t="shared" si="1"/>
        <v>375818.3</v>
      </c>
      <c r="I5">
        <f t="shared" si="2"/>
        <v>727579.45708999992</v>
      </c>
    </row>
    <row r="6" spans="1:9" x14ac:dyDescent="0.3">
      <c r="A6" t="s">
        <v>89</v>
      </c>
      <c r="B6" s="7">
        <v>11802075</v>
      </c>
      <c r="C6" s="7">
        <v>37560728</v>
      </c>
      <c r="D6" s="7">
        <v>19264239</v>
      </c>
      <c r="E6" s="7">
        <v>14605109</v>
      </c>
      <c r="G6">
        <f t="shared" si="0"/>
        <v>345788.99542499997</v>
      </c>
      <c r="H6">
        <f t="shared" si="1"/>
        <v>375607.28</v>
      </c>
      <c r="I6">
        <f t="shared" si="2"/>
        <v>721396.275425</v>
      </c>
    </row>
    <row r="7" spans="1:9" x14ac:dyDescent="0.3">
      <c r="A7" t="s">
        <v>90</v>
      </c>
      <c r="B7" s="7">
        <v>13456246</v>
      </c>
      <c r="C7" s="7">
        <v>38790416</v>
      </c>
      <c r="D7" s="7">
        <v>20970126</v>
      </c>
      <c r="E7" s="7">
        <v>16450027</v>
      </c>
      <c r="G7">
        <f t="shared" si="0"/>
        <v>394254.55155400001</v>
      </c>
      <c r="H7">
        <f t="shared" si="1"/>
        <v>387904.16000000003</v>
      </c>
      <c r="I7">
        <f t="shared" si="2"/>
        <v>782158.71155400004</v>
      </c>
    </row>
    <row r="8" spans="1:9" x14ac:dyDescent="0.3">
      <c r="A8" t="s">
        <v>91</v>
      </c>
      <c r="B8" s="7">
        <v>9110690</v>
      </c>
      <c r="C8" s="7">
        <v>25755741</v>
      </c>
      <c r="D8" s="7">
        <v>16405405</v>
      </c>
      <c r="E8" s="7">
        <v>11442858</v>
      </c>
      <c r="G8">
        <f t="shared" si="0"/>
        <v>266934.10631</v>
      </c>
      <c r="H8">
        <f t="shared" si="1"/>
        <v>257557.41</v>
      </c>
      <c r="I8">
        <f t="shared" si="2"/>
        <v>524491.51630999998</v>
      </c>
    </row>
    <row r="9" spans="1:9" x14ac:dyDescent="0.3">
      <c r="A9" t="s">
        <v>92</v>
      </c>
      <c r="B9" s="7">
        <v>9038450</v>
      </c>
      <c r="C9" s="7">
        <v>26925487</v>
      </c>
      <c r="D9" s="7">
        <v>17817562</v>
      </c>
      <c r="E9" s="7">
        <v>13451724</v>
      </c>
      <c r="G9">
        <f t="shared" si="0"/>
        <v>264817.54654999997</v>
      </c>
      <c r="H9">
        <f t="shared" si="1"/>
        <v>269254.87</v>
      </c>
      <c r="I9">
        <f t="shared" si="2"/>
        <v>534072.41654999997</v>
      </c>
    </row>
    <row r="10" spans="1:9" x14ac:dyDescent="0.3">
      <c r="A10" t="s">
        <v>93</v>
      </c>
      <c r="B10" s="7">
        <v>12101720</v>
      </c>
      <c r="C10" s="7">
        <v>37624198</v>
      </c>
      <c r="D10" s="7">
        <v>19247394</v>
      </c>
      <c r="E10" s="7">
        <v>14231777</v>
      </c>
      <c r="G10">
        <f t="shared" si="0"/>
        <v>354568.29427999997</v>
      </c>
      <c r="H10">
        <f t="shared" si="1"/>
        <v>376241.98</v>
      </c>
      <c r="I10">
        <f t="shared" si="2"/>
        <v>730810.27428000001</v>
      </c>
    </row>
    <row r="11" spans="1:9" x14ac:dyDescent="0.3">
      <c r="A11" t="s">
        <v>94</v>
      </c>
      <c r="B11" s="7">
        <v>7414404</v>
      </c>
      <c r="C11" s="7">
        <v>22401703</v>
      </c>
      <c r="D11" s="7">
        <v>13574524</v>
      </c>
      <c r="E11" s="7">
        <v>11513849</v>
      </c>
      <c r="G11">
        <f t="shared" si="0"/>
        <v>217234.62279599998</v>
      </c>
      <c r="H11">
        <f t="shared" si="1"/>
        <v>224017.03</v>
      </c>
      <c r="I11">
        <f t="shared" si="2"/>
        <v>441251.65279600001</v>
      </c>
    </row>
    <row r="12" spans="1:9" x14ac:dyDescent="0.3">
      <c r="A12" t="s">
        <v>95</v>
      </c>
      <c r="B12" s="7">
        <v>13384797</v>
      </c>
      <c r="C12" s="7">
        <v>39765437</v>
      </c>
      <c r="D12" s="7">
        <v>20661987</v>
      </c>
      <c r="E12" s="7">
        <v>17870131</v>
      </c>
      <c r="G12">
        <f t="shared" si="0"/>
        <v>392161.16730299999</v>
      </c>
      <c r="H12">
        <f t="shared" si="1"/>
        <v>397654.37</v>
      </c>
      <c r="I12">
        <f t="shared" si="2"/>
        <v>789815.53730299999</v>
      </c>
    </row>
    <row r="13" spans="1:9" x14ac:dyDescent="0.3">
      <c r="A13" t="s">
        <v>96</v>
      </c>
      <c r="B13" s="7">
        <v>11647151</v>
      </c>
      <c r="C13" s="7">
        <v>35064477</v>
      </c>
      <c r="D13" s="7">
        <v>19022515</v>
      </c>
      <c r="E13" s="7">
        <v>14039744</v>
      </c>
      <c r="G13">
        <f t="shared" si="0"/>
        <v>341249.87714900001</v>
      </c>
      <c r="H13">
        <f t="shared" si="1"/>
        <v>350644.77</v>
      </c>
      <c r="I13">
        <f t="shared" si="2"/>
        <v>691894.64714900008</v>
      </c>
    </row>
    <row r="14" spans="1:9" x14ac:dyDescent="0.3">
      <c r="A14" t="s">
        <v>97</v>
      </c>
      <c r="B14" s="7">
        <v>12066915</v>
      </c>
      <c r="C14" s="7">
        <v>36553324</v>
      </c>
      <c r="D14" s="7">
        <v>20677907</v>
      </c>
      <c r="E14" s="7">
        <v>14694913</v>
      </c>
      <c r="G14">
        <f t="shared" si="0"/>
        <v>353548.54258499999</v>
      </c>
      <c r="H14">
        <f t="shared" si="1"/>
        <v>365533.24</v>
      </c>
      <c r="I14">
        <f t="shared" si="2"/>
        <v>719081.78258499992</v>
      </c>
    </row>
    <row r="15" spans="1:9" x14ac:dyDescent="0.3">
      <c r="A15" t="s">
        <v>98</v>
      </c>
      <c r="B15" s="7">
        <v>9413866</v>
      </c>
      <c r="C15" s="7">
        <v>28519907</v>
      </c>
      <c r="D15" s="7">
        <v>17612573</v>
      </c>
      <c r="E15" s="7">
        <v>13920848</v>
      </c>
      <c r="G15">
        <f t="shared" si="0"/>
        <v>275816.85993400001</v>
      </c>
      <c r="H15">
        <f t="shared" si="1"/>
        <v>285199.07</v>
      </c>
      <c r="I15">
        <f t="shared" si="2"/>
        <v>561015.92993400001</v>
      </c>
    </row>
    <row r="16" spans="1:9" x14ac:dyDescent="0.3">
      <c r="A16" t="s">
        <v>99</v>
      </c>
      <c r="B16" s="7">
        <v>9256659</v>
      </c>
      <c r="C16" s="7">
        <v>28133232</v>
      </c>
      <c r="D16" s="7">
        <v>16894967</v>
      </c>
      <c r="E16" s="7">
        <v>13577758</v>
      </c>
      <c r="G16">
        <f t="shared" si="0"/>
        <v>271210.85204099998</v>
      </c>
      <c r="H16">
        <f t="shared" si="1"/>
        <v>281332.32</v>
      </c>
      <c r="I16">
        <f t="shared" si="2"/>
        <v>552543.17204099998</v>
      </c>
    </row>
    <row r="17" spans="1:9" x14ac:dyDescent="0.3">
      <c r="A17" t="s">
        <v>100</v>
      </c>
      <c r="B17" s="7">
        <v>9210138</v>
      </c>
      <c r="C17" s="7">
        <v>29147352</v>
      </c>
      <c r="D17" s="7">
        <v>15962030</v>
      </c>
      <c r="E17" s="7">
        <v>13338086</v>
      </c>
      <c r="G17">
        <f t="shared" si="0"/>
        <v>269847.833262</v>
      </c>
      <c r="H17">
        <f t="shared" si="1"/>
        <v>291473.52</v>
      </c>
      <c r="I17">
        <f t="shared" si="2"/>
        <v>561321.35326200002</v>
      </c>
    </row>
    <row r="18" spans="1:9" x14ac:dyDescent="0.3">
      <c r="A18" t="s">
        <v>101</v>
      </c>
      <c r="B18" s="7">
        <v>9221147</v>
      </c>
      <c r="C18" s="7">
        <v>27959097</v>
      </c>
      <c r="D18" s="7">
        <v>16094110</v>
      </c>
      <c r="E18" s="7">
        <v>13323520</v>
      </c>
      <c r="G18">
        <f t="shared" si="0"/>
        <v>270170.38595299999</v>
      </c>
      <c r="H18">
        <f t="shared" si="1"/>
        <v>279590.97000000003</v>
      </c>
      <c r="I18">
        <f t="shared" si="2"/>
        <v>549761.35595300002</v>
      </c>
    </row>
    <row r="19" spans="1:9" x14ac:dyDescent="0.3">
      <c r="A19" t="s">
        <v>102</v>
      </c>
      <c r="B19" s="7">
        <v>8980933</v>
      </c>
      <c r="C19" s="7">
        <v>27985871</v>
      </c>
      <c r="D19" s="7">
        <v>15712849</v>
      </c>
      <c r="E19" s="7">
        <v>13223460</v>
      </c>
      <c r="G19">
        <f t="shared" si="0"/>
        <v>263132.35596700001</v>
      </c>
      <c r="H19">
        <f t="shared" si="1"/>
        <v>279858.71000000002</v>
      </c>
      <c r="I19">
        <f t="shared" si="2"/>
        <v>542991.06596700009</v>
      </c>
    </row>
    <row r="20" spans="1:9" x14ac:dyDescent="0.3">
      <c r="A20" t="s">
        <v>103</v>
      </c>
      <c r="B20" s="7">
        <v>12971712</v>
      </c>
      <c r="C20" s="7">
        <v>39272491</v>
      </c>
      <c r="D20" s="7">
        <v>20106366</v>
      </c>
      <c r="E20" s="7">
        <v>17670447</v>
      </c>
      <c r="G20">
        <f t="shared" si="0"/>
        <v>380058.18988799996</v>
      </c>
      <c r="H20">
        <f t="shared" si="1"/>
        <v>392724.91000000003</v>
      </c>
      <c r="I20">
        <f t="shared" si="2"/>
        <v>772783.09988799994</v>
      </c>
    </row>
    <row r="21" spans="1:9" x14ac:dyDescent="0.3">
      <c r="A21" t="s">
        <v>104</v>
      </c>
      <c r="B21" s="7">
        <v>12982160</v>
      </c>
      <c r="C21" s="7">
        <v>39318482</v>
      </c>
      <c r="D21" s="7">
        <v>20111634</v>
      </c>
      <c r="E21" s="7">
        <v>17737149</v>
      </c>
      <c r="G21">
        <f t="shared" si="0"/>
        <v>380364.30583999999</v>
      </c>
      <c r="H21">
        <f t="shared" si="1"/>
        <v>393184.82</v>
      </c>
      <c r="I21">
        <f t="shared" si="2"/>
        <v>773549.12583999999</v>
      </c>
    </row>
    <row r="22" spans="1:9" x14ac:dyDescent="0.3">
      <c r="A22" t="s">
        <v>105</v>
      </c>
      <c r="B22" s="7">
        <v>8475199</v>
      </c>
      <c r="C22" s="7">
        <v>28154143</v>
      </c>
      <c r="D22" s="7">
        <v>17729255</v>
      </c>
      <c r="E22" s="7">
        <v>16271951</v>
      </c>
      <c r="G22">
        <f t="shared" si="0"/>
        <v>248314.85550099998</v>
      </c>
      <c r="H22">
        <f t="shared" si="1"/>
        <v>281541.43</v>
      </c>
      <c r="I22">
        <f t="shared" si="2"/>
        <v>529856.28550100001</v>
      </c>
    </row>
    <row r="23" spans="1:9" x14ac:dyDescent="0.3">
      <c r="A23" t="s">
        <v>106</v>
      </c>
      <c r="B23" s="7">
        <v>8451227</v>
      </c>
      <c r="C23" s="7">
        <v>26539150</v>
      </c>
      <c r="D23" s="7">
        <v>16512870</v>
      </c>
      <c r="E23" s="7">
        <v>15003341</v>
      </c>
      <c r="G23">
        <f t="shared" si="0"/>
        <v>247612.49987299999</v>
      </c>
      <c r="H23">
        <f t="shared" si="1"/>
        <v>265391.5</v>
      </c>
      <c r="I23">
        <f t="shared" si="2"/>
        <v>513003.99987299996</v>
      </c>
    </row>
    <row r="24" spans="1:9" x14ac:dyDescent="0.3">
      <c r="A24" t="s">
        <v>107</v>
      </c>
      <c r="B24" s="7">
        <v>8437394</v>
      </c>
      <c r="C24" s="7">
        <v>29064170</v>
      </c>
      <c r="D24" s="7">
        <v>15819452</v>
      </c>
      <c r="E24" s="7">
        <v>14953464</v>
      </c>
      <c r="G24">
        <f t="shared" si="0"/>
        <v>247207.206806</v>
      </c>
      <c r="H24">
        <f t="shared" si="1"/>
        <v>290641.7</v>
      </c>
      <c r="I24">
        <f t="shared" si="2"/>
        <v>537848.90680600004</v>
      </c>
    </row>
    <row r="25" spans="1:9" x14ac:dyDescent="0.3">
      <c r="A25" t="s">
        <v>108</v>
      </c>
      <c r="B25" s="7">
        <v>8424667</v>
      </c>
      <c r="C25" s="7">
        <v>29134180</v>
      </c>
      <c r="D25" s="7">
        <v>15838847</v>
      </c>
      <c r="E25" s="7">
        <v>15036476</v>
      </c>
      <c r="G25">
        <f t="shared" si="0"/>
        <v>246834.31843299998</v>
      </c>
      <c r="H25">
        <f t="shared" si="1"/>
        <v>291341.8</v>
      </c>
      <c r="I25">
        <f t="shared" si="2"/>
        <v>538176.11843299994</v>
      </c>
    </row>
    <row r="26" spans="1:9" x14ac:dyDescent="0.3">
      <c r="A26" t="s">
        <v>109</v>
      </c>
      <c r="B26" s="7">
        <v>8951270</v>
      </c>
      <c r="C26" s="7">
        <v>30733753</v>
      </c>
      <c r="D26" s="7">
        <v>16298672</v>
      </c>
      <c r="E26" s="7">
        <v>15444330</v>
      </c>
      <c r="G26">
        <f t="shared" si="0"/>
        <v>262263.25972999999</v>
      </c>
      <c r="H26">
        <f t="shared" si="1"/>
        <v>307337.53000000003</v>
      </c>
      <c r="I26">
        <f t="shared" si="2"/>
        <v>569600.78973000008</v>
      </c>
    </row>
    <row r="27" spans="1:9" x14ac:dyDescent="0.3">
      <c r="A27" t="s">
        <v>110</v>
      </c>
      <c r="B27" s="7">
        <v>8848226</v>
      </c>
      <c r="C27" s="7">
        <v>30523380</v>
      </c>
      <c r="D27" s="7">
        <v>16312046</v>
      </c>
      <c r="E27" s="7">
        <v>15633778</v>
      </c>
      <c r="G27">
        <f t="shared" si="0"/>
        <v>259244.17357399999</v>
      </c>
      <c r="H27">
        <f t="shared" si="1"/>
        <v>305233.8</v>
      </c>
      <c r="I27">
        <f t="shared" si="2"/>
        <v>564477.97357399995</v>
      </c>
    </row>
    <row r="28" spans="1:9" x14ac:dyDescent="0.3">
      <c r="A28" t="s">
        <v>111</v>
      </c>
      <c r="B28" s="7">
        <v>8906214</v>
      </c>
      <c r="C28" s="7">
        <v>30973255</v>
      </c>
      <c r="D28" s="7">
        <v>16286249</v>
      </c>
      <c r="E28" s="7">
        <v>15654024</v>
      </c>
      <c r="G28">
        <f t="shared" si="0"/>
        <v>260943.163986</v>
      </c>
      <c r="H28">
        <f t="shared" si="1"/>
        <v>309732.55</v>
      </c>
      <c r="I28">
        <f t="shared" si="2"/>
        <v>570675.71398600005</v>
      </c>
    </row>
    <row r="29" spans="1:9" x14ac:dyDescent="0.3">
      <c r="A29" t="s">
        <v>112</v>
      </c>
      <c r="B29" s="7">
        <v>11178173</v>
      </c>
      <c r="C29" s="7">
        <v>36685059</v>
      </c>
      <c r="D29" s="7">
        <v>18230761</v>
      </c>
      <c r="E29" s="7">
        <v>16088736</v>
      </c>
      <c r="G29">
        <f t="shared" si="0"/>
        <v>327509.29072699999</v>
      </c>
      <c r="H29">
        <f t="shared" si="1"/>
        <v>366850.59</v>
      </c>
      <c r="I29">
        <f t="shared" si="2"/>
        <v>694359.88072700007</v>
      </c>
    </row>
    <row r="30" spans="1:9" x14ac:dyDescent="0.3">
      <c r="A30" t="s">
        <v>113</v>
      </c>
      <c r="B30" s="7">
        <v>11116552</v>
      </c>
      <c r="C30" s="7">
        <v>39913312</v>
      </c>
      <c r="D30" s="7">
        <v>17271746</v>
      </c>
      <c r="E30" s="7">
        <v>16016987</v>
      </c>
      <c r="G30">
        <f t="shared" si="0"/>
        <v>325703.85704799998</v>
      </c>
      <c r="H30">
        <f t="shared" si="1"/>
        <v>399133.12</v>
      </c>
      <c r="I30">
        <f t="shared" si="2"/>
        <v>724836.97704799997</v>
      </c>
    </row>
    <row r="31" spans="1:9" x14ac:dyDescent="0.3">
      <c r="A31" t="s">
        <v>114</v>
      </c>
      <c r="B31" s="7">
        <v>12127894</v>
      </c>
      <c r="C31" s="7">
        <v>41895893</v>
      </c>
      <c r="D31" s="7">
        <v>18249381</v>
      </c>
      <c r="E31" s="7">
        <v>16729247</v>
      </c>
      <c r="G31">
        <f t="shared" si="0"/>
        <v>355335.16630599997</v>
      </c>
      <c r="H31">
        <f t="shared" si="1"/>
        <v>418958.93</v>
      </c>
      <c r="I31">
        <f t="shared" si="2"/>
        <v>774294.0963059999</v>
      </c>
    </row>
    <row r="32" spans="1:9" x14ac:dyDescent="0.3">
      <c r="A32" t="s">
        <v>115</v>
      </c>
      <c r="B32" s="7">
        <v>11670052</v>
      </c>
      <c r="C32" s="7">
        <v>41108845</v>
      </c>
      <c r="D32" s="7">
        <v>17740501</v>
      </c>
      <c r="E32" s="7">
        <v>16385853</v>
      </c>
      <c r="G32">
        <f t="shared" si="0"/>
        <v>341920.85354799998</v>
      </c>
      <c r="H32">
        <f t="shared" si="1"/>
        <v>411088.45</v>
      </c>
      <c r="I32">
        <f t="shared" si="2"/>
        <v>753009.30354800005</v>
      </c>
    </row>
    <row r="33" spans="1:9" x14ac:dyDescent="0.3">
      <c r="A33" t="s">
        <v>116</v>
      </c>
      <c r="B33" s="7">
        <v>11750927</v>
      </c>
      <c r="C33" s="7">
        <v>41226922</v>
      </c>
      <c r="D33" s="7">
        <v>17799796</v>
      </c>
      <c r="E33" s="7">
        <v>16394258</v>
      </c>
      <c r="G33">
        <f t="shared" si="0"/>
        <v>344290.41017300001</v>
      </c>
      <c r="H33">
        <f t="shared" si="1"/>
        <v>412269.22000000003</v>
      </c>
      <c r="I33">
        <f t="shared" si="2"/>
        <v>756559.63017300004</v>
      </c>
    </row>
    <row r="34" spans="1:9" x14ac:dyDescent="0.3">
      <c r="A34" t="s">
        <v>117</v>
      </c>
      <c r="B34" s="7">
        <v>11799591</v>
      </c>
      <c r="C34" s="7">
        <v>39071101</v>
      </c>
      <c r="D34" s="7">
        <v>18590479</v>
      </c>
      <c r="E34" s="7">
        <v>16741878</v>
      </c>
      <c r="G34">
        <f t="shared" si="0"/>
        <v>345716.216709</v>
      </c>
      <c r="H34">
        <f t="shared" si="1"/>
        <v>390711.01</v>
      </c>
      <c r="I34">
        <f t="shared" si="2"/>
        <v>736427.22670900007</v>
      </c>
    </row>
    <row r="35" spans="1:9" x14ac:dyDescent="0.3">
      <c r="A35" t="s">
        <v>118</v>
      </c>
      <c r="B35" s="7">
        <v>11746411</v>
      </c>
      <c r="C35" s="7">
        <v>39042684</v>
      </c>
      <c r="D35" s="7">
        <v>18529619</v>
      </c>
      <c r="E35" s="7">
        <v>16728882</v>
      </c>
      <c r="G35">
        <f t="shared" si="0"/>
        <v>344158.09588899999</v>
      </c>
      <c r="H35">
        <f t="shared" si="1"/>
        <v>390426.84</v>
      </c>
      <c r="I35">
        <f t="shared" si="2"/>
        <v>734584.93588900007</v>
      </c>
    </row>
    <row r="36" spans="1:9" x14ac:dyDescent="0.3">
      <c r="A36" t="s">
        <v>119</v>
      </c>
      <c r="B36" s="7">
        <v>11965853</v>
      </c>
      <c r="C36" s="7">
        <v>39400501</v>
      </c>
      <c r="D36" s="7">
        <v>18764534</v>
      </c>
      <c r="E36" s="7">
        <v>16907441</v>
      </c>
      <c r="G36">
        <f t="shared" si="0"/>
        <v>350587.52704700001</v>
      </c>
      <c r="H36">
        <f t="shared" si="1"/>
        <v>394005.01</v>
      </c>
      <c r="I36">
        <f t="shared" si="2"/>
        <v>744592.53704700002</v>
      </c>
    </row>
    <row r="37" spans="1:9" x14ac:dyDescent="0.3">
      <c r="A37" t="s">
        <v>120</v>
      </c>
      <c r="B37" s="7">
        <v>12146989</v>
      </c>
      <c r="C37" s="7">
        <v>40144055</v>
      </c>
      <c r="D37" s="7">
        <v>18680542</v>
      </c>
      <c r="E37" s="7">
        <v>16748828</v>
      </c>
      <c r="G37">
        <f t="shared" si="0"/>
        <v>355894.63071100001</v>
      </c>
      <c r="H37">
        <f t="shared" si="1"/>
        <v>401440.55</v>
      </c>
      <c r="I37">
        <f t="shared" si="2"/>
        <v>757335.18071099999</v>
      </c>
    </row>
    <row r="38" spans="1:9" x14ac:dyDescent="0.3">
      <c r="A38" t="s">
        <v>121</v>
      </c>
      <c r="B38" s="7">
        <v>12670198</v>
      </c>
      <c r="C38" s="7">
        <v>41720595</v>
      </c>
      <c r="D38" s="7">
        <v>18997131</v>
      </c>
      <c r="E38" s="7">
        <v>17095789</v>
      </c>
      <c r="G38">
        <f t="shared" si="0"/>
        <v>371224.13120199996</v>
      </c>
      <c r="H38">
        <f t="shared" si="1"/>
        <v>417205.95</v>
      </c>
      <c r="I38">
        <f t="shared" si="2"/>
        <v>788430.08120199991</v>
      </c>
    </row>
    <row r="39" spans="1:9" x14ac:dyDescent="0.3">
      <c r="A39" t="s">
        <v>122</v>
      </c>
      <c r="B39" s="7">
        <v>12944579</v>
      </c>
      <c r="C39" s="7">
        <v>40527935</v>
      </c>
      <c r="D39" s="7">
        <v>20282718</v>
      </c>
      <c r="E39" s="7">
        <v>17199938</v>
      </c>
      <c r="G39">
        <f t="shared" si="0"/>
        <v>379263.22012099996</v>
      </c>
      <c r="H39">
        <f t="shared" si="1"/>
        <v>405279.35000000003</v>
      </c>
      <c r="I39">
        <f t="shared" si="2"/>
        <v>784542.57012100006</v>
      </c>
    </row>
    <row r="40" spans="1:9" x14ac:dyDescent="0.3">
      <c r="A40" t="s">
        <v>123</v>
      </c>
      <c r="B40" s="7">
        <v>13060875</v>
      </c>
      <c r="C40" s="7">
        <v>40453517</v>
      </c>
      <c r="D40" s="7">
        <v>20475501</v>
      </c>
      <c r="E40" s="7">
        <v>17228434</v>
      </c>
      <c r="G40">
        <f t="shared" si="0"/>
        <v>382670.57662499999</v>
      </c>
      <c r="H40">
        <f t="shared" si="1"/>
        <v>404535.17</v>
      </c>
      <c r="I40">
        <f t="shared" si="2"/>
        <v>787205.74662499991</v>
      </c>
    </row>
    <row r="41" spans="1:9" x14ac:dyDescent="0.3">
      <c r="A41" t="s">
        <v>124</v>
      </c>
      <c r="B41" s="7">
        <v>13260263</v>
      </c>
      <c r="C41" s="7">
        <v>40651863</v>
      </c>
      <c r="D41" s="7">
        <v>20615391</v>
      </c>
      <c r="E41" s="7">
        <v>17236759</v>
      </c>
      <c r="G41">
        <f t="shared" si="0"/>
        <v>388512.44563699997</v>
      </c>
      <c r="H41">
        <f t="shared" si="1"/>
        <v>406518.63</v>
      </c>
      <c r="I41">
        <f t="shared" si="2"/>
        <v>795031.07563699991</v>
      </c>
    </row>
    <row r="42" spans="1:9" x14ac:dyDescent="0.3">
      <c r="A42" t="s">
        <v>125</v>
      </c>
      <c r="B42" s="7">
        <v>10765090</v>
      </c>
      <c r="C42" s="7">
        <v>32752423</v>
      </c>
      <c r="D42" s="7">
        <v>18208070</v>
      </c>
      <c r="E42" s="7">
        <v>16409021</v>
      </c>
      <c r="G42">
        <f t="shared" si="0"/>
        <v>315406.37190999999</v>
      </c>
      <c r="H42">
        <f t="shared" si="1"/>
        <v>327524.23</v>
      </c>
      <c r="I42">
        <f t="shared" si="2"/>
        <v>642930.60190999997</v>
      </c>
    </row>
    <row r="43" spans="1:9" x14ac:dyDescent="0.3">
      <c r="A43" t="s">
        <v>126</v>
      </c>
      <c r="B43" s="7">
        <v>11931570</v>
      </c>
      <c r="C43" s="7">
        <v>36624864</v>
      </c>
      <c r="D43" s="7">
        <v>19365224</v>
      </c>
      <c r="E43" s="7">
        <v>17350348</v>
      </c>
      <c r="G43">
        <f t="shared" si="0"/>
        <v>349583.06942999997</v>
      </c>
      <c r="H43">
        <f t="shared" si="1"/>
        <v>366248.64</v>
      </c>
      <c r="I43">
        <f t="shared" si="2"/>
        <v>715831.70943000005</v>
      </c>
    </row>
    <row r="44" spans="1:9" x14ac:dyDescent="0.3">
      <c r="A44" t="s">
        <v>127</v>
      </c>
      <c r="B44" s="7">
        <v>12056839</v>
      </c>
      <c r="C44" s="7">
        <v>36682228</v>
      </c>
      <c r="D44" s="7">
        <v>19531166</v>
      </c>
      <c r="E44" s="7">
        <v>17395260</v>
      </c>
      <c r="G44">
        <f t="shared" si="0"/>
        <v>353253.32586099999</v>
      </c>
      <c r="H44">
        <f t="shared" si="1"/>
        <v>366822.28</v>
      </c>
      <c r="I44">
        <f t="shared" si="2"/>
        <v>720075.60586100002</v>
      </c>
    </row>
    <row r="45" spans="1:9" x14ac:dyDescent="0.3">
      <c r="A45" t="s">
        <v>128</v>
      </c>
      <c r="B45" s="7">
        <v>12053858</v>
      </c>
      <c r="C45" s="7">
        <v>37240990</v>
      </c>
      <c r="D45" s="7">
        <v>19069649</v>
      </c>
      <c r="E45" s="7">
        <v>17163794</v>
      </c>
      <c r="G45">
        <f t="shared" si="0"/>
        <v>353165.98554199998</v>
      </c>
      <c r="H45">
        <f t="shared" si="1"/>
        <v>372409.9</v>
      </c>
      <c r="I45">
        <f t="shared" si="2"/>
        <v>725575.88554199995</v>
      </c>
    </row>
    <row r="46" spans="1:9" x14ac:dyDescent="0.3">
      <c r="A46" t="s">
        <v>129</v>
      </c>
      <c r="B46" s="7">
        <v>11861048</v>
      </c>
      <c r="C46" s="7">
        <v>37101489</v>
      </c>
      <c r="D46" s="7">
        <v>20222016</v>
      </c>
      <c r="E46" s="7">
        <v>14716558</v>
      </c>
      <c r="G46">
        <f t="shared" si="0"/>
        <v>347516.84535199997</v>
      </c>
      <c r="H46">
        <f t="shared" si="1"/>
        <v>371014.89</v>
      </c>
      <c r="I46">
        <f t="shared" si="2"/>
        <v>718531.73535199999</v>
      </c>
    </row>
    <row r="47" spans="1:9" x14ac:dyDescent="0.3">
      <c r="A47" t="s">
        <v>130</v>
      </c>
      <c r="B47" s="7">
        <v>7426479</v>
      </c>
      <c r="C47" s="7">
        <v>38271972</v>
      </c>
      <c r="D47" s="7">
        <v>12455119</v>
      </c>
      <c r="E47" s="7">
        <v>12667949</v>
      </c>
      <c r="G47">
        <f t="shared" si="0"/>
        <v>217588.40822099999</v>
      </c>
      <c r="H47">
        <f t="shared" si="1"/>
        <v>382719.72000000003</v>
      </c>
      <c r="I47">
        <f t="shared" si="2"/>
        <v>600308.12822100008</v>
      </c>
    </row>
    <row r="48" spans="1:9" x14ac:dyDescent="0.3">
      <c r="A48" t="s">
        <v>131</v>
      </c>
      <c r="B48" s="7">
        <v>7098531</v>
      </c>
      <c r="C48" s="7">
        <v>27661651</v>
      </c>
      <c r="D48" s="7">
        <v>11554659</v>
      </c>
      <c r="E48" s="7">
        <v>9650220</v>
      </c>
      <c r="G48">
        <f t="shared" si="0"/>
        <v>207979.859769</v>
      </c>
      <c r="H48">
        <f t="shared" si="1"/>
        <v>276616.51</v>
      </c>
      <c r="I48">
        <f t="shared" si="2"/>
        <v>484596.36976899998</v>
      </c>
    </row>
    <row r="49" spans="1:9" x14ac:dyDescent="0.3">
      <c r="A49" t="s">
        <v>132</v>
      </c>
      <c r="B49" s="7">
        <v>8248704</v>
      </c>
      <c r="C49" s="7">
        <v>25861777</v>
      </c>
      <c r="D49" s="7">
        <v>16266731</v>
      </c>
      <c r="E49" s="7">
        <v>13122484</v>
      </c>
      <c r="G49">
        <f t="shared" si="0"/>
        <v>241678.77849599998</v>
      </c>
      <c r="H49">
        <f t="shared" si="1"/>
        <v>258617.77000000002</v>
      </c>
      <c r="I49">
        <f t="shared" si="2"/>
        <v>500296.548496</v>
      </c>
    </row>
    <row r="50" spans="1:9" x14ac:dyDescent="0.3">
      <c r="A50" t="s">
        <v>133</v>
      </c>
      <c r="B50" s="7">
        <v>10861757</v>
      </c>
      <c r="C50" s="7">
        <v>30636474</v>
      </c>
      <c r="D50" s="7">
        <v>18154854</v>
      </c>
      <c r="E50" s="7">
        <v>13855392</v>
      </c>
      <c r="G50">
        <f t="shared" si="0"/>
        <v>318238.61834300001</v>
      </c>
      <c r="H50">
        <f t="shared" si="1"/>
        <v>306364.74</v>
      </c>
      <c r="I50">
        <f t="shared" si="2"/>
        <v>624603.35834300006</v>
      </c>
    </row>
    <row r="51" spans="1:9" x14ac:dyDescent="0.3">
      <c r="A51" t="s">
        <v>134</v>
      </c>
      <c r="B51" s="7">
        <v>13230269</v>
      </c>
      <c r="C51" s="7">
        <v>33697995</v>
      </c>
      <c r="D51" s="7">
        <v>21619520</v>
      </c>
      <c r="E51" s="7">
        <v>15780083</v>
      </c>
      <c r="G51">
        <f t="shared" si="0"/>
        <v>387633.65143099998</v>
      </c>
      <c r="H51">
        <f t="shared" si="1"/>
        <v>336979.95</v>
      </c>
      <c r="I51">
        <f t="shared" si="2"/>
        <v>724613.60143100005</v>
      </c>
    </row>
    <row r="52" spans="1:9" x14ac:dyDescent="0.3">
      <c r="A52" t="s">
        <v>135</v>
      </c>
      <c r="B52" s="7">
        <v>2145063</v>
      </c>
      <c r="C52" s="7">
        <v>9234666</v>
      </c>
      <c r="D52" s="7">
        <v>8822105</v>
      </c>
      <c r="E52" s="7">
        <v>7176663</v>
      </c>
      <c r="G52">
        <f t="shared" si="0"/>
        <v>62848.200836999997</v>
      </c>
      <c r="H52">
        <f t="shared" si="1"/>
        <v>92346.66</v>
      </c>
      <c r="I52">
        <f t="shared" si="2"/>
        <v>155194.86083700001</v>
      </c>
    </row>
  </sheetData>
  <mergeCells count="1">
    <mergeCell ref="B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"/>
    </sheetView>
  </sheetViews>
  <sheetFormatPr defaultRowHeight="14.4" x14ac:dyDescent="0.3"/>
  <cols>
    <col min="1" max="1" width="11.6640625" bestFit="1" customWidth="1"/>
  </cols>
  <sheetData>
    <row r="1" spans="1:5" x14ac:dyDescent="0.3">
      <c r="A1" s="1"/>
      <c r="B1" s="1" t="s">
        <v>140</v>
      </c>
      <c r="C1" s="1" t="s">
        <v>141</v>
      </c>
      <c r="D1" s="1" t="s">
        <v>142</v>
      </c>
      <c r="E1" s="1" t="s">
        <v>143</v>
      </c>
    </row>
    <row r="2" spans="1:5" x14ac:dyDescent="0.3">
      <c r="A2" s="2" t="s">
        <v>139</v>
      </c>
      <c r="B2" s="1">
        <f>[1]L1_L2!D18</f>
        <v>9.9798100000000004E-3</v>
      </c>
      <c r="C2" s="1">
        <f>[1]L1_L2!E18</f>
        <v>0.72877199999999998</v>
      </c>
      <c r="D2" s="1">
        <f>[1]L1_L2!F18</f>
        <v>0.68323</v>
      </c>
      <c r="E2" s="1">
        <f>[1]L1_L2!$C$18</f>
        <v>16.1572</v>
      </c>
    </row>
    <row r="3" spans="1:5" x14ac:dyDescent="0.3">
      <c r="A3" s="1" t="s">
        <v>144</v>
      </c>
      <c r="B3" s="1">
        <f>[1]L1_L2!D4</f>
        <v>4.8636899999999997E-2</v>
      </c>
      <c r="C3" s="1">
        <f>[1]L1_L2!E4</f>
        <v>1.18438</v>
      </c>
      <c r="D3" s="1">
        <f>[1]L1_L2!F4</f>
        <v>1.41753</v>
      </c>
      <c r="E3" s="1">
        <f>[1]L1_L2!$C$4</f>
        <v>225.29</v>
      </c>
    </row>
    <row r="4" spans="1:5" x14ac:dyDescent="0.3">
      <c r="A4" s="1" t="s">
        <v>145</v>
      </c>
      <c r="C4">
        <f>[1]MANA!$B$3</f>
        <v>5.9954300000000004E-3</v>
      </c>
      <c r="E4">
        <f>[1]MANA!$D$3</f>
        <v>0.359404</v>
      </c>
    </row>
    <row r="5" spans="1:5" x14ac:dyDescent="0.3">
      <c r="A5" s="1" t="s">
        <v>146</v>
      </c>
      <c r="C5">
        <f>[1]MANA!$B$5</f>
        <v>2.9642600000000002E-2</v>
      </c>
      <c r="E5">
        <f>[1]MANA!$D$5</f>
        <v>8.7531199999999991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35" workbookViewId="0">
      <selection activeCell="B59" sqref="B59"/>
    </sheetView>
  </sheetViews>
  <sheetFormatPr defaultRowHeight="14.4" x14ac:dyDescent="0.3"/>
  <sheetData>
    <row r="1" spans="1:5" x14ac:dyDescent="0.3">
      <c r="A1" s="9" t="s">
        <v>147</v>
      </c>
      <c r="B1" s="9"/>
      <c r="C1" s="9"/>
      <c r="D1" s="9"/>
      <c r="E1" s="1">
        <f>1000/50000000</f>
        <v>2.0000000000000002E-5</v>
      </c>
    </row>
    <row r="2" spans="1:5" x14ac:dyDescent="0.3">
      <c r="A2" s="1" t="s">
        <v>148</v>
      </c>
      <c r="B2" s="1" t="s">
        <v>149</v>
      </c>
      <c r="C2" s="1" t="s">
        <v>150</v>
      </c>
      <c r="D2" s="1" t="s">
        <v>151</v>
      </c>
      <c r="E2" s="1"/>
    </row>
    <row r="3" spans="1:5" x14ac:dyDescent="0.3">
      <c r="A3" s="1">
        <f>Sheet3!F3*$E$1</f>
        <v>177.00800000000001</v>
      </c>
      <c r="B3" s="1">
        <f>Sheet3!G3*$E$1</f>
        <v>1.1794</v>
      </c>
      <c r="C3" s="1">
        <f>Sheet3!L3*$E$1</f>
        <v>212.03004000000001</v>
      </c>
      <c r="D3" s="1">
        <f>Sheet3!M3*$E$1</f>
        <v>4.7829000000000006</v>
      </c>
    </row>
    <row r="4" spans="1:5" x14ac:dyDescent="0.3">
      <c r="A4" s="1">
        <f>Sheet3!F4*$E$1</f>
        <v>185.86288000000002</v>
      </c>
      <c r="B4" s="1">
        <f>Sheet3!G4*$E$1</f>
        <v>4.3053000000000008</v>
      </c>
      <c r="C4" s="1">
        <f>Sheet3!L4*$E$1</f>
        <v>227.53282000000002</v>
      </c>
      <c r="D4" s="1">
        <f>Sheet3!M4*$E$1</f>
        <v>8.6226400000000005</v>
      </c>
    </row>
    <row r="5" spans="1:5" x14ac:dyDescent="0.3">
      <c r="A5" s="1">
        <f>Sheet3!F5*$E$1</f>
        <v>185.20186000000001</v>
      </c>
      <c r="B5" s="1">
        <f>Sheet3!G5*$E$1</f>
        <v>3.4425600000000003</v>
      </c>
      <c r="C5" s="1">
        <f>Sheet3!L5*$E$1</f>
        <v>170.40120000000002</v>
      </c>
      <c r="D5" s="1">
        <f>Sheet3!M5*$E$1</f>
        <v>8.9252000000000002</v>
      </c>
    </row>
    <row r="6" spans="1:5" x14ac:dyDescent="0.3">
      <c r="A6" s="1">
        <f>Sheet3!F6*$E$1</f>
        <v>183.47744</v>
      </c>
      <c r="B6" s="1">
        <f>Sheet3!G6*$E$1</f>
        <v>4.0420199999999999</v>
      </c>
      <c r="C6" s="1">
        <f>Sheet3!L6*$E$1</f>
        <v>230.03402000000003</v>
      </c>
      <c r="D6" s="1">
        <f>Sheet3!M6*$E$1</f>
        <v>9.9443000000000001</v>
      </c>
    </row>
    <row r="7" spans="1:5" x14ac:dyDescent="0.3">
      <c r="A7" s="1">
        <f>Sheet3!F7*$E$1</f>
        <v>180.75414000000001</v>
      </c>
      <c r="B7" s="1">
        <f>Sheet3!G7*$E$1</f>
        <v>4.9476400000000007</v>
      </c>
      <c r="C7" s="1">
        <f>Sheet3!L7*$E$1</f>
        <v>236.40122000000002</v>
      </c>
      <c r="D7" s="1">
        <f>Sheet3!M7*$E$1</f>
        <v>11.922700000000001</v>
      </c>
    </row>
    <row r="8" spans="1:5" x14ac:dyDescent="0.3">
      <c r="A8" s="1">
        <f>Sheet3!F8*$E$1</f>
        <v>166.29338000000001</v>
      </c>
      <c r="B8" s="1">
        <f>Sheet3!G8*$E$1</f>
        <v>2.2578400000000003</v>
      </c>
      <c r="C8" s="1">
        <f>Sheet3!L8*$E$1</f>
        <v>194.19922000000003</v>
      </c>
      <c r="D8" s="1">
        <f>Sheet3!M8*$E$1</f>
        <v>11.911460000000002</v>
      </c>
    </row>
    <row r="9" spans="1:5" x14ac:dyDescent="0.3">
      <c r="A9" s="1">
        <f>Sheet3!F9*$E$1</f>
        <v>177.79544000000001</v>
      </c>
      <c r="B9" s="1">
        <f>Sheet3!G9*$E$1</f>
        <v>3.4504000000000001</v>
      </c>
      <c r="C9" s="1">
        <f>Sheet3!L9*$E$1</f>
        <v>168.85640000000001</v>
      </c>
      <c r="D9" s="1">
        <f>Sheet3!M9*$E$1</f>
        <v>15.859820000000001</v>
      </c>
    </row>
    <row r="10" spans="1:5" x14ac:dyDescent="0.3">
      <c r="A10" s="1">
        <f>Sheet3!F10*$E$1</f>
        <v>189.45022</v>
      </c>
      <c r="B10" s="1">
        <f>Sheet3!G10*$E$1</f>
        <v>4.3276200000000005</v>
      </c>
      <c r="C10" s="1">
        <f>Sheet3!L10*$E$1</f>
        <v>249.02600000000001</v>
      </c>
      <c r="D10" s="1">
        <f>Sheet3!M10*$E$1</f>
        <v>14.227</v>
      </c>
    </row>
    <row r="11" spans="1:5" x14ac:dyDescent="0.3">
      <c r="A11" s="1">
        <f>Sheet3!F11*$E$1</f>
        <v>161.79754000000003</v>
      </c>
      <c r="B11" s="1">
        <f>Sheet3!G11*$E$1</f>
        <v>2.6632800000000003</v>
      </c>
      <c r="C11" s="1">
        <f>Sheet3!L11*$E$1</f>
        <v>175.07134000000002</v>
      </c>
      <c r="D11" s="1">
        <f>Sheet3!M11*$E$1</f>
        <v>10.014040000000001</v>
      </c>
    </row>
    <row r="12" spans="1:5" x14ac:dyDescent="0.3">
      <c r="A12" s="1">
        <f>Sheet3!F12*$E$1</f>
        <v>188.27510000000001</v>
      </c>
      <c r="B12" s="1">
        <f>Sheet3!G12*$E$1</f>
        <v>6.2171600000000007</v>
      </c>
      <c r="C12" s="1">
        <f>Sheet3!L12*$E$1</f>
        <v>228.97552000000002</v>
      </c>
      <c r="D12" s="1">
        <f>Sheet3!M12*$E$1</f>
        <v>13.75276</v>
      </c>
    </row>
    <row r="13" spans="1:5" x14ac:dyDescent="0.3">
      <c r="A13" s="1">
        <f>Sheet3!F13*$E$1</f>
        <v>178.90152</v>
      </c>
      <c r="B13" s="1">
        <f>Sheet3!G13*$E$1</f>
        <v>6.6343800000000002</v>
      </c>
      <c r="C13" s="1">
        <f>Sheet3!L13*$E$1</f>
        <v>230.09096000000002</v>
      </c>
      <c r="D13" s="1">
        <f>Sheet3!M13*$E$1</f>
        <v>18.158720000000002</v>
      </c>
    </row>
    <row r="14" spans="1:5" x14ac:dyDescent="0.3">
      <c r="A14" s="1">
        <f>Sheet3!F14*$E$1</f>
        <v>205.01244000000003</v>
      </c>
      <c r="B14" s="1">
        <f>Sheet3!G14*$E$1</f>
        <v>7.9055600000000004</v>
      </c>
      <c r="C14" s="1">
        <f>Sheet3!L14*$E$1</f>
        <v>232.07690000000002</v>
      </c>
      <c r="D14" s="1">
        <f>Sheet3!M14*$E$1</f>
        <v>21.915260000000004</v>
      </c>
    </row>
    <row r="15" spans="1:5" x14ac:dyDescent="0.3">
      <c r="A15" s="1">
        <f>Sheet3!F15*$E$1</f>
        <v>206.83762000000002</v>
      </c>
      <c r="B15" s="1">
        <f>Sheet3!G15*$E$1</f>
        <v>7.0519600000000002</v>
      </c>
      <c r="C15" s="1">
        <f>Sheet3!L15*$E$1</f>
        <v>178.67554000000001</v>
      </c>
      <c r="D15" s="1">
        <f>Sheet3!M15*$E$1</f>
        <v>22.345320000000001</v>
      </c>
    </row>
    <row r="16" spans="1:5" x14ac:dyDescent="0.3">
      <c r="A16" s="1">
        <f>Sheet3!F16*$E$1</f>
        <v>189.60496000000001</v>
      </c>
      <c r="B16" s="1">
        <f>Sheet3!G16*$E$1</f>
        <v>7.8818400000000004</v>
      </c>
      <c r="C16" s="1">
        <f>Sheet3!L16*$E$1</f>
        <v>180.40978000000001</v>
      </c>
      <c r="D16" s="1">
        <f>Sheet3!M16*$E$1</f>
        <v>24.677860000000003</v>
      </c>
    </row>
    <row r="17" spans="1:4" x14ac:dyDescent="0.3">
      <c r="A17" s="1">
        <f>Sheet3!F17*$E$1</f>
        <v>167.75700000000001</v>
      </c>
      <c r="B17" s="1">
        <f>Sheet3!G17*$E$1</f>
        <v>8.2690200000000011</v>
      </c>
      <c r="C17" s="1">
        <f>Sheet3!L17*$E$1</f>
        <v>185.29660000000001</v>
      </c>
      <c r="D17" s="1">
        <f>Sheet3!M17*$E$1</f>
        <v>25.540760000000002</v>
      </c>
    </row>
    <row r="18" spans="1:4" x14ac:dyDescent="0.3">
      <c r="A18" s="1">
        <f>Sheet3!F18*$E$1</f>
        <v>163.75944000000001</v>
      </c>
      <c r="B18" s="1">
        <f>Sheet3!G18*$E$1</f>
        <v>8.9881400000000014</v>
      </c>
      <c r="C18" s="1">
        <f>Sheet3!L18*$E$1</f>
        <v>181.91238000000001</v>
      </c>
      <c r="D18" s="1">
        <f>Sheet3!M18*$E$1</f>
        <v>28.306560000000001</v>
      </c>
    </row>
    <row r="19" spans="1:4" x14ac:dyDescent="0.3">
      <c r="A19" s="1">
        <f>Sheet3!F19*$E$1</f>
        <v>162.80062000000001</v>
      </c>
      <c r="B19" s="1">
        <f>Sheet3!G19*$E$1</f>
        <v>9.2580600000000004</v>
      </c>
      <c r="C19" s="1">
        <f>Sheet3!L19*$E$1</f>
        <v>174.92200000000003</v>
      </c>
      <c r="D19" s="1">
        <f>Sheet3!M19*$E$1</f>
        <v>29.983800000000002</v>
      </c>
    </row>
    <row r="20" spans="1:4" x14ac:dyDescent="0.3">
      <c r="A20" s="1">
        <f>Sheet3!F20*$E$1</f>
        <v>182.53100000000001</v>
      </c>
      <c r="B20" s="1">
        <f>Sheet3!G20*$E$1</f>
        <v>8.8992599999999999</v>
      </c>
      <c r="C20" s="1">
        <f>Sheet3!L20*$E$1</f>
        <v>212.64924000000002</v>
      </c>
      <c r="D20" s="1">
        <f>Sheet3!M20*$E$1</f>
        <v>24.334800000000001</v>
      </c>
    </row>
    <row r="21" spans="1:4" x14ac:dyDescent="0.3">
      <c r="A21" s="1">
        <f>Sheet3!F21*$E$1</f>
        <v>182.73198000000002</v>
      </c>
      <c r="B21" s="1">
        <f>Sheet3!G21*$E$1</f>
        <v>8.9217400000000016</v>
      </c>
      <c r="C21" s="1">
        <f>Sheet3!L21*$E$1</f>
        <v>212.48340000000002</v>
      </c>
      <c r="D21" s="1">
        <f>Sheet3!M21*$E$1</f>
        <v>24.473080000000003</v>
      </c>
    </row>
    <row r="22" spans="1:4" x14ac:dyDescent="0.3">
      <c r="A22" s="1">
        <f>Sheet3!F22*$E$1</f>
        <v>178.54732000000001</v>
      </c>
      <c r="B22" s="1">
        <f>Sheet3!G22*$E$1</f>
        <v>15.03476</v>
      </c>
      <c r="C22" s="1">
        <f>Sheet3!L22*$E$1</f>
        <v>121.37512000000001</v>
      </c>
      <c r="D22" s="1">
        <f>Sheet3!M22*$E$1</f>
        <v>42.091140000000003</v>
      </c>
    </row>
    <row r="23" spans="1:4" x14ac:dyDescent="0.3">
      <c r="A23" s="1">
        <f>Sheet3!F23*$E$1</f>
        <v>188.19640000000001</v>
      </c>
      <c r="B23" s="1">
        <f>Sheet3!G23*$E$1</f>
        <v>7.7177600000000011</v>
      </c>
      <c r="C23" s="1">
        <f>Sheet3!L23*$E$1</f>
        <v>117.91236000000001</v>
      </c>
      <c r="D23" s="1">
        <f>Sheet3!M23*$E$1</f>
        <v>37.869320000000002</v>
      </c>
    </row>
    <row r="24" spans="1:4" x14ac:dyDescent="0.3">
      <c r="A24" s="1">
        <f>Sheet3!F24*$E$1</f>
        <v>191.64358000000001</v>
      </c>
      <c r="B24" s="1">
        <f>Sheet3!G24*$E$1</f>
        <v>8.5474600000000009</v>
      </c>
      <c r="C24" s="1">
        <f>Sheet3!L24*$E$1</f>
        <v>131.10662000000002</v>
      </c>
      <c r="D24" s="1">
        <f>Sheet3!M24*$E$1</f>
        <v>40.288780000000003</v>
      </c>
    </row>
    <row r="25" spans="1:4" x14ac:dyDescent="0.3">
      <c r="A25" s="1">
        <f>Sheet3!F25*$E$1</f>
        <v>187.81718000000001</v>
      </c>
      <c r="B25" s="1">
        <f>Sheet3!G25*$E$1</f>
        <v>7.6717000000000004</v>
      </c>
      <c r="C25" s="1">
        <f>Sheet3!L25*$E$1</f>
        <v>118.14478000000001</v>
      </c>
      <c r="D25" s="1">
        <f>Sheet3!M25*$E$1</f>
        <v>36.091080000000005</v>
      </c>
    </row>
    <row r="26" spans="1:4" x14ac:dyDescent="0.3">
      <c r="A26" s="1">
        <f>Sheet3!F26*$E$1</f>
        <v>191.53336000000002</v>
      </c>
      <c r="B26" s="1">
        <f>Sheet3!G26*$E$1</f>
        <v>8.5497800000000002</v>
      </c>
      <c r="C26" s="1">
        <f>Sheet3!L26*$E$1</f>
        <v>132.53750000000002</v>
      </c>
      <c r="D26" s="1">
        <f>Sheet3!M26*$E$1</f>
        <v>40.330580000000005</v>
      </c>
    </row>
    <row r="27" spans="1:4" x14ac:dyDescent="0.3">
      <c r="A27" s="1">
        <f>Sheet3!F27*$E$1</f>
        <v>191.52590000000001</v>
      </c>
      <c r="B27" s="1">
        <f>Sheet3!G27*$E$1</f>
        <v>8.7909400000000009</v>
      </c>
      <c r="C27" s="1">
        <f>Sheet3!L27*$E$1</f>
        <v>129.80246000000002</v>
      </c>
      <c r="D27" s="1">
        <f>Sheet3!M27*$E$1</f>
        <v>40.950700000000005</v>
      </c>
    </row>
    <row r="28" spans="1:4" x14ac:dyDescent="0.3">
      <c r="A28" s="1">
        <f>Sheet3!F28*$E$1</f>
        <v>191.77942000000002</v>
      </c>
      <c r="B28" s="1">
        <f>Sheet3!G28*$E$1</f>
        <v>8.7126600000000014</v>
      </c>
      <c r="C28" s="1">
        <f>Sheet3!L28*$E$1</f>
        <v>130.29194000000001</v>
      </c>
      <c r="D28" s="1">
        <f>Sheet3!M28*$E$1</f>
        <v>41.204360000000001</v>
      </c>
    </row>
    <row r="29" spans="1:4" x14ac:dyDescent="0.3">
      <c r="A29" s="1">
        <f>Sheet3!F29*$E$1</f>
        <v>167.13232000000002</v>
      </c>
      <c r="B29" s="1">
        <f>Sheet3!G29*$E$1</f>
        <v>17.317780000000003</v>
      </c>
      <c r="C29" s="1">
        <f>Sheet3!L29*$E$1</f>
        <v>148.79138</v>
      </c>
      <c r="D29" s="1">
        <f>Sheet3!M29*$E$1</f>
        <v>49.433480000000003</v>
      </c>
    </row>
    <row r="30" spans="1:4" x14ac:dyDescent="0.3">
      <c r="A30" s="1">
        <f>Sheet3!F30*$E$1</f>
        <v>163.90176000000002</v>
      </c>
      <c r="B30" s="1">
        <f>Sheet3!G30*$E$1</f>
        <v>18.193100000000001</v>
      </c>
      <c r="C30" s="1">
        <f>Sheet3!L30*$E$1</f>
        <v>145.35142000000002</v>
      </c>
      <c r="D30" s="1">
        <f>Sheet3!M30*$E$1</f>
        <v>51.292100000000005</v>
      </c>
    </row>
    <row r="31" spans="1:4" x14ac:dyDescent="0.3">
      <c r="A31" s="1">
        <f>Sheet3!F31*$E$1</f>
        <v>167.35352</v>
      </c>
      <c r="B31" s="1">
        <f>Sheet3!G31*$E$1</f>
        <v>17.860040000000001</v>
      </c>
      <c r="C31" s="1">
        <f>Sheet3!L31*$E$1</f>
        <v>166.92528000000001</v>
      </c>
      <c r="D31" s="1">
        <f>Sheet3!M31*$E$1</f>
        <v>49.174220000000005</v>
      </c>
    </row>
    <row r="32" spans="1:4" x14ac:dyDescent="0.3">
      <c r="A32" s="1">
        <f>Sheet3!F32*$E$1</f>
        <v>164.04230000000001</v>
      </c>
      <c r="B32" s="1">
        <f>Sheet3!G32*$E$1</f>
        <v>20.407600000000002</v>
      </c>
      <c r="C32" s="1">
        <f>Sheet3!L32*$E$1</f>
        <v>149.76842000000002</v>
      </c>
      <c r="D32" s="1">
        <f>Sheet3!M32*$E$1</f>
        <v>56.037980000000005</v>
      </c>
    </row>
    <row r="33" spans="1:4" x14ac:dyDescent="0.3">
      <c r="A33" s="1">
        <f>Sheet3!F33*$E$1</f>
        <v>163.43192000000002</v>
      </c>
      <c r="B33" s="1">
        <f>Sheet3!G33*$E$1</f>
        <v>20.498940000000001</v>
      </c>
      <c r="C33" s="1">
        <f>Sheet3!L33*$E$1</f>
        <v>151.32146</v>
      </c>
      <c r="D33" s="1">
        <f>Sheet3!M33*$E$1</f>
        <v>55.986920000000005</v>
      </c>
    </row>
    <row r="34" spans="1:4" x14ac:dyDescent="0.3">
      <c r="A34" s="1">
        <f>Sheet3!F34*$E$1</f>
        <v>169.08452000000003</v>
      </c>
      <c r="B34" s="1">
        <f>Sheet3!G34*$E$1</f>
        <v>20.559560000000001</v>
      </c>
      <c r="C34" s="1">
        <f>Sheet3!L34*$E$1</f>
        <v>148.2116</v>
      </c>
      <c r="D34" s="1">
        <f>Sheet3!M34*$E$1</f>
        <v>56.466020000000007</v>
      </c>
    </row>
    <row r="35" spans="1:4" x14ac:dyDescent="0.3">
      <c r="A35" s="1">
        <f>Sheet3!F35*$E$1</f>
        <v>169.06244000000001</v>
      </c>
      <c r="B35" s="1">
        <f>Sheet3!G35*$E$1</f>
        <v>20.756500000000003</v>
      </c>
      <c r="C35" s="1">
        <f>Sheet3!L35*$E$1</f>
        <v>147.74826000000002</v>
      </c>
      <c r="D35" s="1">
        <f>Sheet3!M35*$E$1</f>
        <v>56.564800000000005</v>
      </c>
    </row>
    <row r="36" spans="1:4" x14ac:dyDescent="0.3">
      <c r="A36" s="1">
        <f>Sheet3!F36*$E$1</f>
        <v>169.00380000000001</v>
      </c>
      <c r="B36" s="1">
        <f>Sheet3!G36*$E$1</f>
        <v>20.852920000000001</v>
      </c>
      <c r="C36" s="1">
        <f>Sheet3!L36*$E$1</f>
        <v>149.93464</v>
      </c>
      <c r="D36" s="1">
        <f>Sheet3!M36*$E$1</f>
        <v>57.632080000000002</v>
      </c>
    </row>
    <row r="37" spans="1:4" x14ac:dyDescent="0.3">
      <c r="A37" s="1">
        <f>Sheet3!F37*$E$1</f>
        <v>166.62754000000001</v>
      </c>
      <c r="B37" s="1">
        <f>Sheet3!G37*$E$1</f>
        <v>21.22072</v>
      </c>
      <c r="C37" s="1">
        <f>Sheet3!L37*$E$1</f>
        <v>153.37524000000002</v>
      </c>
      <c r="D37" s="1">
        <f>Sheet3!M37*$E$1</f>
        <v>59.218140000000005</v>
      </c>
    </row>
    <row r="38" spans="1:4" x14ac:dyDescent="0.3">
      <c r="A38" s="1">
        <f>Sheet3!F38*$E$1</f>
        <v>164.93604000000002</v>
      </c>
      <c r="B38" s="1">
        <f>Sheet3!G38*$E$1</f>
        <v>22.370640000000002</v>
      </c>
      <c r="C38" s="1">
        <f>Sheet3!L38*$E$1</f>
        <v>157.53982000000002</v>
      </c>
      <c r="D38" s="1">
        <f>Sheet3!M38*$E$1</f>
        <v>59.956040000000002</v>
      </c>
    </row>
    <row r="39" spans="1:4" x14ac:dyDescent="0.3">
      <c r="A39" s="1">
        <f>Sheet3!F39*$E$1</f>
        <v>173.16282000000001</v>
      </c>
      <c r="B39" s="1">
        <f>Sheet3!G39*$E$1</f>
        <v>16.43224</v>
      </c>
      <c r="C39" s="1">
        <f>Sheet3!L39*$E$1</f>
        <v>178.14822000000001</v>
      </c>
      <c r="D39" s="1">
        <f>Sheet3!M39*$E$1</f>
        <v>63.891280000000002</v>
      </c>
    </row>
    <row r="40" spans="1:4" x14ac:dyDescent="0.3">
      <c r="A40" s="1">
        <f>Sheet3!F40*$E$1</f>
        <v>172.27056000000002</v>
      </c>
      <c r="B40" s="1">
        <f>Sheet3!G40*$E$1</f>
        <v>16.54372</v>
      </c>
      <c r="C40" s="1">
        <f>Sheet3!L40*$E$1</f>
        <v>183.34786000000003</v>
      </c>
      <c r="D40" s="1">
        <f>Sheet3!M40*$E$1</f>
        <v>63.797160000000005</v>
      </c>
    </row>
    <row r="41" spans="1:4" x14ac:dyDescent="0.3">
      <c r="A41" s="1">
        <f>Sheet3!F41*$E$1</f>
        <v>174.28786000000002</v>
      </c>
      <c r="B41" s="1">
        <f>Sheet3!G41*$E$1</f>
        <v>16.078960000000002</v>
      </c>
      <c r="C41" s="1">
        <f>Sheet3!L41*$E$1</f>
        <v>182.26444000000001</v>
      </c>
      <c r="D41" s="1">
        <f>Sheet3!M41*$E$1</f>
        <v>64.866620000000012</v>
      </c>
    </row>
    <row r="42" spans="1:4" x14ac:dyDescent="0.3">
      <c r="A42" s="1">
        <f>Sheet3!F42*$E$1</f>
        <v>164.15666000000002</v>
      </c>
      <c r="B42" s="1">
        <f>Sheet3!G42*$E$1</f>
        <v>12.740320000000001</v>
      </c>
      <c r="C42" s="1">
        <f>Sheet3!L42*$E$1</f>
        <v>133.12454000000002</v>
      </c>
      <c r="D42" s="1">
        <f>Sheet3!M42*$E$1</f>
        <v>69.375219999999999</v>
      </c>
    </row>
    <row r="43" spans="1:4" x14ac:dyDescent="0.3">
      <c r="A43" s="1">
        <f>Sheet3!F43*$E$1</f>
        <v>167.0137</v>
      </c>
      <c r="B43" s="1">
        <f>Sheet3!G43*$E$1</f>
        <v>17.58972</v>
      </c>
      <c r="C43" s="1">
        <f>Sheet3!L43*$E$1</f>
        <v>153.93620000000001</v>
      </c>
      <c r="D43" s="1">
        <f>Sheet3!M43*$E$1</f>
        <v>74.558640000000011</v>
      </c>
    </row>
    <row r="44" spans="1:4" x14ac:dyDescent="0.3">
      <c r="A44" s="1">
        <f>Sheet3!F44*$E$1</f>
        <v>167.55190000000002</v>
      </c>
      <c r="B44" s="1">
        <f>Sheet3!G44*$E$1</f>
        <v>17.284420000000001</v>
      </c>
      <c r="C44" s="1">
        <f>Sheet3!L44*$E$1</f>
        <v>159.0206</v>
      </c>
      <c r="D44" s="1">
        <f>Sheet3!M44*$E$1</f>
        <v>74.483580000000003</v>
      </c>
    </row>
    <row r="45" spans="1:4" x14ac:dyDescent="0.3">
      <c r="A45" s="1">
        <f>Sheet3!F45*$E$1</f>
        <v>164.67046000000002</v>
      </c>
      <c r="B45" s="1">
        <f>Sheet3!G45*$E$1</f>
        <v>17.720120000000001</v>
      </c>
      <c r="C45" s="1">
        <f>Sheet3!L45*$E$1</f>
        <v>143.50288</v>
      </c>
      <c r="D45" s="1">
        <f>Sheet3!M45*$E$1</f>
        <v>75.29140000000001</v>
      </c>
    </row>
    <row r="46" spans="1:4" x14ac:dyDescent="0.3">
      <c r="A46" s="1">
        <f>Sheet3!F46*$E$1</f>
        <v>183.44172</v>
      </c>
      <c r="B46" s="1">
        <f>Sheet3!G46*$E$1</f>
        <v>1.9622600000000001</v>
      </c>
      <c r="C46" s="1">
        <f>Sheet3!L46*$E$1</f>
        <v>269.03398000000004</v>
      </c>
      <c r="D46" s="1">
        <f>Sheet3!M46*$E$1</f>
        <v>4.8635800000000007</v>
      </c>
    </row>
    <row r="47" spans="1:4" x14ac:dyDescent="0.3">
      <c r="A47" s="1">
        <f>Sheet3!F47*$E$1</f>
        <v>236.93548000000001</v>
      </c>
      <c r="B47" s="1">
        <f>Sheet3!G47*$E$1</f>
        <v>4.5077000000000007</v>
      </c>
      <c r="C47" s="1">
        <f>Sheet3!L47*$E$1</f>
        <v>145.52852000000001</v>
      </c>
      <c r="D47" s="1">
        <f>Sheet3!M47*$E$1</f>
        <v>11.759640000000001</v>
      </c>
    </row>
    <row r="48" spans="1:4" x14ac:dyDescent="0.3">
      <c r="A48" s="1">
        <f>Sheet3!F48*$E$1</f>
        <v>219.40944000000002</v>
      </c>
      <c r="B48" s="1">
        <f>Sheet3!G48*$E$1</f>
        <v>5.7314400000000001</v>
      </c>
      <c r="C48" s="1">
        <f>Sheet3!L48*$E$1</f>
        <v>137.76608000000002</v>
      </c>
      <c r="D48" s="1">
        <f>Sheet3!M48*$E$1</f>
        <v>14.460700000000001</v>
      </c>
    </row>
    <row r="49" spans="1:5" x14ac:dyDescent="0.3">
      <c r="A49" s="1">
        <f>Sheet3!F49*$E$1</f>
        <v>175.67102000000003</v>
      </c>
      <c r="B49" s="1">
        <f>Sheet3!G49*$E$1</f>
        <v>2.9261600000000003</v>
      </c>
      <c r="C49" s="1">
        <f>Sheet3!L49*$E$1</f>
        <v>212.26514000000003</v>
      </c>
      <c r="D49" s="1">
        <f>Sheet3!M49*$E$1</f>
        <v>9.5397400000000001</v>
      </c>
    </row>
    <row r="50" spans="1:5" x14ac:dyDescent="0.3">
      <c r="A50" s="1">
        <f>Sheet3!F50*$E$1</f>
        <v>172.56868</v>
      </c>
      <c r="B50" s="1">
        <f>Sheet3!G50*$E$1</f>
        <v>4.0311600000000007</v>
      </c>
      <c r="C50" s="1">
        <f>Sheet3!L50*$E$1</f>
        <v>280.99128000000002</v>
      </c>
      <c r="D50" s="1">
        <f>Sheet3!M50*$E$1</f>
        <v>13.408200000000001</v>
      </c>
    </row>
    <row r="51" spans="1:5" x14ac:dyDescent="0.3">
      <c r="A51" s="1">
        <f>Sheet3!F51*$E$1</f>
        <v>180.22878000000003</v>
      </c>
      <c r="B51" s="1">
        <f>Sheet3!G51*$E$1</f>
        <v>2.4502400000000004</v>
      </c>
      <c r="C51" s="1">
        <f>Sheet3!L51*$E$1</f>
        <v>251.83952000000002</v>
      </c>
      <c r="D51" s="1">
        <f>Sheet3!M51*$E$1</f>
        <v>6.0149000000000008</v>
      </c>
    </row>
    <row r="52" spans="1:5" x14ac:dyDescent="0.3">
      <c r="A52" s="1">
        <f>Sheet3!F52*$E$1</f>
        <v>159.87074000000001</v>
      </c>
      <c r="B52" s="1">
        <f>Sheet3!G52*$E$1</f>
        <v>0.81414000000000009</v>
      </c>
      <c r="C52" s="1">
        <f>Sheet3!L52*$E$1</f>
        <v>68.029140000000012</v>
      </c>
      <c r="D52" s="1">
        <f>Sheet3!M52*$E$1</f>
        <v>4.9613000000000005</v>
      </c>
    </row>
    <row r="53" spans="1:5" x14ac:dyDescent="0.3">
      <c r="A53" s="1">
        <f>AVERAGE(A3:A52)</f>
        <v>178.65423440000004</v>
      </c>
      <c r="B53" s="1">
        <f t="shared" ref="B53:C53" si="0">AVERAGE(B3:B52)</f>
        <v>10.250372799999997</v>
      </c>
      <c r="C53" s="1">
        <f t="shared" si="0"/>
        <v>175.59962560000002</v>
      </c>
      <c r="D53" s="1">
        <f>AVERAGE(D3:D52)</f>
        <v>34.231173600000005</v>
      </c>
      <c r="E53" t="s">
        <v>152</v>
      </c>
    </row>
    <row r="54" spans="1:5" x14ac:dyDescent="0.3">
      <c r="A54" s="1" t="s">
        <v>166</v>
      </c>
      <c r="B54" s="1">
        <f>SUM(A53:D53)</f>
        <v>398.7354064000001</v>
      </c>
      <c r="C54" s="1"/>
      <c r="D54" s="1"/>
    </row>
    <row r="55" spans="1:5" x14ac:dyDescent="0.3">
      <c r="A55" s="1" t="s">
        <v>153</v>
      </c>
      <c r="B55" s="1">
        <f>linkedrecords!$D$2*(B53+D53)</f>
        <v>30.391126946871999</v>
      </c>
      <c r="C55" s="1"/>
      <c r="D55" s="1"/>
    </row>
    <row r="56" spans="1:5" x14ac:dyDescent="0.3">
      <c r="A56" s="1" t="s">
        <v>154</v>
      </c>
      <c r="B56" s="1">
        <f>linkedrecords!$C$2*A53</f>
        <v>130.19820371215681</v>
      </c>
      <c r="C56" s="1"/>
      <c r="D56" s="1"/>
    </row>
    <row r="57" spans="1:5" x14ac:dyDescent="0.3">
      <c r="A57" s="1" t="s">
        <v>155</v>
      </c>
      <c r="B57" s="1">
        <f>linkedrecords!$B$2*C53</f>
        <v>1.7524508995591364</v>
      </c>
    </row>
    <row r="58" spans="1:5" x14ac:dyDescent="0.3">
      <c r="A58" s="1" t="s">
        <v>162</v>
      </c>
      <c r="B58" s="1">
        <f>SUM(B55:B57)</f>
        <v>162.34178155858794</v>
      </c>
    </row>
    <row r="59" spans="1:5" x14ac:dyDescent="0.3">
      <c r="A59" s="1" t="s">
        <v>163</v>
      </c>
      <c r="B59" s="1">
        <f>Sheet1!B55*linkedrecords!E2*20</f>
        <v>3.6693849663206262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pane xSplit="1" ySplit="2" topLeftCell="B37" activePane="bottomRight" state="frozen"/>
      <selection pane="topRight" activeCell="B1" sqref="B1"/>
      <selection pane="bottomLeft" activeCell="A3" sqref="A3"/>
      <selection pane="bottomRight" activeCell="B59" sqref="B59"/>
    </sheetView>
  </sheetViews>
  <sheetFormatPr defaultRowHeight="14.4" x14ac:dyDescent="0.3"/>
  <cols>
    <col min="8" max="8" width="8.88671875" style="5"/>
  </cols>
  <sheetData>
    <row r="1" spans="1:12" x14ac:dyDescent="0.3">
      <c r="A1" s="9" t="s">
        <v>147</v>
      </c>
      <c r="B1" s="9"/>
      <c r="C1" s="9"/>
      <c r="D1" s="9"/>
      <c r="E1" s="9"/>
      <c r="F1" s="9"/>
      <c r="G1" s="9"/>
      <c r="H1" s="9"/>
      <c r="I1" s="9"/>
      <c r="J1" s="9"/>
      <c r="L1" s="1">
        <f>1000/50000000</f>
        <v>2.0000000000000002E-5</v>
      </c>
    </row>
    <row r="2" spans="1:12" x14ac:dyDescent="0.3">
      <c r="A2" s="1" t="s">
        <v>148</v>
      </c>
      <c r="B2" s="1" t="s">
        <v>149</v>
      </c>
      <c r="C2" s="1" t="s">
        <v>156</v>
      </c>
      <c r="D2" s="1" t="s">
        <v>157</v>
      </c>
      <c r="E2" s="1" t="s">
        <v>158</v>
      </c>
      <c r="F2" s="1" t="s">
        <v>159</v>
      </c>
      <c r="G2" s="1" t="s">
        <v>170</v>
      </c>
      <c r="H2" s="5" t="s">
        <v>173</v>
      </c>
      <c r="I2" s="1" t="s">
        <v>171</v>
      </c>
      <c r="J2" s="5" t="s">
        <v>172</v>
      </c>
      <c r="L2" s="1"/>
    </row>
    <row r="3" spans="1:12" x14ac:dyDescent="0.3">
      <c r="A3" s="1">
        <f>Sheet4!F3*$L$1</f>
        <v>6.0416600000000003</v>
      </c>
      <c r="B3" s="1">
        <f>Sheet4!G3*$L$1</f>
        <v>2.2717000000000001</v>
      </c>
      <c r="C3" s="1">
        <f>Sheet4!I3*$L$1</f>
        <v>0.43278000000000005</v>
      </c>
      <c r="D3" s="1">
        <f>Sheet4!J3*$L$1</f>
        <v>0.73190000000000011</v>
      </c>
      <c r="E3" s="1">
        <f>Sheet4!O3*$L$1</f>
        <v>3.7873200000000002</v>
      </c>
      <c r="F3" s="1">
        <f>Sheet4!P3*$L$1</f>
        <v>4.5000000000000005E-3</v>
      </c>
      <c r="G3" s="5">
        <f>Sheet4!K3*$L$1</f>
        <v>22.106780000000001</v>
      </c>
      <c r="H3" s="5">
        <f>Sheet4!M3*$L$1</f>
        <v>3.0569800000000003</v>
      </c>
      <c r="I3" s="5">
        <f>Sheet4!V3*$L$1</f>
        <v>8.8167000000000009</v>
      </c>
      <c r="J3" s="5">
        <f>(Sheet4!L3-Sheet4!V3)*$L$1</f>
        <v>10.2331</v>
      </c>
    </row>
    <row r="4" spans="1:12" x14ac:dyDescent="0.3">
      <c r="A4" s="1">
        <f>Sheet4!F4*$L$1</f>
        <v>3.9486600000000003</v>
      </c>
      <c r="B4" s="1">
        <f>Sheet4!G4*$L$1</f>
        <v>1.3520000000000001</v>
      </c>
      <c r="C4" s="1">
        <f>Sheet4!I4*$L$1</f>
        <v>0.45666000000000001</v>
      </c>
      <c r="D4" s="1">
        <f>Sheet4!J4*$L$1</f>
        <v>1.3188800000000001</v>
      </c>
      <c r="E4" s="1">
        <f>Sheet4!O4*$L$1</f>
        <v>2.4998600000000004</v>
      </c>
      <c r="F4" s="1">
        <f>Sheet4!P4*$L$1</f>
        <v>1.0020000000000001E-2</v>
      </c>
      <c r="G4" s="5">
        <f>Sheet4!K4*$L$1</f>
        <v>18.93328</v>
      </c>
      <c r="H4" s="5">
        <f>Sheet4!M4*$L$1</f>
        <v>2.1604800000000002</v>
      </c>
      <c r="I4" s="5">
        <f>Sheet4!V4*$L$1</f>
        <v>6.3663200000000009</v>
      </c>
      <c r="J4" s="5">
        <f>(Sheet4!L4-Sheet4!V4)*$L$1</f>
        <v>10.40648</v>
      </c>
    </row>
    <row r="5" spans="1:12" x14ac:dyDescent="0.3">
      <c r="A5" s="1">
        <f>Sheet4!F5*$L$1</f>
        <v>3.3867400000000001</v>
      </c>
      <c r="B5" s="1">
        <f>Sheet4!G5*$L$1</f>
        <v>1.05274</v>
      </c>
      <c r="C5" s="1">
        <f>Sheet4!I5*$L$1</f>
        <v>0.51996000000000009</v>
      </c>
      <c r="D5" s="1">
        <f>Sheet4!J5*$L$1</f>
        <v>4.1257800000000007</v>
      </c>
      <c r="E5" s="1">
        <f>Sheet4!O5*$L$1</f>
        <v>5.3655200000000001</v>
      </c>
      <c r="F5" s="1">
        <f>Sheet4!P5*$L$1</f>
        <v>2.0400000000000001E-2</v>
      </c>
      <c r="G5" s="5">
        <f>Sheet4!K5*$L$1</f>
        <v>19.367040000000003</v>
      </c>
      <c r="H5" s="5">
        <f>Sheet4!M5*$L$1</f>
        <v>2.6602600000000001</v>
      </c>
      <c r="I5" s="5">
        <f>Sheet4!V5*$L$1</f>
        <v>5.9633000000000003</v>
      </c>
      <c r="J5" s="5">
        <f>(Sheet4!L5-Sheet4!V5)*$L$1</f>
        <v>10.743480000000002</v>
      </c>
    </row>
    <row r="6" spans="1:12" x14ac:dyDescent="0.3">
      <c r="A6" s="1">
        <f>Sheet4!F6*$L$1</f>
        <v>8.8493600000000008</v>
      </c>
      <c r="B6" s="1">
        <f>Sheet4!G6*$L$1</f>
        <v>2.0267200000000001</v>
      </c>
      <c r="C6" s="1">
        <f>Sheet4!I6*$L$1</f>
        <v>0.91872000000000009</v>
      </c>
      <c r="D6" s="1">
        <f>Sheet4!J6*$L$1</f>
        <v>1.4282800000000002</v>
      </c>
      <c r="E6" s="1">
        <f>Sheet4!O6*$L$1</f>
        <v>4.4252600000000006</v>
      </c>
      <c r="F6" s="1">
        <f>Sheet4!P6*$L$1</f>
        <v>1.502E-2</v>
      </c>
      <c r="G6" s="5">
        <f>Sheet4!K6*$L$1</f>
        <v>30.127120000000001</v>
      </c>
      <c r="H6" s="5">
        <f>Sheet4!M6*$L$1</f>
        <v>2.2947600000000001</v>
      </c>
      <c r="I6" s="5">
        <f>Sheet4!V6*$L$1</f>
        <v>11.748460000000001</v>
      </c>
      <c r="J6" s="5">
        <f>(Sheet4!L6-Sheet4!V6)*$L$1</f>
        <v>16.0839</v>
      </c>
    </row>
    <row r="7" spans="1:12" x14ac:dyDescent="0.3">
      <c r="A7" s="1">
        <f>Sheet4!F7*$L$1</f>
        <v>4.9996</v>
      </c>
      <c r="B7" s="1">
        <f>Sheet4!G7*$L$1</f>
        <v>1.9922600000000001</v>
      </c>
      <c r="C7" s="1">
        <f>Sheet4!I7*$L$1</f>
        <v>0.64836000000000005</v>
      </c>
      <c r="D7" s="1">
        <f>Sheet4!J7*$L$1</f>
        <v>2.9691400000000003</v>
      </c>
      <c r="E7" s="1">
        <f>Sheet4!O7*$L$1</f>
        <v>5.0361000000000002</v>
      </c>
      <c r="F7" s="1">
        <f>Sheet4!P7*$L$1</f>
        <v>2.4840000000000001E-2</v>
      </c>
      <c r="G7" s="5">
        <f>Sheet4!K7*$L$1</f>
        <v>25.515120000000003</v>
      </c>
      <c r="H7" s="5">
        <f>Sheet4!M7*$L$1</f>
        <v>2.7110200000000004</v>
      </c>
      <c r="I7" s="5">
        <f>Sheet4!V7*$L$1</f>
        <v>8.6258400000000002</v>
      </c>
      <c r="J7" s="5">
        <f>(Sheet4!L7-Sheet4!V7)*$L$1</f>
        <v>14.178260000000002</v>
      </c>
    </row>
    <row r="8" spans="1:12" x14ac:dyDescent="0.3">
      <c r="A8" s="1">
        <f>Sheet4!F8*$L$1</f>
        <v>3.1764200000000002</v>
      </c>
      <c r="B8" s="1">
        <f>Sheet4!G8*$L$1</f>
        <v>4.8166400000000005</v>
      </c>
      <c r="C8" s="1">
        <f>Sheet4!I8*$L$1</f>
        <v>0.24936000000000003</v>
      </c>
      <c r="D8" s="1">
        <f>Sheet4!J8*$L$1</f>
        <v>0.59784000000000004</v>
      </c>
      <c r="E8" s="1">
        <f>Sheet4!O8*$L$1</f>
        <v>3.5050800000000004</v>
      </c>
      <c r="F8" s="1">
        <f>Sheet4!P8*$L$1</f>
        <v>1.4620000000000001E-2</v>
      </c>
      <c r="G8" s="5">
        <f>Sheet4!K8*$L$1</f>
        <v>28.489440000000002</v>
      </c>
      <c r="H8" s="5">
        <f>Sheet4!M8*$L$1</f>
        <v>5.4991200000000005</v>
      </c>
      <c r="I8" s="5">
        <f>Sheet4!V8*$L$1</f>
        <v>8.5129600000000014</v>
      </c>
      <c r="J8" s="5">
        <f>(Sheet4!L8-Sheet4!V8)*$L$1</f>
        <v>14.477360000000001</v>
      </c>
    </row>
    <row r="9" spans="1:12" x14ac:dyDescent="0.3">
      <c r="A9" s="1">
        <f>Sheet4!F9*$L$1</f>
        <v>11.381680000000001</v>
      </c>
      <c r="B9" s="1">
        <f>Sheet4!G9*$L$1</f>
        <v>1.40998</v>
      </c>
      <c r="C9" s="1">
        <f>Sheet4!I9*$L$1</f>
        <v>0.9581400000000001</v>
      </c>
      <c r="D9" s="1">
        <f>Sheet4!J9*$L$1</f>
        <v>0.83166000000000007</v>
      </c>
      <c r="E9" s="1">
        <f>Sheet4!O9*$L$1</f>
        <v>6.5515800000000004</v>
      </c>
      <c r="F9" s="1">
        <f>Sheet4!P9*$L$1</f>
        <v>2.4200000000000003E-3</v>
      </c>
      <c r="G9" s="5">
        <f>Sheet4!K9*$L$1</f>
        <v>41.184440000000002</v>
      </c>
      <c r="H9" s="5">
        <f>Sheet4!M9*$L$1</f>
        <v>1.8777000000000001</v>
      </c>
      <c r="I9" s="5">
        <f>Sheet4!V9*$L$1</f>
        <v>13.354340000000001</v>
      </c>
      <c r="J9" s="5">
        <f>(Sheet4!L9-Sheet4!V9)*$L$1</f>
        <v>25.952400000000001</v>
      </c>
    </row>
    <row r="10" spans="1:12" x14ac:dyDescent="0.3">
      <c r="A10" s="1">
        <f>Sheet4!F10*$L$1</f>
        <v>14.967980000000001</v>
      </c>
      <c r="B10" s="1">
        <f>Sheet4!G10*$L$1</f>
        <v>3.3947400000000001</v>
      </c>
      <c r="C10" s="1">
        <f>Sheet4!I10*$L$1</f>
        <v>0.36620000000000003</v>
      </c>
      <c r="D10" s="1">
        <f>Sheet4!J10*$L$1</f>
        <v>1.7197600000000002</v>
      </c>
      <c r="E10" s="1">
        <f>Sheet4!O10*$L$1</f>
        <v>3.6313800000000005</v>
      </c>
      <c r="F10" s="1">
        <f>Sheet4!P10*$L$1</f>
        <v>8.4200000000000004E-3</v>
      </c>
      <c r="G10" s="5">
        <f>Sheet4!K10*$L$1</f>
        <v>47.949440000000003</v>
      </c>
      <c r="H10" s="5">
        <f>Sheet4!M10*$L$1</f>
        <v>3.8002200000000004</v>
      </c>
      <c r="I10" s="5">
        <f>Sheet4!V10*$L$1</f>
        <v>17.499660000000002</v>
      </c>
      <c r="J10" s="5">
        <f>(Sheet4!L10-Sheet4!V10)*$L$1</f>
        <v>26.649560000000001</v>
      </c>
    </row>
    <row r="11" spans="1:12" x14ac:dyDescent="0.3">
      <c r="A11" s="1">
        <f>Sheet4!F11*$L$1</f>
        <v>2.7795000000000001</v>
      </c>
      <c r="B11" s="1">
        <f>Sheet4!G11*$L$1</f>
        <v>2.3642800000000004</v>
      </c>
      <c r="C11" s="1">
        <f>Sheet4!I11*$L$1</f>
        <v>0.20370000000000002</v>
      </c>
      <c r="D11" s="1">
        <f>Sheet4!J11*$L$1</f>
        <v>1.41466</v>
      </c>
      <c r="E11" s="1">
        <f>Sheet4!O11*$L$1</f>
        <v>4.1461600000000001</v>
      </c>
      <c r="F11" s="1">
        <f>Sheet4!P11*$L$1</f>
        <v>1.0900000000000002E-2</v>
      </c>
      <c r="G11" s="5">
        <f>Sheet4!K11*$L$1</f>
        <v>23.837000000000003</v>
      </c>
      <c r="H11" s="5">
        <f>Sheet4!M11*$L$1</f>
        <v>5.8413400000000006</v>
      </c>
      <c r="I11" s="5">
        <f>Sheet4!V11*$L$1</f>
        <v>7.4864800000000002</v>
      </c>
      <c r="J11" s="5">
        <f>(Sheet4!L11-Sheet4!V11)*$L$1</f>
        <v>10.509180000000001</v>
      </c>
    </row>
    <row r="12" spans="1:12" x14ac:dyDescent="0.3">
      <c r="A12" s="1">
        <f>Sheet4!F12*$L$1</f>
        <v>3.0925800000000003</v>
      </c>
      <c r="B12" s="1">
        <f>Sheet4!G12*$L$1</f>
        <v>1.4400000000000001E-3</v>
      </c>
      <c r="C12" s="1">
        <f>Sheet4!I12*$L$1</f>
        <v>2.2200000000000002E-3</v>
      </c>
      <c r="D12" s="1">
        <f>Sheet4!J12*$L$1</f>
        <v>4.0000000000000003E-5</v>
      </c>
      <c r="E12" s="1">
        <f>Sheet4!O12*$L$1</f>
        <v>6.7000000000000002E-3</v>
      </c>
      <c r="F12" s="1">
        <f>Sheet4!P12*$L$1</f>
        <v>2.0000000000000002E-5</v>
      </c>
      <c r="G12" s="5">
        <f>Sheet4!K12*$L$1</f>
        <v>23.181980000000003</v>
      </c>
      <c r="H12" s="5">
        <f>Sheet4!M12*$L$1</f>
        <v>4.7000000000000002E-3</v>
      </c>
      <c r="I12" s="5">
        <f>Sheet4!V12*$L$1</f>
        <v>6.4834400000000008</v>
      </c>
      <c r="J12" s="5">
        <f>(Sheet4!L12-Sheet4!V12)*$L$1</f>
        <v>16.693840000000002</v>
      </c>
    </row>
    <row r="13" spans="1:12" x14ac:dyDescent="0.3">
      <c r="A13" s="1">
        <f>Sheet4!F13*$L$1</f>
        <v>8.189680000000001</v>
      </c>
      <c r="B13" s="1">
        <f>Sheet4!G13*$L$1</f>
        <v>6.9649200000000002</v>
      </c>
      <c r="C13" s="1">
        <f>Sheet4!I13*$L$1</f>
        <v>0.82000000000000006</v>
      </c>
      <c r="D13" s="1">
        <f>Sheet4!J13*$L$1</f>
        <v>1.4727600000000001</v>
      </c>
      <c r="E13" s="1">
        <f>Sheet4!O13*$L$1</f>
        <v>5.6631800000000005</v>
      </c>
      <c r="F13" s="1">
        <f>Sheet4!P13*$L$1</f>
        <v>2.2180000000000002E-2</v>
      </c>
      <c r="G13" s="5">
        <f>Sheet4!K13*$L$1</f>
        <v>41.083020000000005</v>
      </c>
      <c r="H13" s="5">
        <f>Sheet4!M13*$L$1</f>
        <v>11.04152</v>
      </c>
      <c r="I13" s="5">
        <f>Sheet4!V13*$L$1</f>
        <v>10.949280000000002</v>
      </c>
      <c r="J13" s="5">
        <f>(Sheet4!L13-Sheet4!V13)*$L$1</f>
        <v>19.092220000000001</v>
      </c>
    </row>
    <row r="14" spans="1:12" x14ac:dyDescent="0.3">
      <c r="A14" s="1">
        <f>Sheet4!F14*$L$1</f>
        <v>38.40408</v>
      </c>
      <c r="B14" s="1">
        <f>Sheet4!G14*$L$1</f>
        <v>7.4416000000000002</v>
      </c>
      <c r="C14" s="1">
        <f>Sheet4!I14*$L$1</f>
        <v>1.1336400000000002</v>
      </c>
      <c r="D14" s="1">
        <f>Sheet4!J14*$L$1</f>
        <v>0.97924000000000011</v>
      </c>
      <c r="E14" s="1">
        <f>Sheet4!O14*$L$1</f>
        <v>4.8699400000000006</v>
      </c>
      <c r="F14" s="1">
        <f>Sheet4!P14*$L$1</f>
        <v>3.0560000000000004E-2</v>
      </c>
      <c r="G14" s="5">
        <f>Sheet4!K14*$L$1</f>
        <v>88.763540000000006</v>
      </c>
      <c r="H14" s="5">
        <f>Sheet4!M14*$L$1</f>
        <v>12.548520000000002</v>
      </c>
      <c r="I14" s="5">
        <f>Sheet4!V14*$L$1</f>
        <v>25.464780000000001</v>
      </c>
      <c r="J14" s="5">
        <f>(Sheet4!L14-Sheet4!V14)*$L$1</f>
        <v>50.750240000000005</v>
      </c>
    </row>
    <row r="15" spans="1:12" x14ac:dyDescent="0.3">
      <c r="A15" s="1">
        <f>Sheet4!F15*$L$1</f>
        <v>43.600140000000003</v>
      </c>
      <c r="B15" s="1">
        <f>Sheet4!G15*$L$1</f>
        <v>6.5794400000000008</v>
      </c>
      <c r="C15" s="1">
        <f>Sheet4!I15*$L$1</f>
        <v>1.2781800000000001</v>
      </c>
      <c r="D15" s="1">
        <f>Sheet4!J15*$L$1</f>
        <v>0.7952800000000001</v>
      </c>
      <c r="E15" s="1">
        <f>Sheet4!O15*$L$1</f>
        <v>5.1118200000000007</v>
      </c>
      <c r="F15" s="1">
        <f>Sheet4!P15*$L$1</f>
        <v>2.5540000000000004E-2</v>
      </c>
      <c r="G15" s="5">
        <f>Sheet4!K15*$L$1</f>
        <v>96.285800000000009</v>
      </c>
      <c r="H15" s="5">
        <f>Sheet4!M15*$L$1</f>
        <v>13.14484</v>
      </c>
      <c r="I15" s="5">
        <f>Sheet4!V15*$L$1</f>
        <v>27.518660000000001</v>
      </c>
      <c r="J15" s="5">
        <f>(Sheet4!L15-Sheet4!V15)*$L$1</f>
        <v>55.622300000000003</v>
      </c>
    </row>
    <row r="16" spans="1:12" x14ac:dyDescent="0.3">
      <c r="A16" s="1">
        <f>Sheet4!F16*$L$1</f>
        <v>29.743420000000004</v>
      </c>
      <c r="B16" s="1">
        <f>Sheet4!G16*$L$1</f>
        <v>7.2104400000000002</v>
      </c>
      <c r="C16" s="1">
        <f>Sheet4!I16*$L$1</f>
        <v>0.98738000000000004</v>
      </c>
      <c r="D16" s="1">
        <f>Sheet4!J16*$L$1</f>
        <v>0.8825400000000001</v>
      </c>
      <c r="E16" s="1">
        <f>Sheet4!O16*$L$1</f>
        <v>5.2852200000000007</v>
      </c>
      <c r="F16" s="1">
        <f>Sheet4!P16*$L$1</f>
        <v>2.23E-2</v>
      </c>
      <c r="G16" s="5">
        <f>Sheet4!K16*$L$1</f>
        <v>81.03116</v>
      </c>
      <c r="H16" s="5">
        <f>Sheet4!M16*$L$1</f>
        <v>14.344260000000002</v>
      </c>
      <c r="I16" s="5">
        <f>Sheet4!V16*$L$1</f>
        <v>22.77646</v>
      </c>
      <c r="J16" s="5">
        <f>(Sheet4!L16-Sheet4!V16)*$L$1</f>
        <v>43.910440000000001</v>
      </c>
    </row>
    <row r="17" spans="1:10" x14ac:dyDescent="0.3">
      <c r="A17" s="1">
        <f>Sheet4!F17*$L$1</f>
        <v>7.8543000000000003</v>
      </c>
      <c r="B17" s="1">
        <f>Sheet4!G17*$L$1</f>
        <v>7.3357800000000006</v>
      </c>
      <c r="C17" s="1">
        <f>Sheet4!I17*$L$1</f>
        <v>0.68518000000000001</v>
      </c>
      <c r="D17" s="1">
        <f>Sheet4!J17*$L$1</f>
        <v>0.92036000000000007</v>
      </c>
      <c r="E17" s="1">
        <f>Sheet4!O17*$L$1</f>
        <v>5.3386000000000005</v>
      </c>
      <c r="F17" s="1">
        <f>Sheet4!P17*$L$1</f>
        <v>2.3900000000000001E-2</v>
      </c>
      <c r="G17" s="5">
        <f>Sheet4!K17*$L$1</f>
        <v>49.233660000000008</v>
      </c>
      <c r="H17" s="5">
        <f>Sheet4!M17*$L$1</f>
        <v>14.009500000000001</v>
      </c>
      <c r="I17" s="5">
        <f>Sheet4!V17*$L$1</f>
        <v>11.623480000000001</v>
      </c>
      <c r="J17" s="5">
        <f>(Sheet4!L17-Sheet4!V17)*$L$1</f>
        <v>23.600680000000001</v>
      </c>
    </row>
    <row r="18" spans="1:10" x14ac:dyDescent="0.3">
      <c r="A18" s="1">
        <f>Sheet4!F18*$L$1</f>
        <v>7.5103600000000004</v>
      </c>
      <c r="B18" s="1">
        <f>Sheet4!G18*$L$1</f>
        <v>8.0086000000000013</v>
      </c>
      <c r="C18" s="1">
        <f>Sheet4!I18*$L$1</f>
        <v>0.61904000000000003</v>
      </c>
      <c r="D18" s="1">
        <f>Sheet4!J18*$L$1</f>
        <v>0.99742000000000008</v>
      </c>
      <c r="E18" s="1">
        <f>Sheet4!O18*$L$1</f>
        <v>5.4752400000000003</v>
      </c>
      <c r="F18" s="1">
        <f>Sheet4!P18*$L$1</f>
        <v>3.5280000000000006E-2</v>
      </c>
      <c r="G18" s="5">
        <f>Sheet4!K18*$L$1</f>
        <v>52.514840000000007</v>
      </c>
      <c r="H18" s="5">
        <f>Sheet4!M18*$L$1</f>
        <v>16.206060000000001</v>
      </c>
      <c r="I18" s="5">
        <f>Sheet4!V18*$L$1</f>
        <v>11.481900000000001</v>
      </c>
      <c r="J18" s="5">
        <f>(Sheet4!L18-Sheet4!V18)*$L$1</f>
        <v>24.826880000000003</v>
      </c>
    </row>
    <row r="19" spans="1:10" x14ac:dyDescent="0.3">
      <c r="A19" s="1">
        <f>Sheet4!F19*$L$1</f>
        <v>7.4432800000000006</v>
      </c>
      <c r="B19" s="1">
        <f>Sheet4!G19*$L$1</f>
        <v>8.5959599999999998</v>
      </c>
      <c r="C19" s="1">
        <f>Sheet4!I19*$L$1</f>
        <v>0.60418000000000005</v>
      </c>
      <c r="D19" s="1">
        <f>Sheet4!J19*$L$1</f>
        <v>0.97406000000000004</v>
      </c>
      <c r="E19" s="1">
        <f>Sheet4!O19*$L$1</f>
        <v>5.4653200000000002</v>
      </c>
      <c r="F19" s="1">
        <f>Sheet4!P19*$L$1</f>
        <v>5.0680000000000003E-2</v>
      </c>
      <c r="G19" s="5">
        <f>Sheet4!K19*$L$1</f>
        <v>54.549400000000006</v>
      </c>
      <c r="H19" s="5">
        <f>Sheet4!M19*$L$1</f>
        <v>17.710380000000001</v>
      </c>
      <c r="I19" s="5">
        <f>Sheet4!V19*$L$1</f>
        <v>11.65146</v>
      </c>
      <c r="J19" s="5">
        <f>(Sheet4!L19-Sheet4!V19)*$L$1</f>
        <v>25.187560000000001</v>
      </c>
    </row>
    <row r="20" spans="1:10" x14ac:dyDescent="0.3">
      <c r="A20" s="1">
        <f>Sheet4!F20*$L$1</f>
        <v>5.1846200000000007</v>
      </c>
      <c r="B20" s="1">
        <f>Sheet4!G20*$L$1</f>
        <v>0.42070000000000002</v>
      </c>
      <c r="C20" s="1">
        <f>Sheet4!I20*$L$1</f>
        <v>2.1840000000000002E-2</v>
      </c>
      <c r="D20" s="1">
        <f>Sheet4!J20*$L$1</f>
        <v>0.61856</v>
      </c>
      <c r="E20" s="1">
        <f>Sheet4!O20*$L$1</f>
        <v>0.76702000000000004</v>
      </c>
      <c r="F20" s="1">
        <f>Sheet4!P20*$L$1</f>
        <v>3.8000000000000002E-4</v>
      </c>
      <c r="G20" s="5">
        <f>Sheet4!K20*$L$1</f>
        <v>40.211720000000007</v>
      </c>
      <c r="H20" s="5">
        <f>Sheet4!M20*$L$1</f>
        <v>0.40394000000000002</v>
      </c>
      <c r="I20" s="5">
        <f>Sheet4!V20*$L$1</f>
        <v>11.872480000000001</v>
      </c>
      <c r="J20" s="5">
        <f>(Sheet4!L20-Sheet4!V20)*$L$1</f>
        <v>27.935300000000002</v>
      </c>
    </row>
    <row r="21" spans="1:10" x14ac:dyDescent="0.3">
      <c r="A21" s="1">
        <f>Sheet4!F21*$L$1</f>
        <v>5.2403000000000004</v>
      </c>
      <c r="B21" s="1">
        <f>Sheet4!G21*$L$1</f>
        <v>1.2600000000000001E-3</v>
      </c>
      <c r="C21" s="1">
        <f>Sheet4!I21*$L$1</f>
        <v>1.8600000000000001E-3</v>
      </c>
      <c r="D21" s="1">
        <f>Sheet4!J21*$L$1</f>
        <v>4.0000000000000003E-5</v>
      </c>
      <c r="E21" s="1">
        <f>Sheet4!O21*$L$1</f>
        <v>7.0000000000000001E-3</v>
      </c>
      <c r="F21" s="1">
        <f>Sheet4!P21*$L$1</f>
        <v>0</v>
      </c>
      <c r="G21" s="5">
        <f>Sheet4!K21*$L$1</f>
        <v>41.042260000000006</v>
      </c>
      <c r="H21" s="5">
        <f>Sheet4!M21*$L$1</f>
        <v>4.0200000000000001E-3</v>
      </c>
      <c r="I21" s="5">
        <f>Sheet4!V21*$L$1</f>
        <v>12.610380000000001</v>
      </c>
      <c r="J21" s="5">
        <f>(Sheet4!L21-Sheet4!V21)*$L$1</f>
        <v>28.427860000000003</v>
      </c>
    </row>
    <row r="22" spans="1:10" x14ac:dyDescent="0.3">
      <c r="A22" s="1">
        <f>Sheet4!F22*$L$1</f>
        <v>18.084780000000002</v>
      </c>
      <c r="B22" s="1">
        <f>Sheet4!G22*$L$1</f>
        <v>2.9822600000000001</v>
      </c>
      <c r="C22" s="1">
        <f>Sheet4!I22*$L$1</f>
        <v>3.2026600000000003</v>
      </c>
      <c r="D22" s="1">
        <f>Sheet4!J22*$L$1</f>
        <v>1.2093</v>
      </c>
      <c r="E22" s="1">
        <f>Sheet4!O22*$L$1</f>
        <v>8.5273200000000013</v>
      </c>
      <c r="F22" s="1">
        <f>Sheet4!P22*$L$1</f>
        <v>3.7420000000000002E-2</v>
      </c>
      <c r="G22" s="5">
        <f>Sheet4!K22*$L$1</f>
        <v>79.807040000000001</v>
      </c>
      <c r="H22" s="5">
        <f>Sheet4!M22*$L$1</f>
        <v>5.8089600000000008</v>
      </c>
      <c r="I22" s="5">
        <f>Sheet4!V22*$L$1</f>
        <v>23.499840000000003</v>
      </c>
      <c r="J22" s="5">
        <f>(Sheet4!L22-Sheet4!V22)*$L$1</f>
        <v>50.498240000000003</v>
      </c>
    </row>
    <row r="23" spans="1:10" x14ac:dyDescent="0.3">
      <c r="A23" s="1">
        <f>Sheet4!F23*$L$1</f>
        <v>7.6511200000000006</v>
      </c>
      <c r="B23" s="1">
        <f>Sheet4!G23*$L$1</f>
        <v>6.755980000000001</v>
      </c>
      <c r="C23" s="1">
        <f>Sheet4!I23*$L$1</f>
        <v>0.34638000000000002</v>
      </c>
      <c r="D23" s="1">
        <f>Sheet4!J23*$L$1</f>
        <v>16.827740000000002</v>
      </c>
      <c r="E23" s="1">
        <f>Sheet4!O23*$L$1</f>
        <v>22.420720000000003</v>
      </c>
      <c r="F23" s="1">
        <f>Sheet4!P23*$L$1</f>
        <v>3.6900000000000002E-2</v>
      </c>
      <c r="G23" s="5">
        <f>Sheet4!K23*$L$1</f>
        <v>75.999760000000009</v>
      </c>
      <c r="H23" s="5">
        <f>Sheet4!M23*$L$1</f>
        <v>13.270840000000002</v>
      </c>
      <c r="I23" s="5">
        <f>Sheet4!V23*$L$1</f>
        <v>18.75742</v>
      </c>
      <c r="J23" s="5">
        <f>(Sheet4!L23-Sheet4!V23)*$L$1</f>
        <v>43.971500000000006</v>
      </c>
    </row>
    <row r="24" spans="1:10" x14ac:dyDescent="0.3">
      <c r="A24" s="1">
        <f>Sheet4!F24*$L$1</f>
        <v>8.5547599999999999</v>
      </c>
      <c r="B24" s="1">
        <f>Sheet4!G24*$L$1</f>
        <v>5.4905800000000005</v>
      </c>
      <c r="C24" s="1">
        <f>Sheet4!I24*$L$1</f>
        <v>0.40134000000000003</v>
      </c>
      <c r="D24" s="1">
        <f>Sheet4!J24*$L$1</f>
        <v>18.63288</v>
      </c>
      <c r="E24" s="1">
        <f>Sheet4!O24*$L$1</f>
        <v>23.350020000000001</v>
      </c>
      <c r="F24" s="1">
        <f>Sheet4!P24*$L$1</f>
        <v>5.0460000000000005E-2</v>
      </c>
      <c r="G24" s="5">
        <f>Sheet4!K24*$L$1</f>
        <v>79.404600000000002</v>
      </c>
      <c r="H24" s="5">
        <f>Sheet4!M24*$L$1</f>
        <v>13.046760000000001</v>
      </c>
      <c r="I24" s="5">
        <f>Sheet4!V24*$L$1</f>
        <v>19.729460000000003</v>
      </c>
      <c r="J24" s="5">
        <f>(Sheet4!L24-Sheet4!V24)*$L$1</f>
        <v>46.628380000000007</v>
      </c>
    </row>
    <row r="25" spans="1:10" x14ac:dyDescent="0.3">
      <c r="A25" s="1">
        <f>Sheet4!F25*$L$1</f>
        <v>7.8688600000000006</v>
      </c>
      <c r="B25" s="1">
        <f>Sheet4!G25*$L$1</f>
        <v>6.8581400000000006</v>
      </c>
      <c r="C25" s="1">
        <f>Sheet4!I25*$L$1</f>
        <v>0.3654</v>
      </c>
      <c r="D25" s="1">
        <f>Sheet4!J25*$L$1</f>
        <v>17.665200000000002</v>
      </c>
      <c r="E25" s="1">
        <f>Sheet4!O25*$L$1</f>
        <v>23.449960000000001</v>
      </c>
      <c r="F25" s="1">
        <f>Sheet4!P25*$L$1</f>
        <v>4.3320000000000004E-2</v>
      </c>
      <c r="G25" s="5">
        <f>Sheet4!K25*$L$1</f>
        <v>73.427980000000005</v>
      </c>
      <c r="H25" s="5">
        <f>Sheet4!M25*$L$1</f>
        <v>13.237260000000001</v>
      </c>
      <c r="I25" s="5">
        <f>Sheet4!V25*$L$1</f>
        <v>18.08906</v>
      </c>
      <c r="J25" s="5">
        <f>(Sheet4!L25-Sheet4!V25)*$L$1</f>
        <v>42.101660000000003</v>
      </c>
    </row>
    <row r="26" spans="1:10" x14ac:dyDescent="0.3">
      <c r="A26" s="1">
        <f>Sheet4!F26*$L$1</f>
        <v>8.4871400000000001</v>
      </c>
      <c r="B26" s="1">
        <f>Sheet4!G26*$L$1</f>
        <v>5.5086400000000006</v>
      </c>
      <c r="C26" s="1">
        <f>Sheet4!I26*$L$1</f>
        <v>0.40248000000000006</v>
      </c>
      <c r="D26" s="1">
        <f>Sheet4!J26*$L$1</f>
        <v>18.5077</v>
      </c>
      <c r="E26" s="1">
        <f>Sheet4!O26*$L$1</f>
        <v>23.224320000000002</v>
      </c>
      <c r="F26" s="1">
        <f>Sheet4!P26*$L$1</f>
        <v>4.7260000000000003E-2</v>
      </c>
      <c r="G26" s="5">
        <f>Sheet4!K26*$L$1</f>
        <v>79.3947</v>
      </c>
      <c r="H26" s="5">
        <f>Sheet4!M26*$L$1</f>
        <v>13.029040000000002</v>
      </c>
      <c r="I26" s="5">
        <f>Sheet4!V26*$L$1</f>
        <v>19.745480000000001</v>
      </c>
      <c r="J26" s="5">
        <f>(Sheet4!L26-Sheet4!V26)*$L$1</f>
        <v>46.620180000000005</v>
      </c>
    </row>
    <row r="27" spans="1:10" x14ac:dyDescent="0.3">
      <c r="A27" s="1">
        <f>Sheet4!F27*$L$1</f>
        <v>8.44238</v>
      </c>
      <c r="B27" s="1">
        <f>Sheet4!G27*$L$1</f>
        <v>5.1777600000000001</v>
      </c>
      <c r="C27" s="1">
        <f>Sheet4!I27*$L$1</f>
        <v>0.42882000000000003</v>
      </c>
      <c r="D27" s="1">
        <f>Sheet4!J27*$L$1</f>
        <v>19.071680000000001</v>
      </c>
      <c r="E27" s="1">
        <f>Sheet4!O27*$L$1</f>
        <v>23.552040000000002</v>
      </c>
      <c r="F27" s="1">
        <f>Sheet4!P27*$L$1</f>
        <v>4.5660000000000006E-2</v>
      </c>
      <c r="G27" s="5">
        <f>Sheet4!K27*$L$1</f>
        <v>80.05304000000001</v>
      </c>
      <c r="H27" s="5">
        <f>Sheet4!M27*$L$1</f>
        <v>12.9099</v>
      </c>
      <c r="I27" s="5">
        <f>Sheet4!V27*$L$1</f>
        <v>19.801280000000002</v>
      </c>
      <c r="J27" s="5">
        <f>(Sheet4!L27-Sheet4!V27)*$L$1</f>
        <v>47.341860000000004</v>
      </c>
    </row>
    <row r="28" spans="1:10" x14ac:dyDescent="0.3">
      <c r="A28" s="1">
        <f>Sheet4!F28*$L$1</f>
        <v>8.4795400000000001</v>
      </c>
      <c r="B28" s="1">
        <f>Sheet4!G28*$L$1</f>
        <v>5.1022600000000002</v>
      </c>
      <c r="C28" s="1">
        <f>Sheet4!I28*$L$1</f>
        <v>0.40794000000000002</v>
      </c>
      <c r="D28" s="1">
        <f>Sheet4!J28*$L$1</f>
        <v>19.172460000000001</v>
      </c>
      <c r="E28" s="1">
        <f>Sheet4!O28*$L$1</f>
        <v>23.661580000000001</v>
      </c>
      <c r="F28" s="1">
        <f>Sheet4!P28*$L$1</f>
        <v>4.2480000000000004E-2</v>
      </c>
      <c r="G28" s="5">
        <f>Sheet4!K28*$L$1</f>
        <v>80.257640000000009</v>
      </c>
      <c r="H28" s="5">
        <f>Sheet4!M28*$L$1</f>
        <v>12.90432</v>
      </c>
      <c r="I28" s="5">
        <f>Sheet4!V28*$L$1</f>
        <v>19.746280000000002</v>
      </c>
      <c r="J28" s="5">
        <f>(Sheet4!L28-Sheet4!V28)*$L$1</f>
        <v>47.607040000000005</v>
      </c>
    </row>
    <row r="29" spans="1:10" x14ac:dyDescent="0.3">
      <c r="A29" s="1">
        <f>Sheet4!F29*$L$1</f>
        <v>20.520700000000001</v>
      </c>
      <c r="B29" s="1">
        <f>Sheet4!G29*$L$1</f>
        <v>3.5978400000000001</v>
      </c>
      <c r="C29" s="1">
        <f>Sheet4!I29*$L$1</f>
        <v>3.4043600000000005</v>
      </c>
      <c r="D29" s="1">
        <f>Sheet4!J29*$L$1</f>
        <v>1.7833000000000001</v>
      </c>
      <c r="E29" s="1">
        <f>Sheet4!O29*$L$1</f>
        <v>9.9405800000000006</v>
      </c>
      <c r="F29" s="1">
        <f>Sheet4!P29*$L$1</f>
        <v>4.4140000000000006E-2</v>
      </c>
      <c r="G29" s="5">
        <f>Sheet4!K29*$L$1</f>
        <v>92.839600000000004</v>
      </c>
      <c r="H29" s="5">
        <f>Sheet4!M29*$L$1</f>
        <v>7.162300000000001</v>
      </c>
      <c r="I29" s="5">
        <f>Sheet4!V29*$L$1</f>
        <v>26.796220000000002</v>
      </c>
      <c r="J29" s="5">
        <f>(Sheet4!L29-Sheet4!V29)*$L$1</f>
        <v>58.881080000000004</v>
      </c>
    </row>
    <row r="30" spans="1:10" x14ac:dyDescent="0.3">
      <c r="A30" s="1">
        <f>Sheet4!F30*$L$1</f>
        <v>21.465980000000002</v>
      </c>
      <c r="B30" s="1">
        <f>Sheet4!G30*$L$1</f>
        <v>3.7148600000000003</v>
      </c>
      <c r="C30" s="1">
        <f>Sheet4!I30*$L$1</f>
        <v>3.7451200000000004</v>
      </c>
      <c r="D30" s="1">
        <f>Sheet4!J30*$L$1</f>
        <v>1.70086</v>
      </c>
      <c r="E30" s="1">
        <f>Sheet4!O30*$L$1</f>
        <v>10.33004</v>
      </c>
      <c r="F30" s="1">
        <f>Sheet4!P30*$L$1</f>
        <v>7.3820000000000011E-2</v>
      </c>
      <c r="G30" s="5">
        <f>Sheet4!K30*$L$1</f>
        <v>95.860220000000012</v>
      </c>
      <c r="H30" s="5">
        <f>Sheet4!M30*$L$1</f>
        <v>7.4492800000000008</v>
      </c>
      <c r="I30" s="5">
        <f>Sheet4!V30*$L$1</f>
        <v>27.414060000000003</v>
      </c>
      <c r="J30" s="5">
        <f>(Sheet4!L30-Sheet4!V30)*$L$1</f>
        <v>60.996880000000004</v>
      </c>
    </row>
    <row r="31" spans="1:10" x14ac:dyDescent="0.3">
      <c r="A31" s="1">
        <f>Sheet4!F31*$L$1</f>
        <v>20.936420000000002</v>
      </c>
      <c r="B31" s="1">
        <f>Sheet4!G31*$L$1</f>
        <v>3.6250600000000004</v>
      </c>
      <c r="C31" s="1">
        <f>Sheet4!I31*$L$1</f>
        <v>3.3775800000000005</v>
      </c>
      <c r="D31" s="1">
        <f>Sheet4!J31*$L$1</f>
        <v>1.5583200000000001</v>
      </c>
      <c r="E31" s="1">
        <f>Sheet4!O31*$L$1</f>
        <v>9.8457000000000008</v>
      </c>
      <c r="F31" s="1">
        <f>Sheet4!P31*$L$1</f>
        <v>8.6440000000000003E-2</v>
      </c>
      <c r="G31" s="5">
        <f>Sheet4!K31*$L$1</f>
        <v>92.390080000000012</v>
      </c>
      <c r="H31" s="5">
        <f>Sheet4!M31*$L$1</f>
        <v>7.104680000000001</v>
      </c>
      <c r="I31" s="5">
        <f>Sheet4!V31*$L$1</f>
        <v>26.909840000000003</v>
      </c>
      <c r="J31" s="5">
        <f>(Sheet4!L31-Sheet4!V31)*$L$1</f>
        <v>58.375560000000007</v>
      </c>
    </row>
    <row r="32" spans="1:10" x14ac:dyDescent="0.3">
      <c r="A32" s="1">
        <f>Sheet4!F32*$L$1</f>
        <v>23.74136</v>
      </c>
      <c r="B32" s="1">
        <f>Sheet4!G32*$L$1</f>
        <v>4.3189000000000002</v>
      </c>
      <c r="C32" s="1">
        <f>Sheet4!I32*$L$1</f>
        <v>3.7913000000000001</v>
      </c>
      <c r="D32" s="1">
        <f>Sheet4!J32*$L$1</f>
        <v>1.9050400000000001</v>
      </c>
      <c r="E32" s="1">
        <f>Sheet4!O32*$L$1</f>
        <v>11.14268</v>
      </c>
      <c r="F32" s="1">
        <f>Sheet4!P32*$L$1</f>
        <v>7.9760000000000011E-2</v>
      </c>
      <c r="G32" s="5">
        <f>Sheet4!K32*$L$1</f>
        <v>106.18708000000001</v>
      </c>
      <c r="H32" s="5">
        <f>Sheet4!M32*$L$1</f>
        <v>8.5370600000000003</v>
      </c>
      <c r="I32" s="5">
        <f>Sheet4!V32*$L$1</f>
        <v>31.438440000000003</v>
      </c>
      <c r="J32" s="5">
        <f>(Sheet4!L32-Sheet4!V32)*$L$1</f>
        <v>66.211580000000012</v>
      </c>
    </row>
    <row r="33" spans="1:10" x14ac:dyDescent="0.3">
      <c r="A33" s="1">
        <f>Sheet4!F33*$L$1</f>
        <v>23.305660000000003</v>
      </c>
      <c r="B33" s="1">
        <f>Sheet4!G33*$L$1</f>
        <v>4.3216000000000001</v>
      </c>
      <c r="C33" s="1">
        <f>Sheet4!I33*$L$1</f>
        <v>3.9305400000000001</v>
      </c>
      <c r="D33" s="1">
        <f>Sheet4!J33*$L$1</f>
        <v>1.7444600000000001</v>
      </c>
      <c r="E33" s="1">
        <f>Sheet4!O33*$L$1</f>
        <v>11.076440000000002</v>
      </c>
      <c r="F33" s="1">
        <f>Sheet4!P33*$L$1</f>
        <v>0.10890000000000001</v>
      </c>
      <c r="G33" s="5">
        <f>Sheet4!K33*$L$1</f>
        <v>104.40796</v>
      </c>
      <c r="H33" s="5">
        <f>Sheet4!M33*$L$1</f>
        <v>9.089220000000001</v>
      </c>
      <c r="I33" s="5">
        <f>Sheet4!V33*$L$1</f>
        <v>29.906420000000004</v>
      </c>
      <c r="J33" s="5">
        <f>(Sheet4!L33-Sheet4!V33)*$L$1</f>
        <v>65.412320000000008</v>
      </c>
    </row>
    <row r="34" spans="1:10" x14ac:dyDescent="0.3">
      <c r="A34" s="1">
        <f>Sheet4!F34*$L$1</f>
        <v>27.916820000000001</v>
      </c>
      <c r="B34" s="1">
        <f>Sheet4!G34*$L$1</f>
        <v>3.9011400000000003</v>
      </c>
      <c r="C34" s="1">
        <f>Sheet4!I34*$L$1</f>
        <v>4.5695200000000007</v>
      </c>
      <c r="D34" s="1">
        <f>Sheet4!J34*$L$1</f>
        <v>1.0635600000000001</v>
      </c>
      <c r="E34" s="1">
        <f>Sheet4!O34*$L$1</f>
        <v>12.069660000000001</v>
      </c>
      <c r="F34" s="1">
        <f>Sheet4!P34*$L$1</f>
        <v>3.1440000000000003E-2</v>
      </c>
      <c r="G34" s="5">
        <f>Sheet4!K34*$L$1</f>
        <v>118.08028000000002</v>
      </c>
      <c r="H34" s="5">
        <f>Sheet4!M34*$L$1</f>
        <v>7.6930400000000008</v>
      </c>
      <c r="I34" s="5">
        <f>Sheet4!V34*$L$1</f>
        <v>38.635760000000005</v>
      </c>
      <c r="J34" s="5">
        <f>(Sheet4!L34-Sheet4!V34)*$L$1</f>
        <v>71.751480000000001</v>
      </c>
    </row>
    <row r="35" spans="1:10" x14ac:dyDescent="0.3">
      <c r="A35" s="1">
        <f>Sheet4!F35*$L$1</f>
        <v>28.488080000000004</v>
      </c>
      <c r="B35" s="1">
        <f>Sheet4!G35*$L$1</f>
        <v>3.7419000000000002</v>
      </c>
      <c r="C35" s="1">
        <f>Sheet4!I35*$L$1</f>
        <v>4.7235800000000001</v>
      </c>
      <c r="D35" s="1">
        <f>Sheet4!J35*$L$1</f>
        <v>0.94732000000000005</v>
      </c>
      <c r="E35" s="1">
        <f>Sheet4!O35*$L$1</f>
        <v>12.160660000000002</v>
      </c>
      <c r="F35" s="1">
        <f>Sheet4!P35*$L$1</f>
        <v>5.2540000000000003E-2</v>
      </c>
      <c r="G35" s="5">
        <f>Sheet4!K35*$L$1</f>
        <v>119.83396</v>
      </c>
      <c r="H35" s="5">
        <f>Sheet4!M35*$L$1</f>
        <v>7.1453200000000008</v>
      </c>
      <c r="I35" s="5">
        <f>Sheet4!V35*$L$1</f>
        <v>40.001560000000005</v>
      </c>
      <c r="J35" s="5">
        <f>(Sheet4!L35-Sheet4!V35)*$L$1</f>
        <v>72.687080000000009</v>
      </c>
    </row>
    <row r="36" spans="1:10" x14ac:dyDescent="0.3">
      <c r="A36" s="1">
        <f>Sheet4!F36*$L$1</f>
        <v>28.437440000000002</v>
      </c>
      <c r="B36" s="1">
        <f>Sheet4!G36*$L$1</f>
        <v>3.7054200000000002</v>
      </c>
      <c r="C36" s="1">
        <f>Sheet4!I36*$L$1</f>
        <v>4.6928600000000005</v>
      </c>
      <c r="D36" s="1">
        <f>Sheet4!J36*$L$1</f>
        <v>0.98960000000000004</v>
      </c>
      <c r="E36" s="1">
        <f>Sheet4!O36*$L$1</f>
        <v>12.22888</v>
      </c>
      <c r="F36" s="1">
        <f>Sheet4!P36*$L$1</f>
        <v>7.7060000000000003E-2</v>
      </c>
      <c r="G36" s="5">
        <f>Sheet4!K36*$L$1</f>
        <v>119.51448000000001</v>
      </c>
      <c r="H36" s="5">
        <f>Sheet4!M36*$L$1</f>
        <v>6.9476000000000004</v>
      </c>
      <c r="I36" s="5">
        <f>Sheet4!V36*$L$1</f>
        <v>39.062460000000002</v>
      </c>
      <c r="J36" s="5">
        <f>(Sheet4!L36-Sheet4!V36)*$L$1</f>
        <v>73.50442000000001</v>
      </c>
    </row>
    <row r="37" spans="1:10" x14ac:dyDescent="0.3">
      <c r="A37" s="1">
        <f>Sheet4!F37*$L$1</f>
        <v>27.406820000000003</v>
      </c>
      <c r="B37" s="1">
        <f>Sheet4!G37*$L$1</f>
        <v>3.3811000000000004</v>
      </c>
      <c r="C37" s="1">
        <f>Sheet4!I37*$L$1</f>
        <v>4.9502800000000002</v>
      </c>
      <c r="D37" s="1">
        <f>Sheet4!J37*$L$1</f>
        <v>0.8525600000000001</v>
      </c>
      <c r="E37" s="1">
        <f>Sheet4!O37*$L$1</f>
        <v>12.307020000000001</v>
      </c>
      <c r="F37" s="1">
        <f>Sheet4!P37*$L$1</f>
        <v>2.7700000000000002E-2</v>
      </c>
      <c r="G37" s="5">
        <f>Sheet4!K37*$L$1</f>
        <v>119.64526000000001</v>
      </c>
      <c r="H37" s="5">
        <f>Sheet4!M37*$L$1</f>
        <v>7.0610800000000005</v>
      </c>
      <c r="I37" s="5">
        <f>Sheet4!V37*$L$1</f>
        <v>38.726620000000004</v>
      </c>
      <c r="J37" s="5">
        <f>(Sheet4!L37-Sheet4!V37)*$L$1</f>
        <v>73.857560000000007</v>
      </c>
    </row>
    <row r="38" spans="1:10" x14ac:dyDescent="0.3">
      <c r="A38" s="1">
        <f>Sheet4!F38*$L$1</f>
        <v>27.920840000000002</v>
      </c>
      <c r="B38" s="1">
        <f>Sheet4!G38*$L$1</f>
        <v>2.7194000000000003</v>
      </c>
      <c r="C38" s="1">
        <f>Sheet4!I38*$L$1</f>
        <v>4.93466</v>
      </c>
      <c r="D38" s="1">
        <f>Sheet4!J38*$L$1</f>
        <v>0.91904000000000008</v>
      </c>
      <c r="E38" s="1">
        <f>Sheet4!O38*$L$1</f>
        <v>12.491600000000002</v>
      </c>
      <c r="F38" s="1">
        <f>Sheet4!P38*$L$1</f>
        <v>0.23248000000000002</v>
      </c>
      <c r="G38" s="5">
        <f>Sheet4!K38*$L$1</f>
        <v>119.54276000000002</v>
      </c>
      <c r="H38" s="5">
        <f>Sheet4!M38*$L$1</f>
        <v>6.9990400000000008</v>
      </c>
      <c r="I38" s="5">
        <f>Sheet4!V38*$L$1</f>
        <v>37.901400000000002</v>
      </c>
      <c r="J38" s="5">
        <f>(Sheet4!L38-Sheet4!V38)*$L$1</f>
        <v>74.642320000000012</v>
      </c>
    </row>
    <row r="39" spans="1:10" x14ac:dyDescent="0.3">
      <c r="A39" s="1">
        <f>Sheet4!F39*$L$1</f>
        <v>21.358680000000003</v>
      </c>
      <c r="B39" s="1">
        <f>Sheet4!G39*$L$1</f>
        <v>2.5023000000000004</v>
      </c>
      <c r="C39" s="1">
        <f>Sheet4!I39*$L$1</f>
        <v>2.5781800000000001</v>
      </c>
      <c r="D39" s="1">
        <f>Sheet4!J39*$L$1</f>
        <v>0.39042000000000004</v>
      </c>
      <c r="E39" s="1">
        <f>Sheet4!O39*$L$1</f>
        <v>7.3042000000000007</v>
      </c>
      <c r="F39" s="1">
        <f>Sheet4!P39*$L$1</f>
        <v>2.6140000000000004E-2</v>
      </c>
      <c r="G39" s="5">
        <f>Sheet4!K39*$L$1</f>
        <v>114.69392000000001</v>
      </c>
      <c r="H39" s="5">
        <f>Sheet4!M39*$L$1</f>
        <v>2.8876600000000003</v>
      </c>
      <c r="I39" s="5">
        <f>Sheet4!V39*$L$1</f>
        <v>31.902600000000003</v>
      </c>
      <c r="J39" s="5">
        <f>(Sheet4!L39-Sheet4!V39)*$L$1</f>
        <v>79.903660000000002</v>
      </c>
    </row>
    <row r="40" spans="1:10" x14ac:dyDescent="0.3">
      <c r="A40" s="1">
        <f>Sheet4!F40*$L$1</f>
        <v>22.315520000000003</v>
      </c>
      <c r="B40" s="1">
        <f>Sheet4!G40*$L$1</f>
        <v>1.01586</v>
      </c>
      <c r="C40" s="1">
        <f>Sheet4!I40*$L$1</f>
        <v>2.6578600000000003</v>
      </c>
      <c r="D40" s="1">
        <f>Sheet4!J40*$L$1</f>
        <v>0.16980000000000001</v>
      </c>
      <c r="E40" s="1">
        <f>Sheet4!O40*$L$1</f>
        <v>7.0003600000000006</v>
      </c>
      <c r="F40" s="1">
        <f>Sheet4!P40*$L$1</f>
        <v>1.7000000000000001E-2</v>
      </c>
      <c r="G40" s="5">
        <f>Sheet4!K40*$L$1</f>
        <v>112.98968000000001</v>
      </c>
      <c r="H40" s="5">
        <f>Sheet4!M40*$L$1</f>
        <v>1.7061200000000001</v>
      </c>
      <c r="I40" s="5">
        <f>Sheet4!V40*$L$1</f>
        <v>30.636800000000001</v>
      </c>
      <c r="J40" s="5">
        <f>(Sheet4!L40-Sheet4!V40)*$L$1</f>
        <v>80.64676</v>
      </c>
    </row>
    <row r="41" spans="1:10" x14ac:dyDescent="0.3">
      <c r="A41" s="1">
        <f>Sheet4!F41*$L$1</f>
        <v>21.741340000000001</v>
      </c>
      <c r="B41" s="1">
        <f>Sheet4!G41*$L$1</f>
        <v>2.5087000000000002</v>
      </c>
      <c r="C41" s="1">
        <f>Sheet4!I41*$L$1</f>
        <v>2.6049000000000002</v>
      </c>
      <c r="D41" s="1">
        <f>Sheet4!J41*$L$1</f>
        <v>0.41086000000000006</v>
      </c>
      <c r="E41" s="1">
        <f>Sheet4!O41*$L$1</f>
        <v>7.284720000000001</v>
      </c>
      <c r="F41" s="1">
        <f>Sheet4!P41*$L$1</f>
        <v>1.5040000000000001E-2</v>
      </c>
      <c r="G41" s="5">
        <f>Sheet4!K41*$L$1</f>
        <v>112.34368000000001</v>
      </c>
      <c r="H41" s="5">
        <f>Sheet4!M41*$L$1</f>
        <v>2.9139600000000003</v>
      </c>
      <c r="I41" s="5">
        <f>Sheet4!V41*$L$1</f>
        <v>28.910040000000002</v>
      </c>
      <c r="J41" s="5">
        <f>(Sheet4!L41-Sheet4!V41)*$L$1</f>
        <v>80.519680000000008</v>
      </c>
    </row>
    <row r="42" spans="1:10" x14ac:dyDescent="0.3">
      <c r="A42" s="1">
        <f>Sheet4!F42*$L$1</f>
        <v>7.7016600000000004</v>
      </c>
      <c r="B42" s="1">
        <f>Sheet4!G42*$L$1</f>
        <v>1.1160000000000002E-2</v>
      </c>
      <c r="C42" s="1">
        <f>Sheet4!I42*$L$1</f>
        <v>0.14418</v>
      </c>
      <c r="D42" s="1">
        <f>Sheet4!J42*$L$1</f>
        <v>1.0200000000000001E-3</v>
      </c>
      <c r="E42" s="1">
        <f>Sheet4!O42*$L$1</f>
        <v>0.31246000000000002</v>
      </c>
      <c r="F42" s="1">
        <f>Sheet4!P42*$L$1</f>
        <v>5.2000000000000006E-4</v>
      </c>
      <c r="G42" s="5">
        <f>Sheet4!K42*$L$1</f>
        <v>109.43362</v>
      </c>
      <c r="H42" s="5">
        <f>Sheet4!M42*$L$1</f>
        <v>3.3020000000000001E-2</v>
      </c>
      <c r="I42" s="5">
        <f>Sheet4!V42*$L$1</f>
        <v>34.403180000000006</v>
      </c>
      <c r="J42" s="5">
        <f>(Sheet4!L42-Sheet4!V42)*$L$1</f>
        <v>74.997420000000005</v>
      </c>
    </row>
    <row r="43" spans="1:10" x14ac:dyDescent="0.3">
      <c r="A43" s="1">
        <f>Sheet4!F43*$L$1</f>
        <v>16.208500000000001</v>
      </c>
      <c r="B43" s="1">
        <f>Sheet4!G43*$L$1</f>
        <v>2.7678400000000001</v>
      </c>
      <c r="C43" s="1">
        <f>Sheet4!I43*$L$1</f>
        <v>0.74908000000000008</v>
      </c>
      <c r="D43" s="1">
        <f>Sheet4!J43*$L$1</f>
        <v>0.54092000000000007</v>
      </c>
      <c r="E43" s="1">
        <f>Sheet4!O43*$L$1</f>
        <v>5.7728000000000002</v>
      </c>
      <c r="F43" s="1">
        <f>Sheet4!P43*$L$1</f>
        <v>1.856E-2</v>
      </c>
      <c r="G43" s="5">
        <f>Sheet4!K43*$L$1</f>
        <v>137.7997</v>
      </c>
      <c r="H43" s="5">
        <f>Sheet4!M43*$L$1</f>
        <v>2.8523000000000001</v>
      </c>
      <c r="I43" s="5">
        <f>Sheet4!V43*$L$1</f>
        <v>47.010340000000006</v>
      </c>
      <c r="J43" s="5">
        <f>(Sheet4!L43-Sheet4!V43)*$L$1</f>
        <v>87.937060000000002</v>
      </c>
    </row>
    <row r="44" spans="1:10" x14ac:dyDescent="0.3">
      <c r="A44" s="1">
        <f>Sheet4!F44*$L$1</f>
        <v>16.007240000000003</v>
      </c>
      <c r="B44" s="1">
        <f>Sheet4!G44*$L$1</f>
        <v>2.8989400000000001</v>
      </c>
      <c r="C44" s="1">
        <f>Sheet4!I44*$L$1</f>
        <v>0.72552000000000005</v>
      </c>
      <c r="D44" s="1">
        <f>Sheet4!J44*$L$1</f>
        <v>0.57106000000000001</v>
      </c>
      <c r="E44" s="1">
        <f>Sheet4!O44*$L$1</f>
        <v>5.8195000000000006</v>
      </c>
      <c r="F44" s="1">
        <f>Sheet4!P44*$L$1</f>
        <v>1.6120000000000002E-2</v>
      </c>
      <c r="G44" s="5">
        <f>Sheet4!K44*$L$1</f>
        <v>135.79216000000002</v>
      </c>
      <c r="H44" s="5">
        <f>Sheet4!M44*$L$1</f>
        <v>2.9432800000000001</v>
      </c>
      <c r="I44" s="5">
        <f>Sheet4!V44*$L$1</f>
        <v>45.169820000000001</v>
      </c>
      <c r="J44" s="5">
        <f>(Sheet4!L44-Sheet4!V44)*$L$1</f>
        <v>87.679060000000007</v>
      </c>
    </row>
    <row r="45" spans="1:10" x14ac:dyDescent="0.3">
      <c r="A45" s="1">
        <f>Sheet4!F45*$L$1</f>
        <v>14.954640000000001</v>
      </c>
      <c r="B45" s="1">
        <f>Sheet4!G45*$L$1</f>
        <v>6.0000000000000008E-5</v>
      </c>
      <c r="C45" s="1">
        <f>Sheet4!I45*$L$1</f>
        <v>1.3356400000000002</v>
      </c>
      <c r="D45" s="1">
        <f>Sheet4!J45*$L$1</f>
        <v>0</v>
      </c>
      <c r="E45" s="1">
        <f>Sheet4!O45*$L$1</f>
        <v>3.6003400000000001</v>
      </c>
      <c r="F45" s="1">
        <f>Sheet4!P45*$L$1</f>
        <v>0</v>
      </c>
      <c r="G45" s="5">
        <f>Sheet4!K45*$L$1</f>
        <v>121.01400000000001</v>
      </c>
      <c r="H45" s="5">
        <f>Sheet4!M45*$L$1</f>
        <v>1.1400000000000002E-3</v>
      </c>
      <c r="I45" s="5">
        <f>Sheet4!V45*$L$1</f>
        <v>34.787820000000004</v>
      </c>
      <c r="J45" s="5">
        <f>(Sheet4!L45-Sheet4!V45)*$L$1</f>
        <v>86.225040000000007</v>
      </c>
    </row>
    <row r="46" spans="1:10" x14ac:dyDescent="0.3">
      <c r="A46" s="1">
        <f>Sheet4!F46*$L$1</f>
        <v>8.9161000000000001</v>
      </c>
      <c r="B46" s="1">
        <f>Sheet4!G46*$L$1</f>
        <v>1.6910600000000002</v>
      </c>
      <c r="C46" s="1">
        <f>Sheet4!I46*$L$1</f>
        <v>0.74096000000000006</v>
      </c>
      <c r="D46" s="1">
        <f>Sheet4!J46*$L$1</f>
        <v>0.75918000000000008</v>
      </c>
      <c r="E46" s="1">
        <f>Sheet4!O46*$L$1</f>
        <v>5.0660400000000001</v>
      </c>
      <c r="F46" s="1">
        <f>Sheet4!P46*$L$1</f>
        <v>9.1800000000000007E-3</v>
      </c>
      <c r="G46" s="5">
        <f>Sheet4!K46*$L$1</f>
        <v>32.596679999999999</v>
      </c>
      <c r="H46" s="5">
        <f>Sheet4!M46*$L$1</f>
        <v>2.46116</v>
      </c>
      <c r="I46" s="5">
        <f>Sheet4!V46*$L$1</f>
        <v>15.910620000000002</v>
      </c>
      <c r="J46" s="5">
        <f>(Sheet4!L46-Sheet4!V46)*$L$1</f>
        <v>14.224900000000002</v>
      </c>
    </row>
    <row r="47" spans="1:10" x14ac:dyDescent="0.3">
      <c r="A47" s="1">
        <f>Sheet4!F47*$L$1</f>
        <v>3.9484400000000002</v>
      </c>
      <c r="B47" s="1">
        <f>Sheet4!G47*$L$1</f>
        <v>4.2921800000000001</v>
      </c>
      <c r="C47" s="1">
        <f>Sheet4!I47*$L$1</f>
        <v>0.24894000000000002</v>
      </c>
      <c r="D47" s="1">
        <f>Sheet4!J47*$L$1</f>
        <v>71.73348</v>
      </c>
      <c r="E47" s="1">
        <f>Sheet4!O47*$L$1</f>
        <v>74.507100000000008</v>
      </c>
      <c r="F47" s="1">
        <f>Sheet4!P47*$L$1</f>
        <v>3.0400000000000002E-3</v>
      </c>
      <c r="G47" s="5">
        <f>Sheet4!K47*$L$1</f>
        <v>48.125400000000006</v>
      </c>
      <c r="H47" s="5">
        <f>Sheet4!M47*$L$1</f>
        <v>29.964900000000004</v>
      </c>
      <c r="I47" s="5">
        <f>Sheet4!V47*$L$1</f>
        <v>5.4595000000000002</v>
      </c>
      <c r="J47" s="5">
        <f>(Sheet4!L47-Sheet4!V47)*$L$1</f>
        <v>12.701000000000001</v>
      </c>
    </row>
    <row r="48" spans="1:10" x14ac:dyDescent="0.3">
      <c r="A48" s="1">
        <f>Sheet4!F48*$L$1</f>
        <v>3.0446200000000001</v>
      </c>
      <c r="B48" s="1">
        <f>Sheet4!G48*$L$1</f>
        <v>5.1161800000000008</v>
      </c>
      <c r="C48" s="1">
        <f>Sheet4!I48*$L$1</f>
        <v>0.12946000000000002</v>
      </c>
      <c r="D48" s="1">
        <f>Sheet4!J48*$L$1</f>
        <v>100.8687</v>
      </c>
      <c r="E48" s="1">
        <f>Sheet4!O48*$L$1</f>
        <v>103.15508000000001</v>
      </c>
      <c r="F48" s="1">
        <f>Sheet4!P48*$L$1</f>
        <v>3.1400000000000004E-3</v>
      </c>
      <c r="G48" s="5">
        <f>Sheet4!K48*$L$1</f>
        <v>31.571080000000002</v>
      </c>
      <c r="H48" s="5">
        <f>Sheet4!M48*$L$1</f>
        <v>14.808840000000002</v>
      </c>
      <c r="I48" s="5">
        <f>Sheet4!V48*$L$1</f>
        <v>5.2047800000000004</v>
      </c>
      <c r="J48" s="5">
        <f>(Sheet4!L48-Sheet4!V48)*$L$1</f>
        <v>11.557460000000001</v>
      </c>
    </row>
    <row r="49" spans="1:10" x14ac:dyDescent="0.3">
      <c r="A49" s="1">
        <f>Sheet4!F49*$L$1</f>
        <v>3.9016800000000003</v>
      </c>
      <c r="B49" s="1">
        <f>Sheet4!G49*$L$1</f>
        <v>0.71220000000000006</v>
      </c>
      <c r="C49" s="1">
        <f>Sheet4!I49*$L$1</f>
        <v>1.4050600000000002</v>
      </c>
      <c r="D49" s="1">
        <f>Sheet4!J49*$L$1</f>
        <v>0.6797200000000001</v>
      </c>
      <c r="E49" s="1">
        <f>Sheet4!O49*$L$1</f>
        <v>2.7847600000000003</v>
      </c>
      <c r="F49" s="1">
        <f>Sheet4!P49*$L$1</f>
        <v>1.4000000000000002E-3</v>
      </c>
      <c r="G49" s="5">
        <f>Sheet4!K49*$L$1</f>
        <v>21.393540000000002</v>
      </c>
      <c r="H49" s="5">
        <f>Sheet4!M49*$L$1</f>
        <v>1.08914</v>
      </c>
      <c r="I49" s="5">
        <f>Sheet4!V49*$L$1</f>
        <v>8.1653200000000012</v>
      </c>
      <c r="J49" s="5">
        <f>(Sheet4!L49-Sheet4!V49)*$L$1</f>
        <v>12.139080000000002</v>
      </c>
    </row>
    <row r="50" spans="1:10" x14ac:dyDescent="0.3">
      <c r="A50" s="1">
        <f>Sheet4!F50*$L$1</f>
        <v>3.6606400000000003</v>
      </c>
      <c r="B50" s="1">
        <f>Sheet4!G50*$L$1</f>
        <v>0.27794000000000002</v>
      </c>
      <c r="C50" s="1">
        <f>Sheet4!I50*$L$1</f>
        <v>0.79600000000000004</v>
      </c>
      <c r="D50" s="1">
        <f>Sheet4!J50*$L$1</f>
        <v>5.5120000000000002E-2</v>
      </c>
      <c r="E50" s="1">
        <f>Sheet4!O50*$L$1</f>
        <v>1.4814800000000001</v>
      </c>
      <c r="F50" s="1">
        <f>Sheet4!P50*$L$1</f>
        <v>2.7000000000000001E-3</v>
      </c>
      <c r="G50" s="5">
        <f>Sheet4!K50*$L$1</f>
        <v>24.239340000000002</v>
      </c>
      <c r="H50" s="5">
        <f>Sheet4!M50*$L$1</f>
        <v>0.41294000000000003</v>
      </c>
      <c r="I50" s="5">
        <f>Sheet4!V50*$L$1</f>
        <v>9.21448</v>
      </c>
      <c r="J50" s="5">
        <f>(Sheet4!L50-Sheet4!V50)*$L$1</f>
        <v>14.611920000000001</v>
      </c>
    </row>
    <row r="51" spans="1:10" x14ac:dyDescent="0.3">
      <c r="A51" s="1">
        <f>Sheet4!F51*$L$1</f>
        <v>4.3809400000000007</v>
      </c>
      <c r="B51" s="1">
        <f>Sheet4!G51*$L$1</f>
        <v>1.6237800000000002</v>
      </c>
      <c r="C51" s="1">
        <f>Sheet4!I51*$L$1</f>
        <v>0.25830000000000003</v>
      </c>
      <c r="D51" s="1">
        <f>Sheet4!J51*$L$1</f>
        <v>0.10702</v>
      </c>
      <c r="E51" s="1">
        <f>Sheet4!O51*$L$1</f>
        <v>1.5725800000000001</v>
      </c>
      <c r="F51" s="1">
        <f>Sheet4!P51*$L$1</f>
        <v>6.5600000000000007E-3</v>
      </c>
      <c r="G51" s="5">
        <f>Sheet4!K51*$L$1</f>
        <v>15.736800000000001</v>
      </c>
      <c r="H51" s="5">
        <f>Sheet4!M51*$L$1</f>
        <v>1.5839200000000002</v>
      </c>
      <c r="I51" s="5">
        <f>Sheet4!V51*$L$1</f>
        <v>5.3828600000000009</v>
      </c>
      <c r="J51" s="5">
        <f>(Sheet4!L51-Sheet4!V51)*$L$1</f>
        <v>8.7700200000000006</v>
      </c>
    </row>
    <row r="52" spans="1:10" x14ac:dyDescent="0.3">
      <c r="A52" s="1">
        <f>Sheet4!F52*$L$1</f>
        <v>1.5563600000000002</v>
      </c>
      <c r="B52" s="1">
        <f>Sheet4!G52*$L$1</f>
        <v>0.10836000000000001</v>
      </c>
      <c r="C52" s="1">
        <f>Sheet4!I52*$L$1</f>
        <v>0.43822000000000005</v>
      </c>
      <c r="D52" s="1">
        <f>Sheet4!J52*$L$1</f>
        <v>0.24128000000000002</v>
      </c>
      <c r="E52" s="1">
        <f>Sheet4!O52*$L$1</f>
        <v>0.8607800000000001</v>
      </c>
      <c r="F52" s="1">
        <f>Sheet4!P52*$L$1</f>
        <v>1.3200000000000002E-3</v>
      </c>
      <c r="G52" s="5">
        <f>Sheet4!K52*$L$1</f>
        <v>10.05156</v>
      </c>
      <c r="H52" s="5">
        <f>Sheet4!M52*$L$1</f>
        <v>0.42132000000000003</v>
      </c>
      <c r="I52" s="5">
        <f>Sheet4!V52*$L$1</f>
        <v>3.4496600000000002</v>
      </c>
      <c r="J52" s="5">
        <f>(Sheet4!L52-Sheet4!V52)*$L$1</f>
        <v>6.1805800000000009</v>
      </c>
    </row>
    <row r="53" spans="1:10" x14ac:dyDescent="0.3">
      <c r="A53" s="1">
        <f>AVERAGE(A3:A52)</f>
        <v>13.663988400000003</v>
      </c>
      <c r="B53" s="1">
        <f t="shared" ref="B53:J53" si="0">AVERAGE(B3:B52)</f>
        <v>3.4734120000000002</v>
      </c>
      <c r="C53" s="1">
        <f t="shared" si="0"/>
        <v>1.4678904000000006</v>
      </c>
      <c r="D53" s="1">
        <f t="shared" si="0"/>
        <v>6.4771559999999999</v>
      </c>
      <c r="E53" s="1">
        <f t="shared" si="0"/>
        <v>11.304794400000002</v>
      </c>
      <c r="F53" s="1">
        <f t="shared" si="0"/>
        <v>3.120959999999999E-2</v>
      </c>
      <c r="G53" s="5">
        <f t="shared" si="0"/>
        <v>69.796692800000017</v>
      </c>
      <c r="H53" s="5">
        <f t="shared" si="0"/>
        <v>7.0559004000000005</v>
      </c>
      <c r="I53" s="5">
        <f t="shared" si="0"/>
        <v>20.451516000000005</v>
      </c>
      <c r="J53" s="5">
        <f t="shared" si="0"/>
        <v>42.289276399999991</v>
      </c>
    </row>
    <row r="54" spans="1:10" x14ac:dyDescent="0.3">
      <c r="A54" s="1" t="s">
        <v>166</v>
      </c>
      <c r="B54" s="1">
        <f>SUM(A53:G53)</f>
        <v>106.21514360000002</v>
      </c>
      <c r="C54" s="1"/>
      <c r="D54" s="1"/>
      <c r="E54" s="1"/>
      <c r="F54" s="1"/>
      <c r="I54" s="1"/>
      <c r="J54" s="1"/>
    </row>
    <row r="55" spans="1:10" x14ac:dyDescent="0.3">
      <c r="A55" s="1" t="s">
        <v>153</v>
      </c>
      <c r="B55" s="1">
        <f>(B53+D53+F53+H53)*linkedrecords!$D$3</f>
        <v>24.15141969534</v>
      </c>
      <c r="C55" s="1"/>
      <c r="D55" s="1"/>
      <c r="E55" s="1"/>
      <c r="F55" s="1"/>
      <c r="I55" s="1"/>
      <c r="J55" s="1"/>
    </row>
    <row r="56" spans="1:10" x14ac:dyDescent="0.3">
      <c r="A56" s="1" t="s">
        <v>154</v>
      </c>
      <c r="B56" s="1">
        <f>(A53+C53+E53+J53)*linkedrecords!$C$3</f>
        <v>81.397640187247987</v>
      </c>
      <c r="C56" s="1"/>
      <c r="D56" s="1"/>
      <c r="E56" s="1"/>
      <c r="F56" s="1"/>
      <c r="I56" s="1"/>
      <c r="J56" s="1"/>
    </row>
    <row r="57" spans="1:10" x14ac:dyDescent="0.3">
      <c r="A57" s="1" t="s">
        <v>140</v>
      </c>
      <c r="B57" s="1">
        <f>I53*linkedrecords!$B$3</f>
        <v>0.99469833854040024</v>
      </c>
    </row>
    <row r="58" spans="1:10" x14ac:dyDescent="0.3">
      <c r="A58" s="1" t="s">
        <v>162</v>
      </c>
      <c r="B58" s="1">
        <f>SUM(B55:B57)</f>
        <v>106.54375822112839</v>
      </c>
    </row>
    <row r="59" spans="1:10" x14ac:dyDescent="0.3">
      <c r="A59" s="1" t="s">
        <v>163</v>
      </c>
      <c r="B59" s="1">
        <f>Sheet1!B55*linkedrecords!E3*20</f>
        <v>51.164542065603811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linkedrecords</vt:lpstr>
      <vt:lpstr>l1i_analysis</vt:lpstr>
      <vt:lpstr>l2_analysis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</cp:lastModifiedBy>
  <dcterms:created xsi:type="dcterms:W3CDTF">2021-02-10T00:46:11Z</dcterms:created>
  <dcterms:modified xsi:type="dcterms:W3CDTF">2021-03-06T20:00:44Z</dcterms:modified>
</cp:coreProperties>
</file>