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PaperResults\PrefetcherEnergyEval\Mana_FrontEnd_Sensitivity\Mana_SemiConservative_122k_L1-I_32k2w\"/>
    </mc:Choice>
  </mc:AlternateContent>
  <bookViews>
    <workbookView xWindow="240" yWindow="12" windowWidth="16092" windowHeight="9660" firstSheet="2" activeTab="2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linkedrecords" sheetId="7" r:id="rId7"/>
    <sheet name="l1i_analysis" sheetId="8" r:id="rId8"/>
    <sheet name="l2_analysis" sheetId="9" r:id="rId9"/>
    <sheet name="storage" sheetId="10" r:id="rId10"/>
  </sheets>
  <externalReferences>
    <externalReference r:id="rId11"/>
  </externalReferences>
  <calcPr calcId="162913"/>
</workbook>
</file>

<file path=xl/calcChain.xml><?xml version="1.0" encoding="utf-8"?>
<calcChain xmlns="http://schemas.openxmlformats.org/spreadsheetml/2006/main">
  <c r="E2" i="7" l="1"/>
  <c r="D2" i="7"/>
  <c r="C2" i="7"/>
  <c r="B2" i="7"/>
  <c r="H4" i="9" l="1"/>
  <c r="I4" i="9"/>
  <c r="J4" i="9"/>
  <c r="H5" i="9"/>
  <c r="I5" i="9"/>
  <c r="J5" i="9"/>
  <c r="H6" i="9"/>
  <c r="I6" i="9"/>
  <c r="J6" i="9"/>
  <c r="H7" i="9"/>
  <c r="I7" i="9"/>
  <c r="J7" i="9"/>
  <c r="H8" i="9"/>
  <c r="I8" i="9"/>
  <c r="J8" i="9"/>
  <c r="H9" i="9"/>
  <c r="I9" i="9"/>
  <c r="J9" i="9"/>
  <c r="H10" i="9"/>
  <c r="I10" i="9"/>
  <c r="J10" i="9"/>
  <c r="H11" i="9"/>
  <c r="I11" i="9"/>
  <c r="J11" i="9"/>
  <c r="H12" i="9"/>
  <c r="I12" i="9"/>
  <c r="J12" i="9"/>
  <c r="H13" i="9"/>
  <c r="I13" i="9"/>
  <c r="J13" i="9"/>
  <c r="H14" i="9"/>
  <c r="I14" i="9"/>
  <c r="J14" i="9"/>
  <c r="H15" i="9"/>
  <c r="I15" i="9"/>
  <c r="J15" i="9"/>
  <c r="H16" i="9"/>
  <c r="I16" i="9"/>
  <c r="J16" i="9"/>
  <c r="H17" i="9"/>
  <c r="I17" i="9"/>
  <c r="J17" i="9"/>
  <c r="H18" i="9"/>
  <c r="I18" i="9"/>
  <c r="J18" i="9"/>
  <c r="H19" i="9"/>
  <c r="I19" i="9"/>
  <c r="J19" i="9"/>
  <c r="H20" i="9"/>
  <c r="I20" i="9"/>
  <c r="J20" i="9"/>
  <c r="H21" i="9"/>
  <c r="I21" i="9"/>
  <c r="J21" i="9"/>
  <c r="H22" i="9"/>
  <c r="I22" i="9"/>
  <c r="J22" i="9"/>
  <c r="H23" i="9"/>
  <c r="I23" i="9"/>
  <c r="J23" i="9"/>
  <c r="H24" i="9"/>
  <c r="I24" i="9"/>
  <c r="J24" i="9"/>
  <c r="H25" i="9"/>
  <c r="I25" i="9"/>
  <c r="J25" i="9"/>
  <c r="H26" i="9"/>
  <c r="I26" i="9"/>
  <c r="J26" i="9"/>
  <c r="H27" i="9"/>
  <c r="I27" i="9"/>
  <c r="J27" i="9"/>
  <c r="H28" i="9"/>
  <c r="I28" i="9"/>
  <c r="J28" i="9"/>
  <c r="H29" i="9"/>
  <c r="I29" i="9"/>
  <c r="J29" i="9"/>
  <c r="H30" i="9"/>
  <c r="I30" i="9"/>
  <c r="J30" i="9"/>
  <c r="H31" i="9"/>
  <c r="I31" i="9"/>
  <c r="J31" i="9"/>
  <c r="H32" i="9"/>
  <c r="I32" i="9"/>
  <c r="J32" i="9"/>
  <c r="H33" i="9"/>
  <c r="I33" i="9"/>
  <c r="J33" i="9"/>
  <c r="H34" i="9"/>
  <c r="I34" i="9"/>
  <c r="J34" i="9"/>
  <c r="H35" i="9"/>
  <c r="I35" i="9"/>
  <c r="J35" i="9"/>
  <c r="H36" i="9"/>
  <c r="I36" i="9"/>
  <c r="J36" i="9"/>
  <c r="H37" i="9"/>
  <c r="I37" i="9"/>
  <c r="J37" i="9"/>
  <c r="H38" i="9"/>
  <c r="I38" i="9"/>
  <c r="J38" i="9"/>
  <c r="H39" i="9"/>
  <c r="I39" i="9"/>
  <c r="J39" i="9"/>
  <c r="H40" i="9"/>
  <c r="I40" i="9"/>
  <c r="J40" i="9"/>
  <c r="H41" i="9"/>
  <c r="I41" i="9"/>
  <c r="J41" i="9"/>
  <c r="H42" i="9"/>
  <c r="I42" i="9"/>
  <c r="J42" i="9"/>
  <c r="H43" i="9"/>
  <c r="I43" i="9"/>
  <c r="J43" i="9"/>
  <c r="H44" i="9"/>
  <c r="I44" i="9"/>
  <c r="J44" i="9"/>
  <c r="H45" i="9"/>
  <c r="I45" i="9"/>
  <c r="J45" i="9"/>
  <c r="H46" i="9"/>
  <c r="I46" i="9"/>
  <c r="J46" i="9"/>
  <c r="H47" i="9"/>
  <c r="I47" i="9"/>
  <c r="J47" i="9"/>
  <c r="H48" i="9"/>
  <c r="I48" i="9"/>
  <c r="J48" i="9"/>
  <c r="H49" i="9"/>
  <c r="I49" i="9"/>
  <c r="J49" i="9"/>
  <c r="H50" i="9"/>
  <c r="I50" i="9"/>
  <c r="J50" i="9"/>
  <c r="H51" i="9"/>
  <c r="I51" i="9"/>
  <c r="J51" i="9"/>
  <c r="H52" i="9"/>
  <c r="I52" i="9"/>
  <c r="J52" i="9"/>
  <c r="J3" i="9"/>
  <c r="I3" i="9"/>
  <c r="H3" i="9"/>
  <c r="G52" i="9"/>
  <c r="G51" i="9"/>
  <c r="G50" i="9"/>
  <c r="G49" i="9"/>
  <c r="G48" i="9"/>
  <c r="G47" i="9"/>
  <c r="G46" i="9"/>
  <c r="G45" i="9"/>
  <c r="G44" i="9"/>
  <c r="G43" i="9"/>
  <c r="G42" i="9"/>
  <c r="G41" i="9"/>
  <c r="G40" i="9"/>
  <c r="G39" i="9"/>
  <c r="G38" i="9"/>
  <c r="G37" i="9"/>
  <c r="G36" i="9"/>
  <c r="G35" i="9"/>
  <c r="G34" i="9"/>
  <c r="G33" i="9"/>
  <c r="G32" i="9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G6" i="9"/>
  <c r="G5" i="9"/>
  <c r="G4" i="9"/>
  <c r="G3" i="9"/>
  <c r="J53" i="9" l="1"/>
  <c r="G53" i="9"/>
  <c r="H53" i="9"/>
  <c r="I53" i="9"/>
  <c r="B54" i="1"/>
  <c r="B55" i="1" s="1"/>
  <c r="A4" i="10"/>
  <c r="B4" i="10"/>
  <c r="C4" i="10"/>
  <c r="A5" i="10"/>
  <c r="B6" i="10"/>
  <c r="C7" i="10"/>
  <c r="A8" i="10"/>
  <c r="B8" i="10"/>
  <c r="C8" i="10"/>
  <c r="A9" i="10"/>
  <c r="B10" i="10"/>
  <c r="C11" i="10"/>
  <c r="A12" i="10"/>
  <c r="B12" i="10"/>
  <c r="C12" i="10"/>
  <c r="A13" i="10"/>
  <c r="B14" i="10"/>
  <c r="C15" i="10"/>
  <c r="A16" i="10"/>
  <c r="B16" i="10"/>
  <c r="C16" i="10"/>
  <c r="A17" i="10"/>
  <c r="B18" i="10"/>
  <c r="C19" i="10"/>
  <c r="A20" i="10"/>
  <c r="B20" i="10"/>
  <c r="C20" i="10"/>
  <c r="A21" i="10"/>
  <c r="B22" i="10"/>
  <c r="C23" i="10"/>
  <c r="A24" i="10"/>
  <c r="B24" i="10"/>
  <c r="C24" i="10"/>
  <c r="A25" i="10"/>
  <c r="B26" i="10"/>
  <c r="C27" i="10"/>
  <c r="A28" i="10"/>
  <c r="B28" i="10"/>
  <c r="C28" i="10"/>
  <c r="A29" i="10"/>
  <c r="B30" i="10"/>
  <c r="C31" i="10"/>
  <c r="A32" i="10"/>
  <c r="B32" i="10"/>
  <c r="C32" i="10"/>
  <c r="A33" i="10"/>
  <c r="B34" i="10"/>
  <c r="C35" i="10"/>
  <c r="A36" i="10"/>
  <c r="B36" i="10"/>
  <c r="C36" i="10"/>
  <c r="A37" i="10"/>
  <c r="B38" i="10"/>
  <c r="C39" i="10"/>
  <c r="A40" i="10"/>
  <c r="B40" i="10"/>
  <c r="C40" i="10"/>
  <c r="A41" i="10"/>
  <c r="B41" i="10"/>
  <c r="B42" i="10"/>
  <c r="C43" i="10"/>
  <c r="A44" i="10"/>
  <c r="B44" i="10"/>
  <c r="C44" i="10"/>
  <c r="A45" i="10"/>
  <c r="B45" i="10"/>
  <c r="B46" i="10"/>
  <c r="C47" i="10"/>
  <c r="A48" i="10"/>
  <c r="B48" i="10"/>
  <c r="C48" i="10"/>
  <c r="A49" i="10"/>
  <c r="B49" i="10"/>
  <c r="B50" i="10"/>
  <c r="C51" i="10"/>
  <c r="A52" i="10"/>
  <c r="B52" i="10"/>
  <c r="C52" i="10"/>
  <c r="C3" i="10"/>
  <c r="B3" i="10"/>
  <c r="D2" i="10"/>
  <c r="B5" i="10" s="1"/>
  <c r="A4" i="9"/>
  <c r="B4" i="9"/>
  <c r="C4" i="9"/>
  <c r="D4" i="9"/>
  <c r="E4" i="9"/>
  <c r="F4" i="9"/>
  <c r="A5" i="9"/>
  <c r="B5" i="9"/>
  <c r="C5" i="9"/>
  <c r="D5" i="9"/>
  <c r="E5" i="9"/>
  <c r="F5" i="9"/>
  <c r="A6" i="9"/>
  <c r="B6" i="9"/>
  <c r="C6" i="9"/>
  <c r="D6" i="9"/>
  <c r="E6" i="9"/>
  <c r="F6" i="9"/>
  <c r="A7" i="9"/>
  <c r="B7" i="9"/>
  <c r="C7" i="9"/>
  <c r="D7" i="9"/>
  <c r="E7" i="9"/>
  <c r="F7" i="9"/>
  <c r="A8" i="9"/>
  <c r="B8" i="9"/>
  <c r="C8" i="9"/>
  <c r="D8" i="9"/>
  <c r="E8" i="9"/>
  <c r="F8" i="9"/>
  <c r="A9" i="9"/>
  <c r="B9" i="9"/>
  <c r="C9" i="9"/>
  <c r="D9" i="9"/>
  <c r="E9" i="9"/>
  <c r="F9" i="9"/>
  <c r="A10" i="9"/>
  <c r="B10" i="9"/>
  <c r="C10" i="9"/>
  <c r="D10" i="9"/>
  <c r="E10" i="9"/>
  <c r="F10" i="9"/>
  <c r="A11" i="9"/>
  <c r="B11" i="9"/>
  <c r="C11" i="9"/>
  <c r="D11" i="9"/>
  <c r="E11" i="9"/>
  <c r="F11" i="9"/>
  <c r="A12" i="9"/>
  <c r="B12" i="9"/>
  <c r="C12" i="9"/>
  <c r="D12" i="9"/>
  <c r="E12" i="9"/>
  <c r="F12" i="9"/>
  <c r="A13" i="9"/>
  <c r="B13" i="9"/>
  <c r="C13" i="9"/>
  <c r="D13" i="9"/>
  <c r="E13" i="9"/>
  <c r="F13" i="9"/>
  <c r="A14" i="9"/>
  <c r="B14" i="9"/>
  <c r="C14" i="9"/>
  <c r="D14" i="9"/>
  <c r="E14" i="9"/>
  <c r="F14" i="9"/>
  <c r="A15" i="9"/>
  <c r="B15" i="9"/>
  <c r="C15" i="9"/>
  <c r="D15" i="9"/>
  <c r="E15" i="9"/>
  <c r="F15" i="9"/>
  <c r="A16" i="9"/>
  <c r="B16" i="9"/>
  <c r="C16" i="9"/>
  <c r="D16" i="9"/>
  <c r="E16" i="9"/>
  <c r="F16" i="9"/>
  <c r="A17" i="9"/>
  <c r="B17" i="9"/>
  <c r="C17" i="9"/>
  <c r="D17" i="9"/>
  <c r="E17" i="9"/>
  <c r="F17" i="9"/>
  <c r="A18" i="9"/>
  <c r="B18" i="9"/>
  <c r="C18" i="9"/>
  <c r="D18" i="9"/>
  <c r="E18" i="9"/>
  <c r="F18" i="9"/>
  <c r="A19" i="9"/>
  <c r="B19" i="9"/>
  <c r="C19" i="9"/>
  <c r="D19" i="9"/>
  <c r="E19" i="9"/>
  <c r="F19" i="9"/>
  <c r="A20" i="9"/>
  <c r="B20" i="9"/>
  <c r="C20" i="9"/>
  <c r="D20" i="9"/>
  <c r="E20" i="9"/>
  <c r="F20" i="9"/>
  <c r="A21" i="9"/>
  <c r="B21" i="9"/>
  <c r="C21" i="9"/>
  <c r="D21" i="9"/>
  <c r="E21" i="9"/>
  <c r="F21" i="9"/>
  <c r="A22" i="9"/>
  <c r="B22" i="9"/>
  <c r="C22" i="9"/>
  <c r="D22" i="9"/>
  <c r="E22" i="9"/>
  <c r="F22" i="9"/>
  <c r="A23" i="9"/>
  <c r="B23" i="9"/>
  <c r="C23" i="9"/>
  <c r="D23" i="9"/>
  <c r="E23" i="9"/>
  <c r="F23" i="9"/>
  <c r="A24" i="9"/>
  <c r="B24" i="9"/>
  <c r="C24" i="9"/>
  <c r="D24" i="9"/>
  <c r="E24" i="9"/>
  <c r="F24" i="9"/>
  <c r="A25" i="9"/>
  <c r="B25" i="9"/>
  <c r="C25" i="9"/>
  <c r="D25" i="9"/>
  <c r="E25" i="9"/>
  <c r="F25" i="9"/>
  <c r="A26" i="9"/>
  <c r="B26" i="9"/>
  <c r="C26" i="9"/>
  <c r="D26" i="9"/>
  <c r="E26" i="9"/>
  <c r="F26" i="9"/>
  <c r="A27" i="9"/>
  <c r="B27" i="9"/>
  <c r="C27" i="9"/>
  <c r="D27" i="9"/>
  <c r="E27" i="9"/>
  <c r="F27" i="9"/>
  <c r="A28" i="9"/>
  <c r="B28" i="9"/>
  <c r="C28" i="9"/>
  <c r="D28" i="9"/>
  <c r="E28" i="9"/>
  <c r="F28" i="9"/>
  <c r="A29" i="9"/>
  <c r="B29" i="9"/>
  <c r="C29" i="9"/>
  <c r="D29" i="9"/>
  <c r="E29" i="9"/>
  <c r="F29" i="9"/>
  <c r="A30" i="9"/>
  <c r="B30" i="9"/>
  <c r="C30" i="9"/>
  <c r="D30" i="9"/>
  <c r="E30" i="9"/>
  <c r="F30" i="9"/>
  <c r="A31" i="9"/>
  <c r="B31" i="9"/>
  <c r="C31" i="9"/>
  <c r="D31" i="9"/>
  <c r="E31" i="9"/>
  <c r="F31" i="9"/>
  <c r="A32" i="9"/>
  <c r="B32" i="9"/>
  <c r="C32" i="9"/>
  <c r="D32" i="9"/>
  <c r="E32" i="9"/>
  <c r="F32" i="9"/>
  <c r="A33" i="9"/>
  <c r="B33" i="9"/>
  <c r="C33" i="9"/>
  <c r="D33" i="9"/>
  <c r="E33" i="9"/>
  <c r="F33" i="9"/>
  <c r="A34" i="9"/>
  <c r="B34" i="9"/>
  <c r="C34" i="9"/>
  <c r="D34" i="9"/>
  <c r="E34" i="9"/>
  <c r="F34" i="9"/>
  <c r="A35" i="9"/>
  <c r="B35" i="9"/>
  <c r="C35" i="9"/>
  <c r="D35" i="9"/>
  <c r="E35" i="9"/>
  <c r="F35" i="9"/>
  <c r="A36" i="9"/>
  <c r="B36" i="9"/>
  <c r="C36" i="9"/>
  <c r="D36" i="9"/>
  <c r="E36" i="9"/>
  <c r="F36" i="9"/>
  <c r="A37" i="9"/>
  <c r="B37" i="9"/>
  <c r="C37" i="9"/>
  <c r="D37" i="9"/>
  <c r="E37" i="9"/>
  <c r="F37" i="9"/>
  <c r="A38" i="9"/>
  <c r="B38" i="9"/>
  <c r="C38" i="9"/>
  <c r="D38" i="9"/>
  <c r="E38" i="9"/>
  <c r="F38" i="9"/>
  <c r="A39" i="9"/>
  <c r="B39" i="9"/>
  <c r="C39" i="9"/>
  <c r="D39" i="9"/>
  <c r="E39" i="9"/>
  <c r="F39" i="9"/>
  <c r="A40" i="9"/>
  <c r="B40" i="9"/>
  <c r="C40" i="9"/>
  <c r="D40" i="9"/>
  <c r="E40" i="9"/>
  <c r="F40" i="9"/>
  <c r="A41" i="9"/>
  <c r="B41" i="9"/>
  <c r="C41" i="9"/>
  <c r="D41" i="9"/>
  <c r="E41" i="9"/>
  <c r="F41" i="9"/>
  <c r="A42" i="9"/>
  <c r="B42" i="9"/>
  <c r="C42" i="9"/>
  <c r="D42" i="9"/>
  <c r="E42" i="9"/>
  <c r="F42" i="9"/>
  <c r="A43" i="9"/>
  <c r="B43" i="9"/>
  <c r="C43" i="9"/>
  <c r="D43" i="9"/>
  <c r="E43" i="9"/>
  <c r="F43" i="9"/>
  <c r="A44" i="9"/>
  <c r="B44" i="9"/>
  <c r="C44" i="9"/>
  <c r="D44" i="9"/>
  <c r="E44" i="9"/>
  <c r="F44" i="9"/>
  <c r="A45" i="9"/>
  <c r="B45" i="9"/>
  <c r="C45" i="9"/>
  <c r="D45" i="9"/>
  <c r="E45" i="9"/>
  <c r="F45" i="9"/>
  <c r="A46" i="9"/>
  <c r="B46" i="9"/>
  <c r="C46" i="9"/>
  <c r="D46" i="9"/>
  <c r="E46" i="9"/>
  <c r="F46" i="9"/>
  <c r="A47" i="9"/>
  <c r="B47" i="9"/>
  <c r="C47" i="9"/>
  <c r="D47" i="9"/>
  <c r="E47" i="9"/>
  <c r="F47" i="9"/>
  <c r="A48" i="9"/>
  <c r="B48" i="9"/>
  <c r="C48" i="9"/>
  <c r="D48" i="9"/>
  <c r="E48" i="9"/>
  <c r="F48" i="9"/>
  <c r="A49" i="9"/>
  <c r="B49" i="9"/>
  <c r="C49" i="9"/>
  <c r="D49" i="9"/>
  <c r="E49" i="9"/>
  <c r="F49" i="9"/>
  <c r="A50" i="9"/>
  <c r="B50" i="9"/>
  <c r="C50" i="9"/>
  <c r="D50" i="9"/>
  <c r="E50" i="9"/>
  <c r="F50" i="9"/>
  <c r="A51" i="9"/>
  <c r="B51" i="9"/>
  <c r="C51" i="9"/>
  <c r="D51" i="9"/>
  <c r="E51" i="9"/>
  <c r="F51" i="9"/>
  <c r="A52" i="9"/>
  <c r="B52" i="9"/>
  <c r="C52" i="9"/>
  <c r="D52" i="9"/>
  <c r="E52" i="9"/>
  <c r="F52" i="9"/>
  <c r="F3" i="9"/>
  <c r="E3" i="9"/>
  <c r="D3" i="9"/>
  <c r="C3" i="9"/>
  <c r="B3" i="9"/>
  <c r="A3" i="9"/>
  <c r="K1" i="9"/>
  <c r="A4" i="8"/>
  <c r="B4" i="8"/>
  <c r="C4" i="8"/>
  <c r="D4" i="8"/>
  <c r="A5" i="8"/>
  <c r="B5" i="8"/>
  <c r="C5" i="8"/>
  <c r="D5" i="8"/>
  <c r="A6" i="8"/>
  <c r="B6" i="8"/>
  <c r="C6" i="8"/>
  <c r="D6" i="8"/>
  <c r="A7" i="8"/>
  <c r="B7" i="8"/>
  <c r="C7" i="8"/>
  <c r="D7" i="8"/>
  <c r="A8" i="8"/>
  <c r="B8" i="8"/>
  <c r="C8" i="8"/>
  <c r="D8" i="8"/>
  <c r="A9" i="8"/>
  <c r="B9" i="8"/>
  <c r="C9" i="8"/>
  <c r="D9" i="8"/>
  <c r="A10" i="8"/>
  <c r="B10" i="8"/>
  <c r="C10" i="8"/>
  <c r="D10" i="8"/>
  <c r="A11" i="8"/>
  <c r="B11" i="8"/>
  <c r="C11" i="8"/>
  <c r="D11" i="8"/>
  <c r="A12" i="8"/>
  <c r="B12" i="8"/>
  <c r="C12" i="8"/>
  <c r="D12" i="8"/>
  <c r="A13" i="8"/>
  <c r="B13" i="8"/>
  <c r="C13" i="8"/>
  <c r="D13" i="8"/>
  <c r="A14" i="8"/>
  <c r="B14" i="8"/>
  <c r="C14" i="8"/>
  <c r="D14" i="8"/>
  <c r="A15" i="8"/>
  <c r="B15" i="8"/>
  <c r="C15" i="8"/>
  <c r="D15" i="8"/>
  <c r="A16" i="8"/>
  <c r="B16" i="8"/>
  <c r="C16" i="8"/>
  <c r="D16" i="8"/>
  <c r="A17" i="8"/>
  <c r="B17" i="8"/>
  <c r="C17" i="8"/>
  <c r="D17" i="8"/>
  <c r="A18" i="8"/>
  <c r="B18" i="8"/>
  <c r="C18" i="8"/>
  <c r="D18" i="8"/>
  <c r="A19" i="8"/>
  <c r="B19" i="8"/>
  <c r="C19" i="8"/>
  <c r="D19" i="8"/>
  <c r="A20" i="8"/>
  <c r="B20" i="8"/>
  <c r="C20" i="8"/>
  <c r="D20" i="8"/>
  <c r="A21" i="8"/>
  <c r="B21" i="8"/>
  <c r="C21" i="8"/>
  <c r="D21" i="8"/>
  <c r="A22" i="8"/>
  <c r="B22" i="8"/>
  <c r="C22" i="8"/>
  <c r="D22" i="8"/>
  <c r="A23" i="8"/>
  <c r="B23" i="8"/>
  <c r="C23" i="8"/>
  <c r="D23" i="8"/>
  <c r="A24" i="8"/>
  <c r="B24" i="8"/>
  <c r="C24" i="8"/>
  <c r="D24" i="8"/>
  <c r="A25" i="8"/>
  <c r="B25" i="8"/>
  <c r="C25" i="8"/>
  <c r="D25" i="8"/>
  <c r="A26" i="8"/>
  <c r="B26" i="8"/>
  <c r="C26" i="8"/>
  <c r="D26" i="8"/>
  <c r="A27" i="8"/>
  <c r="B27" i="8"/>
  <c r="C27" i="8"/>
  <c r="D27" i="8"/>
  <c r="A28" i="8"/>
  <c r="B28" i="8"/>
  <c r="C28" i="8"/>
  <c r="D28" i="8"/>
  <c r="A29" i="8"/>
  <c r="B29" i="8"/>
  <c r="C29" i="8"/>
  <c r="D29" i="8"/>
  <c r="A30" i="8"/>
  <c r="B30" i="8"/>
  <c r="C30" i="8"/>
  <c r="D30" i="8"/>
  <c r="A31" i="8"/>
  <c r="B31" i="8"/>
  <c r="C31" i="8"/>
  <c r="D31" i="8"/>
  <c r="A32" i="8"/>
  <c r="B32" i="8"/>
  <c r="C32" i="8"/>
  <c r="D32" i="8"/>
  <c r="A33" i="8"/>
  <c r="B33" i="8"/>
  <c r="C33" i="8"/>
  <c r="D33" i="8"/>
  <c r="A34" i="8"/>
  <c r="B34" i="8"/>
  <c r="C34" i="8"/>
  <c r="D34" i="8"/>
  <c r="A35" i="8"/>
  <c r="B35" i="8"/>
  <c r="C35" i="8"/>
  <c r="D35" i="8"/>
  <c r="A36" i="8"/>
  <c r="B36" i="8"/>
  <c r="C36" i="8"/>
  <c r="D36" i="8"/>
  <c r="A37" i="8"/>
  <c r="B37" i="8"/>
  <c r="C37" i="8"/>
  <c r="D37" i="8"/>
  <c r="A38" i="8"/>
  <c r="B38" i="8"/>
  <c r="C38" i="8"/>
  <c r="D38" i="8"/>
  <c r="A39" i="8"/>
  <c r="B39" i="8"/>
  <c r="C39" i="8"/>
  <c r="D39" i="8"/>
  <c r="A40" i="8"/>
  <c r="B40" i="8"/>
  <c r="C40" i="8"/>
  <c r="D40" i="8"/>
  <c r="A41" i="8"/>
  <c r="B41" i="8"/>
  <c r="C41" i="8"/>
  <c r="D41" i="8"/>
  <c r="A42" i="8"/>
  <c r="B42" i="8"/>
  <c r="C42" i="8"/>
  <c r="D42" i="8"/>
  <c r="A43" i="8"/>
  <c r="B43" i="8"/>
  <c r="C43" i="8"/>
  <c r="D43" i="8"/>
  <c r="A44" i="8"/>
  <c r="B44" i="8"/>
  <c r="C44" i="8"/>
  <c r="D44" i="8"/>
  <c r="A45" i="8"/>
  <c r="B45" i="8"/>
  <c r="C45" i="8"/>
  <c r="D45" i="8"/>
  <c r="A46" i="8"/>
  <c r="B46" i="8"/>
  <c r="C46" i="8"/>
  <c r="D46" i="8"/>
  <c r="A47" i="8"/>
  <c r="B47" i="8"/>
  <c r="C47" i="8"/>
  <c r="D47" i="8"/>
  <c r="A48" i="8"/>
  <c r="B48" i="8"/>
  <c r="C48" i="8"/>
  <c r="D48" i="8"/>
  <c r="A49" i="8"/>
  <c r="B49" i="8"/>
  <c r="C49" i="8"/>
  <c r="D49" i="8"/>
  <c r="A50" i="8"/>
  <c r="B50" i="8"/>
  <c r="C50" i="8"/>
  <c r="D50" i="8"/>
  <c r="A51" i="8"/>
  <c r="B51" i="8"/>
  <c r="C51" i="8"/>
  <c r="D51" i="8"/>
  <c r="A52" i="8"/>
  <c r="B52" i="8"/>
  <c r="C52" i="8"/>
  <c r="D52" i="8"/>
  <c r="D3" i="8"/>
  <c r="C3" i="8"/>
  <c r="B3" i="8"/>
  <c r="A3" i="8"/>
  <c r="E1" i="8"/>
  <c r="E4" i="7"/>
  <c r="C4" i="7"/>
  <c r="E5" i="7"/>
  <c r="C5" i="7"/>
  <c r="E6" i="7"/>
  <c r="C6" i="7"/>
  <c r="E3" i="7"/>
  <c r="D3" i="7"/>
  <c r="C3" i="7"/>
  <c r="B3" i="7"/>
  <c r="B57" i="9" l="1"/>
  <c r="E53" i="9"/>
  <c r="D53" i="9"/>
  <c r="B53" i="8"/>
  <c r="D53" i="8"/>
  <c r="B53" i="9"/>
  <c r="C53" i="9"/>
  <c r="F53" i="9"/>
  <c r="A53" i="9"/>
  <c r="C53" i="8"/>
  <c r="B57" i="8" s="1"/>
  <c r="A53" i="8"/>
  <c r="B56" i="8" s="1"/>
  <c r="C55" i="10"/>
  <c r="B55" i="10"/>
  <c r="B59" i="9"/>
  <c r="B59" i="8"/>
  <c r="A55" i="10"/>
  <c r="B51" i="10"/>
  <c r="B47" i="10"/>
  <c r="B43" i="10"/>
  <c r="B39" i="10"/>
  <c r="B35" i="10"/>
  <c r="B31" i="10"/>
  <c r="B27" i="10"/>
  <c r="B23" i="10"/>
  <c r="B19" i="10"/>
  <c r="B15" i="10"/>
  <c r="B11" i="10"/>
  <c r="B7" i="10"/>
  <c r="A51" i="10"/>
  <c r="A47" i="10"/>
  <c r="A43" i="10"/>
  <c r="A39" i="10"/>
  <c r="A35" i="10"/>
  <c r="A31" i="10"/>
  <c r="A27" i="10"/>
  <c r="A23" i="10"/>
  <c r="A19" i="10"/>
  <c r="A15" i="10"/>
  <c r="A11" i="10"/>
  <c r="A7" i="10"/>
  <c r="C50" i="10"/>
  <c r="C46" i="10"/>
  <c r="C42" i="10"/>
  <c r="C38" i="10"/>
  <c r="C34" i="10"/>
  <c r="C30" i="10"/>
  <c r="C26" i="10"/>
  <c r="C22" i="10"/>
  <c r="C18" i="10"/>
  <c r="C14" i="10"/>
  <c r="C10" i="10"/>
  <c r="C6" i="10"/>
  <c r="A50" i="10"/>
  <c r="A46" i="10"/>
  <c r="A42" i="10"/>
  <c r="A38" i="10"/>
  <c r="A34" i="10"/>
  <c r="A30" i="10"/>
  <c r="A26" i="10"/>
  <c r="A22" i="10"/>
  <c r="A18" i="10"/>
  <c r="A14" i="10"/>
  <c r="A10" i="10"/>
  <c r="A6" i="10"/>
  <c r="A3" i="10"/>
  <c r="C49" i="10"/>
  <c r="C45" i="10"/>
  <c r="C41" i="10"/>
  <c r="C37" i="10"/>
  <c r="C33" i="10"/>
  <c r="C29" i="10"/>
  <c r="C25" i="10"/>
  <c r="C21" i="10"/>
  <c r="C17" i="10"/>
  <c r="C13" i="10"/>
  <c r="C9" i="10"/>
  <c r="C5" i="10"/>
  <c r="B37" i="10"/>
  <c r="B33" i="10"/>
  <c r="B29" i="10"/>
  <c r="B25" i="10"/>
  <c r="B21" i="10"/>
  <c r="B17" i="10"/>
  <c r="B13" i="10"/>
  <c r="B9" i="10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3" i="6"/>
  <c r="J12" i="6" l="1"/>
  <c r="J51" i="6"/>
  <c r="J39" i="6"/>
  <c r="J27" i="6"/>
  <c r="B54" i="9"/>
  <c r="B55" i="9"/>
  <c r="B55" i="8"/>
  <c r="B58" i="8" s="1"/>
  <c r="B54" i="8"/>
  <c r="J15" i="6"/>
  <c r="J50" i="6"/>
  <c r="J38" i="6"/>
  <c r="J26" i="6"/>
  <c r="J14" i="6"/>
  <c r="J49" i="6"/>
  <c r="J37" i="6"/>
  <c r="J25" i="6"/>
  <c r="J13" i="6"/>
  <c r="J48" i="6"/>
  <c r="J36" i="6"/>
  <c r="J24" i="6"/>
  <c r="J47" i="6"/>
  <c r="J35" i="6"/>
  <c r="J23" i="6"/>
  <c r="J11" i="6"/>
  <c r="J46" i="6"/>
  <c r="J34" i="6"/>
  <c r="J22" i="6"/>
  <c r="J10" i="6"/>
  <c r="J33" i="6"/>
  <c r="J21" i="6"/>
  <c r="J32" i="6"/>
  <c r="J8" i="6"/>
  <c r="J43" i="6"/>
  <c r="J31" i="6"/>
  <c r="J19" i="6"/>
  <c r="J7" i="6"/>
  <c r="J42" i="6"/>
  <c r="J30" i="6"/>
  <c r="J18" i="6"/>
  <c r="J6" i="6"/>
  <c r="J45" i="6"/>
  <c r="J9" i="6"/>
  <c r="J44" i="6"/>
  <c r="J20" i="6"/>
  <c r="J3" i="6"/>
  <c r="J41" i="6"/>
  <c r="J29" i="6"/>
  <c r="J17" i="6"/>
  <c r="J5" i="6"/>
  <c r="B53" i="10"/>
  <c r="B54" i="10" s="1"/>
  <c r="J52" i="6"/>
  <c r="J40" i="6"/>
  <c r="J28" i="6"/>
  <c r="J16" i="6"/>
  <c r="J4" i="6"/>
  <c r="B56" i="9"/>
  <c r="B58" i="9" s="1"/>
  <c r="E55" i="10"/>
  <c r="C53" i="10"/>
  <c r="C54" i="10" s="1"/>
  <c r="A53" i="10"/>
  <c r="A54" i="10" s="1"/>
  <c r="E54" i="10" l="1"/>
</calcChain>
</file>

<file path=xl/sharedStrings.xml><?xml version="1.0" encoding="utf-8"?>
<sst xmlns="http://schemas.openxmlformats.org/spreadsheetml/2006/main" count="446" uniqueCount="178">
  <si>
    <t xml:space="preserve">IPC </t>
  </si>
  <si>
    <t>client_001</t>
  </si>
  <si>
    <t>Mana_122k-l1i_32k8w</t>
  </si>
  <si>
    <t xml:space="preserve">L1D-total_access </t>
  </si>
  <si>
    <t xml:space="preserve">L1D-total_hit </t>
  </si>
  <si>
    <t xml:space="preserve">L1D-total_miss </t>
  </si>
  <si>
    <t xml:space="preserve">L1D-load_access </t>
  </si>
  <si>
    <t xml:space="preserve">L1D-load_hit </t>
  </si>
  <si>
    <t xml:space="preserve">L1D-load_miss </t>
  </si>
  <si>
    <t xml:space="preserve">L1D-rfo_access </t>
  </si>
  <si>
    <t xml:space="preserve">L1D-rfo_hit </t>
  </si>
  <si>
    <t xml:space="preserve">L1D-rfo_miss </t>
  </si>
  <si>
    <t xml:space="preserve">L1D-prefetch_access </t>
  </si>
  <si>
    <t xml:space="preserve">L1D-prefetch_hit </t>
  </si>
  <si>
    <t xml:space="preserve">L1D-prefetch_miss </t>
  </si>
  <si>
    <t xml:space="preserve">L1D-writeback_access </t>
  </si>
  <si>
    <t xml:space="preserve">L1D-writeback_hit </t>
  </si>
  <si>
    <t xml:space="preserve">L1D-writeback_miss </t>
  </si>
  <si>
    <t xml:space="preserve">L1D-prefetch_requested </t>
  </si>
  <si>
    <t xml:space="preserve">L1D-prefetch_issued </t>
  </si>
  <si>
    <t xml:space="preserve">L1D-prefetch_useful </t>
  </si>
  <si>
    <t xml:space="preserve">L1D-prefetch_useless </t>
  </si>
  <si>
    <t xml:space="preserve">L1D-Avg_miss_latency </t>
  </si>
  <si>
    <t xml:space="preserve">L1I-total_access </t>
  </si>
  <si>
    <t xml:space="preserve">L1I-total_hit </t>
  </si>
  <si>
    <t xml:space="preserve">L1I-total_miss </t>
  </si>
  <si>
    <t xml:space="preserve">L1I-load_access </t>
  </si>
  <si>
    <t xml:space="preserve">L1I-load_hit </t>
  </si>
  <si>
    <t xml:space="preserve">L1I-load_miss </t>
  </si>
  <si>
    <t xml:space="preserve">L1I-rfo_access </t>
  </si>
  <si>
    <t xml:space="preserve">L1I-rfo_hit </t>
  </si>
  <si>
    <t xml:space="preserve">L1I-rfo_miss </t>
  </si>
  <si>
    <t xml:space="preserve">L1I-prefetch_access </t>
  </si>
  <si>
    <t xml:space="preserve">L1I-prefetch_hit </t>
  </si>
  <si>
    <t xml:space="preserve">L1I-prefetch_miss </t>
  </si>
  <si>
    <t xml:space="preserve">L1I-writeback_access </t>
  </si>
  <si>
    <t xml:space="preserve">L1I-writeback_hit </t>
  </si>
  <si>
    <t xml:space="preserve">L1I-writeback_miss </t>
  </si>
  <si>
    <t xml:space="preserve">L1I-prefetch_requested </t>
  </si>
  <si>
    <t xml:space="preserve">L1I-prefetch_issued </t>
  </si>
  <si>
    <t xml:space="preserve">L1I-prefetch_useful </t>
  </si>
  <si>
    <t xml:space="preserve">L1I-prefetch_useless </t>
  </si>
  <si>
    <t xml:space="preserve">L1I-Avg_miss_latency </t>
  </si>
  <si>
    <t xml:space="preserve">L2C-total_access </t>
  </si>
  <si>
    <t xml:space="preserve">L2C-total_hit </t>
  </si>
  <si>
    <t xml:space="preserve">L2C-total_miss </t>
  </si>
  <si>
    <t xml:space="preserve">L2C-load_access </t>
  </si>
  <si>
    <t xml:space="preserve">L2C-load_hit </t>
  </si>
  <si>
    <t xml:space="preserve">L2C-load_miss </t>
  </si>
  <si>
    <t xml:space="preserve">L2C-rfo_access </t>
  </si>
  <si>
    <t xml:space="preserve">L2C-rfo_hit </t>
  </si>
  <si>
    <t xml:space="preserve">L2C-rfo_miss </t>
  </si>
  <si>
    <t xml:space="preserve">L2C-prefetch_access </t>
  </si>
  <si>
    <t xml:space="preserve">L2C-prefetch_hit </t>
  </si>
  <si>
    <t xml:space="preserve">L2C-prefetch_miss </t>
  </si>
  <si>
    <t xml:space="preserve">L2C-writeback_access </t>
  </si>
  <si>
    <t xml:space="preserve">L2C-writeback_hit </t>
  </si>
  <si>
    <t xml:space="preserve">L2C-writeback_miss </t>
  </si>
  <si>
    <t xml:space="preserve">L2C-prefetch_requested </t>
  </si>
  <si>
    <t xml:space="preserve">L2C-prefetch_issued </t>
  </si>
  <si>
    <t xml:space="preserve">L2C-prefetch_useful </t>
  </si>
  <si>
    <t xml:space="preserve">L2C-prefetch_useless </t>
  </si>
  <si>
    <t xml:space="preserve">L2C-Avg_miss_latency </t>
  </si>
  <si>
    <t xml:space="preserve">LLC-total_access </t>
  </si>
  <si>
    <t xml:space="preserve">LLC-total_hit </t>
  </si>
  <si>
    <t xml:space="preserve">LLC-total_miss </t>
  </si>
  <si>
    <t xml:space="preserve">LLC-load_access </t>
  </si>
  <si>
    <t xml:space="preserve">LLC-load_hit </t>
  </si>
  <si>
    <t xml:space="preserve">LLC-load_miss </t>
  </si>
  <si>
    <t xml:space="preserve">LLC-rfo_access </t>
  </si>
  <si>
    <t xml:space="preserve">LLC-rfo_hit </t>
  </si>
  <si>
    <t xml:space="preserve">LLC-rfo_miss </t>
  </si>
  <si>
    <t xml:space="preserve">LLC-prefetch_access </t>
  </si>
  <si>
    <t xml:space="preserve">LLC-prefetch_hit </t>
  </si>
  <si>
    <t xml:space="preserve">LLC-prefetch_miss </t>
  </si>
  <si>
    <t xml:space="preserve">LLC-writeback_access </t>
  </si>
  <si>
    <t xml:space="preserve">LLC-writeback_hit </t>
  </si>
  <si>
    <t xml:space="preserve">LLC-writeback_miss </t>
  </si>
  <si>
    <t xml:space="preserve">LLC-prefetch_requested </t>
  </si>
  <si>
    <t xml:space="preserve">LLC-prefetch_issued </t>
  </si>
  <si>
    <t xml:space="preserve">LLC-prefetch_useful </t>
  </si>
  <si>
    <t xml:space="preserve">LLC-prefetch_useless </t>
  </si>
  <si>
    <t xml:space="preserve">LLC-Avg_miss_latency </t>
  </si>
  <si>
    <t xml:space="preserve">mana_table_access_counter </t>
  </si>
  <si>
    <t xml:space="preserve">mana_table_multiple_access_counter </t>
  </si>
  <si>
    <t xml:space="preserve">hobp_table_access_counter </t>
  </si>
  <si>
    <t xml:space="preserve">sab_access_counter </t>
  </si>
  <si>
    <t xml:space="preserve">srq_access_counter </t>
  </si>
  <si>
    <t>client_002</t>
  </si>
  <si>
    <t>client_003</t>
  </si>
  <si>
    <t>client_004</t>
  </si>
  <si>
    <t>client_005</t>
  </si>
  <si>
    <t>client_006</t>
  </si>
  <si>
    <t>client_007</t>
  </si>
  <si>
    <t>client_008</t>
  </si>
  <si>
    <t>server_001</t>
  </si>
  <si>
    <t>server_002</t>
  </si>
  <si>
    <t>server_003</t>
  </si>
  <si>
    <t>server_004</t>
  </si>
  <si>
    <t>server_009</t>
  </si>
  <si>
    <t>server_010</t>
  </si>
  <si>
    <t>server_011</t>
  </si>
  <si>
    <t>server_012</t>
  </si>
  <si>
    <t>server_013</t>
  </si>
  <si>
    <t>server_014</t>
  </si>
  <si>
    <t>server_015</t>
  </si>
  <si>
    <t>server_016</t>
  </si>
  <si>
    <t>server_017</t>
  </si>
  <si>
    <t>server_018</t>
  </si>
  <si>
    <t>server_019</t>
  </si>
  <si>
    <t>server_020</t>
  </si>
  <si>
    <t>server_021</t>
  </si>
  <si>
    <t>server_022</t>
  </si>
  <si>
    <t>server_023</t>
  </si>
  <si>
    <t>server_024</t>
  </si>
  <si>
    <t>server_025</t>
  </si>
  <si>
    <t>server_026</t>
  </si>
  <si>
    <t>server_027</t>
  </si>
  <si>
    <t>server_028</t>
  </si>
  <si>
    <t>server_029</t>
  </si>
  <si>
    <t>server_030</t>
  </si>
  <si>
    <t>server_031</t>
  </si>
  <si>
    <t>server_032</t>
  </si>
  <si>
    <t>server_033</t>
  </si>
  <si>
    <t>server_034</t>
  </si>
  <si>
    <t>server_035</t>
  </si>
  <si>
    <t>server_036</t>
  </si>
  <si>
    <t>server_037</t>
  </si>
  <si>
    <t>server_038</t>
  </si>
  <si>
    <t>server_039</t>
  </si>
  <si>
    <t>spec_gcc_001</t>
  </si>
  <si>
    <t>spec_gcc_002</t>
  </si>
  <si>
    <t>spec_gcc_003</t>
  </si>
  <si>
    <t>spec_gobmk_001</t>
  </si>
  <si>
    <t>spec_gobmk_002</t>
  </si>
  <si>
    <t>spec_perlbench_001</t>
  </si>
  <si>
    <t>spec_x264_001</t>
  </si>
  <si>
    <t>mana_energy</t>
  </si>
  <si>
    <t>hobp_energy</t>
  </si>
  <si>
    <t>total_energy</t>
  </si>
  <si>
    <t>mana_multiple_energy</t>
  </si>
  <si>
    <t>tag</t>
  </si>
  <si>
    <t>read</t>
  </si>
  <si>
    <t>write</t>
  </si>
  <si>
    <t>static</t>
  </si>
  <si>
    <t>l2</t>
  </si>
  <si>
    <t>hopbt</t>
  </si>
  <si>
    <t>mana</t>
  </si>
  <si>
    <t>multiple</t>
  </si>
  <si>
    <t>PKI</t>
  </si>
  <si>
    <t>load_hit</t>
  </si>
  <si>
    <t>load_miss</t>
  </si>
  <si>
    <t>pref_hit</t>
  </si>
  <si>
    <t>pref_miss</t>
  </si>
  <si>
    <t>avg</t>
  </si>
  <si>
    <t>writes</t>
  </si>
  <si>
    <t>reads</t>
  </si>
  <si>
    <t>taglookups</t>
  </si>
  <si>
    <t>rfo_hit</t>
  </si>
  <si>
    <t>rfo_miss</t>
  </si>
  <si>
    <t>wb_hit</t>
  </si>
  <si>
    <t>wb_miss</t>
  </si>
  <si>
    <t>manat</t>
  </si>
  <si>
    <t>hobpt</t>
  </si>
  <si>
    <t>mana_mult</t>
  </si>
  <si>
    <t>dynamic_energy</t>
  </si>
  <si>
    <t>static_energy</t>
  </si>
  <si>
    <t>geomean</t>
  </si>
  <si>
    <t>exec_time(s)</t>
  </si>
  <si>
    <t>total_pki</t>
  </si>
  <si>
    <t>sum</t>
  </si>
  <si>
    <t xml:space="preserve">L2C-Morteza_fill_l2_prefetches </t>
  </si>
  <si>
    <t xml:space="preserve">LLC-Morteza_fill_l2_prefetches </t>
  </si>
  <si>
    <t>l2_pref_acc</t>
  </si>
  <si>
    <t>l2_pref_miss</t>
  </si>
  <si>
    <t>l2_pref_hit</t>
  </si>
  <si>
    <t>l2_pref_upper</t>
  </si>
  <si>
    <t>l1I32K512S2W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</si>
</sst>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/>
    <xf numFmtId="0" fontId="0" fillId="0" borderId="0" xfId="0"/>
    <xf numFmtId="0" fontId="1" fillId="0" borderId="0" xfId="0" applyFont="1"/>
    <xf numFmtId="0" fontId="0" fillId="0" borderId="0" xfId="0"/>
    <xf numFmtId="0" fontId="0" fillId="0" borderId="0" xfId="0"/>
    <xf numFmtId="0" fontId="0" fillId="0" borderId="0" xfId="0"/>
    <xf numFmtId="0" fontId="0" fillId="0" borderId="0" xfId="0" applyAlignment="1">
      <alignment wrapText="1"/>
    </xf>
    <xf numFmtId="0" fontId="0" fillId="0" borderId="0" xfId="0"/>
    <xf numFmtId="0" fontId="0" fillId="0" borderId="0" xfId="0"/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aperResults/Energy(cacti)/cacti_resul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1_L2"/>
      <sheetName val="PIF"/>
      <sheetName val="RDIP"/>
      <sheetName val="MANA"/>
      <sheetName val="FNL-MMA"/>
    </sheetNames>
    <sheetDataSet>
      <sheetData sheetId="0">
        <row r="4">
          <cell r="C4">
            <v>225.29</v>
          </cell>
          <cell r="D4">
            <v>4.8636899999999997E-2</v>
          </cell>
          <cell r="E4">
            <v>1.18438</v>
          </cell>
          <cell r="F4">
            <v>1.41753</v>
          </cell>
        </row>
        <row r="20">
          <cell r="C20">
            <v>15.273199999999999</v>
          </cell>
          <cell r="D20">
            <v>7.9845100000000002E-3</v>
          </cell>
          <cell r="E20">
            <v>0.206593</v>
          </cell>
          <cell r="F20">
            <v>0.28170600000000001</v>
          </cell>
        </row>
      </sheetData>
      <sheetData sheetId="1">
        <row r="2">
          <cell r="B2">
            <v>0.10349</v>
          </cell>
        </row>
      </sheetData>
      <sheetData sheetId="2" refreshError="1"/>
      <sheetData sheetId="3">
        <row r="3">
          <cell r="B3">
            <v>5.9954300000000004E-3</v>
          </cell>
          <cell r="C3">
            <v>1.53971E-2</v>
          </cell>
          <cell r="E3">
            <v>2.17197</v>
          </cell>
        </row>
        <row r="4">
          <cell r="C4">
            <v>6.6218600000000002E-2</v>
          </cell>
          <cell r="E4">
            <v>18.3261</v>
          </cell>
        </row>
        <row r="5">
          <cell r="C5">
            <v>9.4498799999999994E-2</v>
          </cell>
          <cell r="E5">
            <v>35.065600000000003</v>
          </cell>
        </row>
      </sheetData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5"/>
  <sheetViews>
    <sheetView workbookViewId="0">
      <selection activeCell="B3" sqref="B3"/>
    </sheetView>
  </sheetViews>
  <sheetFormatPr defaultRowHeight="14.4" x14ac:dyDescent="0.3"/>
  <sheetData>
    <row r="1" spans="1:2" x14ac:dyDescent="0.3">
      <c r="B1" t="s">
        <v>2</v>
      </c>
    </row>
    <row r="2" spans="1:2" x14ac:dyDescent="0.3">
      <c r="B2" t="s">
        <v>0</v>
      </c>
    </row>
    <row r="3" spans="1:2" x14ac:dyDescent="0.3">
      <c r="A3" t="s">
        <v>1</v>
      </c>
      <c r="B3" s="9">
        <v>1.2473399999999999</v>
      </c>
    </row>
    <row r="4" spans="1:2" x14ac:dyDescent="0.3">
      <c r="A4" t="s">
        <v>88</v>
      </c>
      <c r="B4" s="9">
        <v>1.6009100000000001</v>
      </c>
    </row>
    <row r="5" spans="1:2" x14ac:dyDescent="0.3">
      <c r="A5" t="s">
        <v>89</v>
      </c>
      <c r="B5" s="9">
        <v>1.2707999999999999</v>
      </c>
    </row>
    <row r="6" spans="1:2" x14ac:dyDescent="0.3">
      <c r="A6" t="s">
        <v>90</v>
      </c>
      <c r="B6" s="9">
        <v>1.21878</v>
      </c>
    </row>
    <row r="7" spans="1:2" x14ac:dyDescent="0.3">
      <c r="A7" t="s">
        <v>91</v>
      </c>
      <c r="B7" s="9">
        <v>1.2651699999999999</v>
      </c>
    </row>
    <row r="8" spans="1:2" x14ac:dyDescent="0.3">
      <c r="A8" t="s">
        <v>92</v>
      </c>
      <c r="B8" s="9">
        <v>1.1670799999999999</v>
      </c>
    </row>
    <row r="9" spans="1:2" x14ac:dyDescent="0.3">
      <c r="A9" t="s">
        <v>93</v>
      </c>
      <c r="B9" s="9">
        <v>1.3161</v>
      </c>
    </row>
    <row r="10" spans="1:2" x14ac:dyDescent="0.3">
      <c r="A10" t="s">
        <v>94</v>
      </c>
      <c r="B10" s="9">
        <v>1.2293799999999999</v>
      </c>
    </row>
    <row r="11" spans="1:2" x14ac:dyDescent="0.3">
      <c r="A11" t="s">
        <v>95</v>
      </c>
      <c r="B11" s="9">
        <v>1.41781</v>
      </c>
    </row>
    <row r="12" spans="1:2" x14ac:dyDescent="0.3">
      <c r="A12" t="s">
        <v>96</v>
      </c>
      <c r="B12" s="9">
        <v>1.5475399999999999</v>
      </c>
    </row>
    <row r="13" spans="1:2" x14ac:dyDescent="0.3">
      <c r="A13" t="s">
        <v>97</v>
      </c>
      <c r="B13" s="9">
        <v>1.02247</v>
      </c>
    </row>
    <row r="14" spans="1:2" x14ac:dyDescent="0.3">
      <c r="A14" t="s">
        <v>98</v>
      </c>
      <c r="B14" s="9">
        <v>0.80973300000000004</v>
      </c>
    </row>
    <row r="15" spans="1:2" x14ac:dyDescent="0.3">
      <c r="A15" t="s">
        <v>99</v>
      </c>
      <c r="B15" s="9">
        <v>0.84780800000000001</v>
      </c>
    </row>
    <row r="16" spans="1:2" x14ac:dyDescent="0.3">
      <c r="A16" t="s">
        <v>100</v>
      </c>
      <c r="B16" s="9">
        <v>0.98515799999999998</v>
      </c>
    </row>
    <row r="17" spans="1:2" x14ac:dyDescent="0.3">
      <c r="A17" t="s">
        <v>101</v>
      </c>
      <c r="B17" s="9">
        <v>1.24377</v>
      </c>
    </row>
    <row r="18" spans="1:2" x14ac:dyDescent="0.3">
      <c r="A18" t="s">
        <v>102</v>
      </c>
      <c r="B18" s="9">
        <v>1.3524099999999999</v>
      </c>
    </row>
    <row r="19" spans="1:2" x14ac:dyDescent="0.3">
      <c r="A19" t="s">
        <v>103</v>
      </c>
      <c r="B19" s="9">
        <v>1.30938</v>
      </c>
    </row>
    <row r="20" spans="1:2" x14ac:dyDescent="0.3">
      <c r="A20" t="s">
        <v>104</v>
      </c>
      <c r="B20" s="9">
        <v>1.4958400000000001</v>
      </c>
    </row>
    <row r="21" spans="1:2" x14ac:dyDescent="0.3">
      <c r="A21" t="s">
        <v>105</v>
      </c>
      <c r="B21" s="9">
        <v>1.5734399999999999</v>
      </c>
    </row>
    <row r="22" spans="1:2" x14ac:dyDescent="0.3">
      <c r="A22" t="s">
        <v>106</v>
      </c>
      <c r="B22" s="9">
        <v>1.3736699999999999</v>
      </c>
    </row>
    <row r="23" spans="1:2" x14ac:dyDescent="0.3">
      <c r="A23" t="s">
        <v>107</v>
      </c>
      <c r="B23" s="9">
        <v>0.52209499999999998</v>
      </c>
    </row>
    <row r="24" spans="1:2" x14ac:dyDescent="0.3">
      <c r="A24" t="s">
        <v>108</v>
      </c>
      <c r="B24" s="9">
        <v>0.57067900000000005</v>
      </c>
    </row>
    <row r="25" spans="1:2" x14ac:dyDescent="0.3">
      <c r="A25" t="s">
        <v>109</v>
      </c>
      <c r="B25" s="9">
        <v>0.50445700000000004</v>
      </c>
    </row>
    <row r="26" spans="1:2" x14ac:dyDescent="0.3">
      <c r="A26" t="s">
        <v>110</v>
      </c>
      <c r="B26" s="9">
        <v>0.57162299999999999</v>
      </c>
    </row>
    <row r="27" spans="1:2" x14ac:dyDescent="0.3">
      <c r="A27" t="s">
        <v>111</v>
      </c>
      <c r="B27" s="9">
        <v>0.59574199999999999</v>
      </c>
    </row>
    <row r="28" spans="1:2" x14ac:dyDescent="0.3">
      <c r="A28" t="s">
        <v>112</v>
      </c>
      <c r="B28" s="9">
        <v>0.59168799999999999</v>
      </c>
    </row>
    <row r="29" spans="1:2" x14ac:dyDescent="0.3">
      <c r="A29" t="s">
        <v>113</v>
      </c>
      <c r="B29" s="9">
        <v>1.39296</v>
      </c>
    </row>
    <row r="30" spans="1:2" x14ac:dyDescent="0.3">
      <c r="A30" t="s">
        <v>114</v>
      </c>
      <c r="B30" s="9">
        <v>1.39713</v>
      </c>
    </row>
    <row r="31" spans="1:2" x14ac:dyDescent="0.3">
      <c r="A31" t="s">
        <v>115</v>
      </c>
      <c r="B31" s="9">
        <v>1.4359</v>
      </c>
    </row>
    <row r="32" spans="1:2" x14ac:dyDescent="0.3">
      <c r="A32" t="s">
        <v>116</v>
      </c>
      <c r="B32" s="9">
        <v>1.3802300000000001</v>
      </c>
    </row>
    <row r="33" spans="1:2" x14ac:dyDescent="0.3">
      <c r="A33" t="s">
        <v>117</v>
      </c>
      <c r="B33" s="9">
        <v>1.38611</v>
      </c>
    </row>
    <row r="34" spans="1:2" x14ac:dyDescent="0.3">
      <c r="A34" t="s">
        <v>118</v>
      </c>
      <c r="B34" s="9">
        <v>1.2893699999999999</v>
      </c>
    </row>
    <row r="35" spans="1:2" x14ac:dyDescent="0.3">
      <c r="A35" t="s">
        <v>119</v>
      </c>
      <c r="B35" s="9">
        <v>1.2911699999999999</v>
      </c>
    </row>
    <row r="36" spans="1:2" x14ac:dyDescent="0.3">
      <c r="A36" t="s">
        <v>120</v>
      </c>
      <c r="B36" s="9">
        <v>1.3768499999999999</v>
      </c>
    </row>
    <row r="37" spans="1:2" x14ac:dyDescent="0.3">
      <c r="A37" t="s">
        <v>121</v>
      </c>
      <c r="B37" s="9">
        <v>1.2899</v>
      </c>
    </row>
    <row r="38" spans="1:2" x14ac:dyDescent="0.3">
      <c r="A38" t="s">
        <v>122</v>
      </c>
      <c r="B38" s="9">
        <v>1.4429099999999999</v>
      </c>
    </row>
    <row r="39" spans="1:2" x14ac:dyDescent="0.3">
      <c r="A39" t="s">
        <v>123</v>
      </c>
      <c r="B39" s="9">
        <v>1.47081</v>
      </c>
    </row>
    <row r="40" spans="1:2" x14ac:dyDescent="0.3">
      <c r="A40" t="s">
        <v>124</v>
      </c>
      <c r="B40" s="9">
        <v>1.6077399999999999</v>
      </c>
    </row>
    <row r="41" spans="1:2" x14ac:dyDescent="0.3">
      <c r="A41" t="s">
        <v>125</v>
      </c>
      <c r="B41" s="9">
        <v>1.2280899999999999</v>
      </c>
    </row>
    <row r="42" spans="1:2" x14ac:dyDescent="0.3">
      <c r="A42" t="s">
        <v>126</v>
      </c>
      <c r="B42" s="9">
        <v>1.7215100000000001</v>
      </c>
    </row>
    <row r="43" spans="1:2" x14ac:dyDescent="0.3">
      <c r="A43" t="s">
        <v>127</v>
      </c>
      <c r="B43" s="9">
        <v>1.55077</v>
      </c>
    </row>
    <row r="44" spans="1:2" x14ac:dyDescent="0.3">
      <c r="A44" t="s">
        <v>128</v>
      </c>
      <c r="B44" s="9">
        <v>1.5543199999999999</v>
      </c>
    </row>
    <row r="45" spans="1:2" x14ac:dyDescent="0.3">
      <c r="A45" t="s">
        <v>129</v>
      </c>
      <c r="B45" s="9">
        <v>1.66225</v>
      </c>
    </row>
    <row r="46" spans="1:2" x14ac:dyDescent="0.3">
      <c r="A46" t="s">
        <v>130</v>
      </c>
      <c r="B46" s="9">
        <v>1.2670999999999999</v>
      </c>
    </row>
    <row r="47" spans="1:2" x14ac:dyDescent="0.3">
      <c r="A47" t="s">
        <v>131</v>
      </c>
      <c r="B47" s="9">
        <v>0.26186900000000002</v>
      </c>
    </row>
    <row r="48" spans="1:2" x14ac:dyDescent="0.3">
      <c r="A48" t="s">
        <v>132</v>
      </c>
      <c r="B48" s="9">
        <v>0.249087</v>
      </c>
    </row>
    <row r="49" spans="1:2" x14ac:dyDescent="0.3">
      <c r="A49" t="s">
        <v>133</v>
      </c>
      <c r="B49" s="9">
        <v>1.1335299999999999</v>
      </c>
    </row>
    <row r="50" spans="1:2" x14ac:dyDescent="0.3">
      <c r="A50" t="s">
        <v>134</v>
      </c>
      <c r="B50" s="9">
        <v>1.2979099999999999</v>
      </c>
    </row>
    <row r="51" spans="1:2" x14ac:dyDescent="0.3">
      <c r="A51" t="s">
        <v>135</v>
      </c>
      <c r="B51" s="9">
        <v>1.36253</v>
      </c>
    </row>
    <row r="52" spans="1:2" x14ac:dyDescent="0.3">
      <c r="A52" t="s">
        <v>136</v>
      </c>
      <c r="B52" s="9">
        <v>1.66713</v>
      </c>
    </row>
    <row r="54" spans="1:2" x14ac:dyDescent="0.3">
      <c r="A54" s="2" t="s">
        <v>167</v>
      </c>
      <c r="B54" s="2">
        <f>GEOMEAN(B3:B52)</f>
        <v>1.1212137070476271</v>
      </c>
    </row>
    <row r="55" spans="1:2" x14ac:dyDescent="0.3">
      <c r="A55" s="2" t="s">
        <v>168</v>
      </c>
      <c r="B55" s="2">
        <f>0.0125/B54</f>
        <v>1.1148632880091096E-2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8"/>
  <sheetViews>
    <sheetView topLeftCell="A31" workbookViewId="0">
      <selection activeCell="E55" sqref="E55"/>
    </sheetView>
  </sheetViews>
  <sheetFormatPr defaultRowHeight="14.4" x14ac:dyDescent="0.3"/>
  <cols>
    <col min="3" max="3" width="10.21875" bestFit="1" customWidth="1"/>
    <col min="4" max="4" width="14.33203125" bestFit="1" customWidth="1"/>
  </cols>
  <sheetData>
    <row r="1" spans="1:4" s="2" customFormat="1" x14ac:dyDescent="0.3">
      <c r="A1" s="11" t="s">
        <v>149</v>
      </c>
      <c r="B1" s="11"/>
      <c r="C1" s="11"/>
    </row>
    <row r="2" spans="1:4" x14ac:dyDescent="0.3">
      <c r="A2" s="2" t="s">
        <v>162</v>
      </c>
      <c r="B2" s="2" t="s">
        <v>163</v>
      </c>
      <c r="C2" t="s">
        <v>164</v>
      </c>
      <c r="D2" s="2">
        <f>1000/50000000</f>
        <v>2.0000000000000002E-5</v>
      </c>
    </row>
    <row r="3" spans="1:4" x14ac:dyDescent="0.3">
      <c r="A3">
        <f>Sheet6!B3*$D$2</f>
        <v>24.646400000000003</v>
      </c>
      <c r="B3" s="2">
        <f>Sheet6!D3*$D$2</f>
        <v>337.75522000000001</v>
      </c>
      <c r="C3" s="2">
        <f>Sheet6!C3*$D$2</f>
        <v>48.864080000000001</v>
      </c>
    </row>
    <row r="4" spans="1:4" x14ac:dyDescent="0.3">
      <c r="A4" s="2">
        <f>Sheet6!B4*$D$2</f>
        <v>61.126620000000003</v>
      </c>
      <c r="B4" s="2">
        <f>Sheet6!D4*$D$2</f>
        <v>515.37466000000006</v>
      </c>
      <c r="C4" s="2">
        <f>Sheet6!C4*$D$2</f>
        <v>100.70034000000001</v>
      </c>
    </row>
    <row r="5" spans="1:4" x14ac:dyDescent="0.3">
      <c r="A5" s="2">
        <f>Sheet6!B5*$D$2</f>
        <v>59.601000000000006</v>
      </c>
      <c r="B5" s="2">
        <f>Sheet6!D5*$D$2</f>
        <v>683.99902000000009</v>
      </c>
      <c r="C5" s="2">
        <f>Sheet6!C5*$D$2</f>
        <v>106.45400000000001</v>
      </c>
    </row>
    <row r="6" spans="1:4" x14ac:dyDescent="0.3">
      <c r="A6" s="2">
        <f>Sheet6!B6*$D$2</f>
        <v>40.411700000000003</v>
      </c>
      <c r="B6" s="2">
        <f>Sheet6!D6*$D$2</f>
        <v>555.54486000000009</v>
      </c>
      <c r="C6" s="2">
        <f>Sheet6!C6*$D$2</f>
        <v>99.428680000000014</v>
      </c>
    </row>
    <row r="7" spans="1:4" x14ac:dyDescent="0.3">
      <c r="A7" s="2">
        <f>Sheet6!B7*$D$2</f>
        <v>64.597920000000002</v>
      </c>
      <c r="B7" s="2">
        <f>Sheet6!D7*$D$2</f>
        <v>596.72716000000003</v>
      </c>
      <c r="C7" s="2">
        <f>Sheet6!C7*$D$2</f>
        <v>115.77478000000001</v>
      </c>
    </row>
    <row r="8" spans="1:4" x14ac:dyDescent="0.3">
      <c r="A8" s="2">
        <f>Sheet6!B8*$D$2</f>
        <v>27.208080000000002</v>
      </c>
      <c r="B8" s="2">
        <f>Sheet6!D8*$D$2</f>
        <v>301.75452000000001</v>
      </c>
      <c r="C8" s="2">
        <f>Sheet6!C8*$D$2</f>
        <v>54.801420000000007</v>
      </c>
    </row>
    <row r="9" spans="1:4" x14ac:dyDescent="0.3">
      <c r="A9" s="2">
        <f>Sheet6!B9*$D$2</f>
        <v>31.591760000000004</v>
      </c>
      <c r="B9" s="2">
        <f>Sheet6!D9*$D$2</f>
        <v>482.88718000000006</v>
      </c>
      <c r="C9" s="2">
        <f>Sheet6!C9*$D$2</f>
        <v>66.47760000000001</v>
      </c>
    </row>
    <row r="10" spans="1:4" x14ac:dyDescent="0.3">
      <c r="A10" s="2">
        <f>Sheet6!B10*$D$2</f>
        <v>47.240860000000005</v>
      </c>
      <c r="B10" s="2">
        <f>Sheet6!D10*$D$2</f>
        <v>421.82874000000004</v>
      </c>
      <c r="C10" s="2">
        <f>Sheet6!C10*$D$2</f>
        <v>80.15288000000001</v>
      </c>
    </row>
    <row r="11" spans="1:4" x14ac:dyDescent="0.3">
      <c r="A11" s="2">
        <f>Sheet6!B11*$D$2</f>
        <v>40.209220000000002</v>
      </c>
      <c r="B11" s="2">
        <f>Sheet6!D11*$D$2</f>
        <v>237.87644000000003</v>
      </c>
      <c r="C11" s="2">
        <f>Sheet6!C11*$D$2</f>
        <v>37.403420000000004</v>
      </c>
    </row>
    <row r="12" spans="1:4" x14ac:dyDescent="0.3">
      <c r="A12" s="2">
        <f>Sheet6!B12*$D$2</f>
        <v>94.226220000000012</v>
      </c>
      <c r="B12" s="2">
        <f>Sheet6!D12*$D$2</f>
        <v>500.16410000000002</v>
      </c>
      <c r="C12" s="2">
        <f>Sheet6!C12*$D$2</f>
        <v>82.232940000000013</v>
      </c>
    </row>
    <row r="13" spans="1:4" x14ac:dyDescent="0.3">
      <c r="A13" s="2">
        <f>Sheet6!B13*$D$2</f>
        <v>45.726500000000001</v>
      </c>
      <c r="B13" s="2">
        <f>Sheet6!D13*$D$2</f>
        <v>430.97952000000004</v>
      </c>
      <c r="C13" s="2">
        <f>Sheet6!C13*$D$2</f>
        <v>77.998920000000012</v>
      </c>
    </row>
    <row r="14" spans="1:4" x14ac:dyDescent="0.3">
      <c r="A14" s="2">
        <f>Sheet6!B14*$D$2</f>
        <v>52.109580000000001</v>
      </c>
      <c r="B14" s="2">
        <f>Sheet6!D14*$D$2</f>
        <v>407.28268000000003</v>
      </c>
      <c r="C14" s="2">
        <f>Sheet6!C14*$D$2</f>
        <v>56.438480000000006</v>
      </c>
    </row>
    <row r="15" spans="1:4" x14ac:dyDescent="0.3">
      <c r="A15" s="2">
        <f>Sheet6!B15*$D$2</f>
        <v>52.911760000000001</v>
      </c>
      <c r="B15" s="2">
        <f>Sheet6!D15*$D$2</f>
        <v>374.85840000000002</v>
      </c>
      <c r="C15" s="2">
        <f>Sheet6!C15*$D$2</f>
        <v>54.033380000000001</v>
      </c>
    </row>
    <row r="16" spans="1:4" x14ac:dyDescent="0.3">
      <c r="A16" s="2">
        <f>Sheet6!B16*$D$2</f>
        <v>53.515040000000006</v>
      </c>
      <c r="B16" s="2">
        <f>Sheet6!D16*$D$2</f>
        <v>372.10350000000005</v>
      </c>
      <c r="C16" s="2">
        <f>Sheet6!C16*$D$2</f>
        <v>51.984580000000001</v>
      </c>
    </row>
    <row r="17" spans="1:3" x14ac:dyDescent="0.3">
      <c r="A17" s="2">
        <f>Sheet6!B17*$D$2</f>
        <v>52.528560000000006</v>
      </c>
      <c r="B17" s="2">
        <f>Sheet6!D17*$D$2</f>
        <v>363.221</v>
      </c>
      <c r="C17" s="2">
        <f>Sheet6!C17*$D$2</f>
        <v>55.953000000000003</v>
      </c>
    </row>
    <row r="18" spans="1:3" x14ac:dyDescent="0.3">
      <c r="A18" s="2">
        <f>Sheet6!B18*$D$2</f>
        <v>53.021820000000005</v>
      </c>
      <c r="B18" s="2">
        <f>Sheet6!D18*$D$2</f>
        <v>330.29354000000001</v>
      </c>
      <c r="C18" s="2">
        <f>Sheet6!C18*$D$2</f>
        <v>53.062040000000003</v>
      </c>
    </row>
    <row r="19" spans="1:3" x14ac:dyDescent="0.3">
      <c r="A19" s="2">
        <f>Sheet6!B19*$D$2</f>
        <v>53.618300000000005</v>
      </c>
      <c r="B19" s="2">
        <f>Sheet6!D19*$D$2</f>
        <v>331.06752</v>
      </c>
      <c r="C19" s="2">
        <f>Sheet6!C19*$D$2</f>
        <v>52.676140000000004</v>
      </c>
    </row>
    <row r="20" spans="1:3" x14ac:dyDescent="0.3">
      <c r="A20" s="2">
        <f>Sheet6!B20*$D$2</f>
        <v>94.496200000000002</v>
      </c>
      <c r="B20" s="2">
        <f>Sheet6!D20*$D$2</f>
        <v>504.14646000000005</v>
      </c>
      <c r="C20" s="2">
        <f>Sheet6!C20*$D$2</f>
        <v>76.549480000000003</v>
      </c>
    </row>
    <row r="21" spans="1:3" x14ac:dyDescent="0.3">
      <c r="A21" s="2">
        <f>Sheet6!B21*$D$2</f>
        <v>97.262080000000012</v>
      </c>
      <c r="B21" s="2">
        <f>Sheet6!D21*$D$2</f>
        <v>502.00482000000005</v>
      </c>
      <c r="C21" s="2">
        <f>Sheet6!C21*$D$2</f>
        <v>72.458280000000002</v>
      </c>
    </row>
    <row r="22" spans="1:3" x14ac:dyDescent="0.3">
      <c r="A22" s="2">
        <f>Sheet6!B22*$D$2</f>
        <v>57.734760000000001</v>
      </c>
      <c r="B22" s="2">
        <f>Sheet6!D22*$D$2</f>
        <v>409.30202000000003</v>
      </c>
      <c r="C22" s="2">
        <f>Sheet6!C22*$D$2</f>
        <v>50.631620000000005</v>
      </c>
    </row>
    <row r="23" spans="1:3" x14ac:dyDescent="0.3">
      <c r="A23" s="2">
        <f>Sheet6!B23*$D$2</f>
        <v>73.731999999999999</v>
      </c>
      <c r="B23" s="2">
        <f>Sheet6!D23*$D$2</f>
        <v>353.89244000000002</v>
      </c>
      <c r="C23" s="2">
        <f>Sheet6!C23*$D$2</f>
        <v>35.193460000000002</v>
      </c>
    </row>
    <row r="24" spans="1:3" x14ac:dyDescent="0.3">
      <c r="A24" s="2">
        <f>Sheet6!B24*$D$2</f>
        <v>70.044060000000002</v>
      </c>
      <c r="B24" s="2">
        <f>Sheet6!D24*$D$2</f>
        <v>456.17676000000006</v>
      </c>
      <c r="C24" s="2">
        <f>Sheet6!C24*$D$2</f>
        <v>38.978620000000006</v>
      </c>
    </row>
    <row r="25" spans="1:3" x14ac:dyDescent="0.3">
      <c r="A25" s="2">
        <f>Sheet6!B25*$D$2</f>
        <v>70.833640000000003</v>
      </c>
      <c r="B25" s="2">
        <f>Sheet6!D25*$D$2</f>
        <v>461.25454000000002</v>
      </c>
      <c r="C25" s="2">
        <f>Sheet6!C25*$D$2</f>
        <v>38.668140000000001</v>
      </c>
    </row>
    <row r="26" spans="1:3" x14ac:dyDescent="0.3">
      <c r="A26" s="2">
        <f>Sheet6!B26*$D$2</f>
        <v>75.719200000000001</v>
      </c>
      <c r="B26" s="2">
        <f>Sheet6!D26*$D$2</f>
        <v>477.47860000000003</v>
      </c>
      <c r="C26" s="2">
        <f>Sheet6!C26*$D$2</f>
        <v>38.722320000000003</v>
      </c>
    </row>
    <row r="27" spans="1:3" x14ac:dyDescent="0.3">
      <c r="A27" s="2">
        <f>Sheet6!B27*$D$2</f>
        <v>77.832860000000011</v>
      </c>
      <c r="B27" s="2">
        <f>Sheet6!D27*$D$2</f>
        <v>437.39698000000004</v>
      </c>
      <c r="C27" s="2">
        <f>Sheet6!C27*$D$2</f>
        <v>39.742260000000002</v>
      </c>
    </row>
    <row r="28" spans="1:3" x14ac:dyDescent="0.3">
      <c r="A28" s="2">
        <f>Sheet6!B28*$D$2</f>
        <v>75.627940000000009</v>
      </c>
      <c r="B28" s="2">
        <f>Sheet6!D28*$D$2</f>
        <v>486.10746000000006</v>
      </c>
      <c r="C28" s="2">
        <f>Sheet6!C28*$D$2</f>
        <v>41.223560000000006</v>
      </c>
    </row>
    <row r="29" spans="1:3" x14ac:dyDescent="0.3">
      <c r="A29" s="2">
        <f>Sheet6!B29*$D$2</f>
        <v>76.555900000000008</v>
      </c>
      <c r="B29" s="2">
        <f>Sheet6!D29*$D$2</f>
        <v>499.13028000000003</v>
      </c>
      <c r="C29" s="2">
        <f>Sheet6!C29*$D$2</f>
        <v>71.897760000000005</v>
      </c>
    </row>
    <row r="30" spans="1:3" x14ac:dyDescent="0.3">
      <c r="A30" s="2">
        <f>Sheet6!B30*$D$2</f>
        <v>77.74212</v>
      </c>
      <c r="B30" s="2">
        <f>Sheet6!D30*$D$2</f>
        <v>507.71574000000004</v>
      </c>
      <c r="C30" s="2">
        <f>Sheet6!C30*$D$2</f>
        <v>69.171880000000002</v>
      </c>
    </row>
    <row r="31" spans="1:3" x14ac:dyDescent="0.3">
      <c r="A31" s="2">
        <f>Sheet6!B31*$D$2</f>
        <v>85.482780000000005</v>
      </c>
      <c r="B31" s="2">
        <f>Sheet6!D31*$D$2</f>
        <v>534.44906000000003</v>
      </c>
      <c r="C31" s="2">
        <f>Sheet6!C31*$D$2</f>
        <v>72.634820000000005</v>
      </c>
    </row>
    <row r="32" spans="1:3" x14ac:dyDescent="0.3">
      <c r="A32" s="2">
        <f>Sheet6!B32*$D$2</f>
        <v>83.800620000000009</v>
      </c>
      <c r="B32" s="2">
        <f>Sheet6!D32*$D$2</f>
        <v>536.7681</v>
      </c>
      <c r="C32" s="2">
        <f>Sheet6!C32*$D$2</f>
        <v>71.342140000000001</v>
      </c>
    </row>
    <row r="33" spans="1:3" x14ac:dyDescent="0.3">
      <c r="A33" s="2">
        <f>Sheet6!B33*$D$2</f>
        <v>84.057060000000007</v>
      </c>
      <c r="B33" s="2">
        <f>Sheet6!D33*$D$2</f>
        <v>540.80318</v>
      </c>
      <c r="C33" s="2">
        <f>Sheet6!C33*$D$2</f>
        <v>72.329599999999999</v>
      </c>
    </row>
    <row r="34" spans="1:3" x14ac:dyDescent="0.3">
      <c r="A34" s="2">
        <f>Sheet6!B34*$D$2</f>
        <v>85.643500000000003</v>
      </c>
      <c r="B34" s="2">
        <f>Sheet6!D34*$D$2</f>
        <v>487.24932000000001</v>
      </c>
      <c r="C34" s="2">
        <f>Sheet6!C34*$D$2</f>
        <v>66.016660000000002</v>
      </c>
    </row>
    <row r="35" spans="1:3" x14ac:dyDescent="0.3">
      <c r="A35" s="2">
        <f>Sheet6!B35*$D$2</f>
        <v>85.360960000000006</v>
      </c>
      <c r="B35" s="2">
        <f>Sheet6!D35*$D$2</f>
        <v>486.24692000000005</v>
      </c>
      <c r="C35" s="2">
        <f>Sheet6!C35*$D$2</f>
        <v>64.753320000000002</v>
      </c>
    </row>
    <row r="36" spans="1:3" x14ac:dyDescent="0.3">
      <c r="A36" s="2">
        <f>Sheet6!B36*$D$2</f>
        <v>86.874220000000008</v>
      </c>
      <c r="B36" s="2">
        <f>Sheet6!D36*$D$2</f>
        <v>498.14000000000004</v>
      </c>
      <c r="C36" s="2">
        <f>Sheet6!C36*$D$2</f>
        <v>67.576520000000002</v>
      </c>
    </row>
    <row r="37" spans="1:3" x14ac:dyDescent="0.3">
      <c r="A37" s="2">
        <f>Sheet6!B37*$D$2</f>
        <v>88.396260000000012</v>
      </c>
      <c r="B37" s="2">
        <f>Sheet6!D37*$D$2</f>
        <v>504.36364000000003</v>
      </c>
      <c r="C37" s="2">
        <f>Sheet6!C37*$D$2</f>
        <v>66.838560000000001</v>
      </c>
    </row>
    <row r="38" spans="1:3" x14ac:dyDescent="0.3">
      <c r="A38" s="2">
        <f>Sheet6!B38*$D$2</f>
        <v>99.541180000000011</v>
      </c>
      <c r="B38" s="2">
        <f>Sheet6!D38*$D$2</f>
        <v>522.91102000000001</v>
      </c>
      <c r="C38" s="2">
        <f>Sheet6!C38*$D$2</f>
        <v>61.374940000000002</v>
      </c>
    </row>
    <row r="39" spans="1:3" x14ac:dyDescent="0.3">
      <c r="A39" s="2">
        <f>Sheet6!B39*$D$2</f>
        <v>100.92368</v>
      </c>
      <c r="B39" s="2">
        <f>Sheet6!D39*$D$2</f>
        <v>472.74450000000002</v>
      </c>
      <c r="C39" s="2">
        <f>Sheet6!C39*$D$2</f>
        <v>53.629400000000004</v>
      </c>
    </row>
    <row r="40" spans="1:3" x14ac:dyDescent="0.3">
      <c r="A40" s="2">
        <f>Sheet6!B40*$D$2</f>
        <v>102.86250000000001</v>
      </c>
      <c r="B40" s="2">
        <f>Sheet6!D40*$D$2</f>
        <v>473.37102000000004</v>
      </c>
      <c r="C40" s="2">
        <f>Sheet6!C40*$D$2</f>
        <v>52.651920000000004</v>
      </c>
    </row>
    <row r="41" spans="1:3" x14ac:dyDescent="0.3">
      <c r="A41" s="2">
        <f>Sheet6!B41*$D$2</f>
        <v>102.72376000000001</v>
      </c>
      <c r="B41" s="2">
        <f>Sheet6!D41*$D$2</f>
        <v>482.59918000000005</v>
      </c>
      <c r="C41" s="2">
        <f>Sheet6!C41*$D$2</f>
        <v>53.481960000000001</v>
      </c>
    </row>
    <row r="42" spans="1:3" x14ac:dyDescent="0.3">
      <c r="A42" s="2">
        <f>Sheet6!B42*$D$2</f>
        <v>97.278240000000011</v>
      </c>
      <c r="B42" s="2">
        <f>Sheet6!D42*$D$2</f>
        <v>426.80926000000005</v>
      </c>
      <c r="C42" s="2">
        <f>Sheet6!C42*$D$2</f>
        <v>44.561620000000005</v>
      </c>
    </row>
    <row r="43" spans="1:3" x14ac:dyDescent="0.3">
      <c r="A43" s="2">
        <f>Sheet6!B43*$D$2</f>
        <v>102.65172000000001</v>
      </c>
      <c r="B43" s="2">
        <f>Sheet6!D43*$D$2</f>
        <v>451.36200000000002</v>
      </c>
      <c r="C43" s="2">
        <f>Sheet6!C43*$D$2</f>
        <v>50.123620000000003</v>
      </c>
    </row>
    <row r="44" spans="1:3" x14ac:dyDescent="0.3">
      <c r="A44" s="2">
        <f>Sheet6!B44*$D$2</f>
        <v>104.29874000000001</v>
      </c>
      <c r="B44" s="2">
        <f>Sheet6!D44*$D$2</f>
        <v>447.01444000000004</v>
      </c>
      <c r="C44" s="2">
        <f>Sheet6!C44*$D$2</f>
        <v>49.104700000000001</v>
      </c>
    </row>
    <row r="45" spans="1:3" x14ac:dyDescent="0.3">
      <c r="A45" s="2">
        <f>Sheet6!B45*$D$2</f>
        <v>100.58104</v>
      </c>
      <c r="B45" s="2">
        <f>Sheet6!D45*$D$2</f>
        <v>477.23812000000004</v>
      </c>
      <c r="C45" s="2">
        <f>Sheet6!C45*$D$2</f>
        <v>57.173840000000006</v>
      </c>
    </row>
    <row r="46" spans="1:3" x14ac:dyDescent="0.3">
      <c r="A46" s="2">
        <f>Sheet6!B46*$D$2</f>
        <v>42.348680000000002</v>
      </c>
      <c r="B46" s="2">
        <f>Sheet6!D46*$D$2</f>
        <v>508.66430000000003</v>
      </c>
      <c r="C46" s="2">
        <f>Sheet6!C46*$D$2</f>
        <v>83.955240000000003</v>
      </c>
    </row>
    <row r="47" spans="1:3" x14ac:dyDescent="0.3">
      <c r="A47" s="2">
        <f>Sheet6!B47*$D$2</f>
        <v>24.588480000000001</v>
      </c>
      <c r="B47" s="2">
        <f>Sheet6!D47*$D$2</f>
        <v>917.42702000000008</v>
      </c>
      <c r="C47" s="2">
        <f>Sheet6!C47*$D$2</f>
        <v>49.526000000000003</v>
      </c>
    </row>
    <row r="48" spans="1:3" x14ac:dyDescent="0.3">
      <c r="A48" s="2">
        <f>Sheet6!B48*$D$2</f>
        <v>27.655140000000003</v>
      </c>
      <c r="B48" s="2">
        <f>Sheet6!D48*$D$2</f>
        <v>534.57030000000009</v>
      </c>
      <c r="C48" s="2">
        <f>Sheet6!C48*$D$2</f>
        <v>50.459100000000007</v>
      </c>
    </row>
    <row r="49" spans="1:5" x14ac:dyDescent="0.3">
      <c r="A49" s="2">
        <f>Sheet6!B49*$D$2</f>
        <v>26.342740000000003</v>
      </c>
      <c r="B49" s="2">
        <f>Sheet6!D49*$D$2</f>
        <v>336.80356</v>
      </c>
      <c r="C49" s="2">
        <f>Sheet6!C49*$D$2</f>
        <v>82.341220000000007</v>
      </c>
    </row>
    <row r="50" spans="1:5" x14ac:dyDescent="0.3">
      <c r="A50" s="2">
        <f>Sheet6!B50*$D$2</f>
        <v>33.517200000000003</v>
      </c>
      <c r="B50" s="2">
        <f>Sheet6!D50*$D$2</f>
        <v>486.59002000000004</v>
      </c>
      <c r="C50" s="2">
        <f>Sheet6!C50*$D$2</f>
        <v>114.90730000000001</v>
      </c>
    </row>
    <row r="51" spans="1:5" x14ac:dyDescent="0.3">
      <c r="A51" s="2">
        <f>Sheet6!B51*$D$2</f>
        <v>32.392120000000006</v>
      </c>
      <c r="B51" s="2">
        <f>Sheet6!D51*$D$2</f>
        <v>346.91494</v>
      </c>
      <c r="C51" s="2">
        <f>Sheet6!C51*$D$2</f>
        <v>94.578800000000001</v>
      </c>
    </row>
    <row r="52" spans="1:5" x14ac:dyDescent="0.3">
      <c r="A52" s="2">
        <f>Sheet6!B52*$D$2</f>
        <v>6.3451800000000009</v>
      </c>
      <c r="B52" s="2">
        <f>Sheet6!D52*$D$2</f>
        <v>66.386200000000002</v>
      </c>
      <c r="C52" s="2">
        <f>Sheet6!C52*$D$2</f>
        <v>7.6584000000000003</v>
      </c>
    </row>
    <row r="53" spans="1:5" x14ac:dyDescent="0.3">
      <c r="A53" s="2">
        <f>AVERAGE(A3:A52)</f>
        <v>66.110758000000004</v>
      </c>
      <c r="B53" s="2">
        <f t="shared" ref="B53:C53" si="0">AVERAGE(B3:B52)</f>
        <v>457.55500520000004</v>
      </c>
      <c r="C53" s="2">
        <f t="shared" si="0"/>
        <v>63.093874799999988</v>
      </c>
      <c r="D53" t="s">
        <v>154</v>
      </c>
      <c r="E53" t="s">
        <v>170</v>
      </c>
    </row>
    <row r="54" spans="1:5" x14ac:dyDescent="0.3">
      <c r="A54" s="2">
        <f>A53*linkedrecords!C5</f>
        <v>6.2473872980904002</v>
      </c>
      <c r="B54" s="2">
        <f>B53*linkedrecords!C4</f>
        <v>7.0450201705649205</v>
      </c>
      <c r="C54" s="2">
        <f>C53*linkedrecords!C6</f>
        <v>4.1779880578312794</v>
      </c>
      <c r="D54" s="2" t="s">
        <v>165</v>
      </c>
      <c r="E54">
        <f>SUM(A54:C54)</f>
        <v>17.470395526486598</v>
      </c>
    </row>
    <row r="55" spans="1:5" x14ac:dyDescent="0.3">
      <c r="A55" s="2">
        <f>Sheet1!B55*linkedrecords!E5*20</f>
        <v>7.818670022402447</v>
      </c>
      <c r="B55" s="2">
        <f>Sheet1!B55*linkedrecords!E4*20</f>
        <v>0.4842899231314291</v>
      </c>
      <c r="C55" s="2">
        <f>Sheet1!B55*linkedrecords!E6*20</f>
        <v>4.0862192204767487</v>
      </c>
      <c r="D55" s="2" t="s">
        <v>166</v>
      </c>
      <c r="E55" s="4">
        <f>SUM(A55:C55)</f>
        <v>12.389179166010624</v>
      </c>
    </row>
    <row r="56" spans="1:5" x14ac:dyDescent="0.3">
      <c r="A56" s="2"/>
      <c r="B56" s="2"/>
      <c r="C56" s="2"/>
    </row>
    <row r="57" spans="1:5" x14ac:dyDescent="0.3">
      <c r="A57" s="2"/>
      <c r="B57" s="2"/>
      <c r="C57" s="2"/>
    </row>
    <row r="58" spans="1:5" x14ac:dyDescent="0.3">
      <c r="A58" s="2"/>
      <c r="B58" s="2"/>
      <c r="C58" s="2"/>
    </row>
  </sheetData>
  <mergeCells count="1">
    <mergeCell ref="A1:C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"/>
  <sheetViews>
    <sheetView workbookViewId="0">
      <selection activeCell="B3" sqref="B3:V52"/>
    </sheetView>
  </sheetViews>
  <sheetFormatPr defaultRowHeight="14.4" x14ac:dyDescent="0.3"/>
  <sheetData>
    <row r="1" spans="1:22" x14ac:dyDescent="0.3">
      <c r="B1" s="10" t="s">
        <v>2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</row>
    <row r="2" spans="1:22" x14ac:dyDescent="0.3"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M2" t="s">
        <v>14</v>
      </c>
      <c r="N2" t="s">
        <v>15</v>
      </c>
      <c r="O2" t="s">
        <v>16</v>
      </c>
      <c r="P2" t="s">
        <v>17</v>
      </c>
      <c r="Q2" t="s">
        <v>18</v>
      </c>
      <c r="R2" t="s">
        <v>19</v>
      </c>
      <c r="S2" t="s">
        <v>20</v>
      </c>
      <c r="T2" t="s">
        <v>21</v>
      </c>
      <c r="U2" t="s">
        <v>22</v>
      </c>
    </row>
    <row r="3" spans="1:22" x14ac:dyDescent="0.3">
      <c r="A3" t="s">
        <v>1</v>
      </c>
      <c r="B3" s="9">
        <v>21264884</v>
      </c>
      <c r="C3" s="9">
        <v>20428400</v>
      </c>
      <c r="D3" s="9">
        <v>836484</v>
      </c>
      <c r="E3" s="9">
        <v>8833422</v>
      </c>
      <c r="F3" s="9">
        <v>8438766</v>
      </c>
      <c r="G3" s="9">
        <v>394656</v>
      </c>
      <c r="H3" s="9">
        <v>4041738</v>
      </c>
      <c r="I3" s="9">
        <v>3982724</v>
      </c>
      <c r="J3" s="9">
        <v>59014</v>
      </c>
      <c r="K3" s="9">
        <v>8389724</v>
      </c>
      <c r="L3" s="9">
        <v>8006910</v>
      </c>
      <c r="M3" s="9">
        <v>382814</v>
      </c>
      <c r="N3" s="9">
        <v>0</v>
      </c>
      <c r="O3" s="9">
        <v>0</v>
      </c>
      <c r="P3" s="9">
        <v>0</v>
      </c>
      <c r="Q3" s="9">
        <v>8879066</v>
      </c>
      <c r="R3" s="9">
        <v>8569809</v>
      </c>
      <c r="S3" s="9">
        <v>129756</v>
      </c>
      <c r="T3" s="9">
        <v>253031</v>
      </c>
      <c r="U3" s="9">
        <v>47.722099999999998</v>
      </c>
      <c r="V3" s="9">
        <v>0</v>
      </c>
    </row>
    <row r="4" spans="1:22" x14ac:dyDescent="0.3">
      <c r="A4" t="s">
        <v>88</v>
      </c>
      <c r="B4" s="9">
        <v>19356835</v>
      </c>
      <c r="C4" s="9">
        <v>19017386</v>
      </c>
      <c r="D4" s="9">
        <v>339449</v>
      </c>
      <c r="E4" s="9">
        <v>6597580</v>
      </c>
      <c r="F4" s="9">
        <v>6480907</v>
      </c>
      <c r="G4" s="9">
        <v>116673</v>
      </c>
      <c r="H4" s="9">
        <v>6425641</v>
      </c>
      <c r="I4" s="9">
        <v>6335923</v>
      </c>
      <c r="J4" s="9">
        <v>89718</v>
      </c>
      <c r="K4" s="9">
        <v>6333614</v>
      </c>
      <c r="L4" s="9">
        <v>6200556</v>
      </c>
      <c r="M4" s="9">
        <v>133058</v>
      </c>
      <c r="N4" s="9">
        <v>0</v>
      </c>
      <c r="O4" s="9">
        <v>0</v>
      </c>
      <c r="P4" s="9">
        <v>0</v>
      </c>
      <c r="Q4" s="9">
        <v>6608407</v>
      </c>
      <c r="R4" s="9">
        <v>6404101</v>
      </c>
      <c r="S4" s="9">
        <v>54096</v>
      </c>
      <c r="T4" s="9">
        <v>79104</v>
      </c>
      <c r="U4" s="9">
        <v>48.8416</v>
      </c>
      <c r="V4" s="9">
        <v>0</v>
      </c>
    </row>
    <row r="5" spans="1:22" x14ac:dyDescent="0.3">
      <c r="A5" t="s">
        <v>89</v>
      </c>
      <c r="B5" s="9">
        <v>17757953</v>
      </c>
      <c r="C5" s="9">
        <v>17261883</v>
      </c>
      <c r="D5" s="9">
        <v>496070</v>
      </c>
      <c r="E5" s="9">
        <v>6092624</v>
      </c>
      <c r="F5" s="9">
        <v>5967906</v>
      </c>
      <c r="G5" s="9">
        <v>124718</v>
      </c>
      <c r="H5" s="9">
        <v>5955331</v>
      </c>
      <c r="I5" s="9">
        <v>5721003</v>
      </c>
      <c r="J5" s="9">
        <v>234328</v>
      </c>
      <c r="K5" s="9">
        <v>5709998</v>
      </c>
      <c r="L5" s="9">
        <v>5572974</v>
      </c>
      <c r="M5" s="9">
        <v>137024</v>
      </c>
      <c r="N5" s="9">
        <v>0</v>
      </c>
      <c r="O5" s="9">
        <v>0</v>
      </c>
      <c r="P5" s="9">
        <v>0</v>
      </c>
      <c r="Q5" s="9">
        <v>6133919</v>
      </c>
      <c r="R5" s="9">
        <v>5991651</v>
      </c>
      <c r="S5" s="9">
        <v>69023</v>
      </c>
      <c r="T5" s="9">
        <v>68048</v>
      </c>
      <c r="U5" s="9">
        <v>123.152</v>
      </c>
      <c r="V5" s="9">
        <v>0</v>
      </c>
    </row>
    <row r="6" spans="1:22" x14ac:dyDescent="0.3">
      <c r="A6" t="s">
        <v>90</v>
      </c>
      <c r="B6" s="9">
        <v>22010518</v>
      </c>
      <c r="C6" s="9">
        <v>21121536</v>
      </c>
      <c r="D6" s="9">
        <v>888982</v>
      </c>
      <c r="E6" s="9">
        <v>8746720</v>
      </c>
      <c r="F6" s="9">
        <v>8350828</v>
      </c>
      <c r="G6" s="9">
        <v>395892</v>
      </c>
      <c r="H6" s="9">
        <v>4810732</v>
      </c>
      <c r="I6" s="9">
        <v>4689300</v>
      </c>
      <c r="J6" s="9">
        <v>121432</v>
      </c>
      <c r="K6" s="9">
        <v>8453066</v>
      </c>
      <c r="L6" s="9">
        <v>8081408</v>
      </c>
      <c r="M6" s="9">
        <v>371658</v>
      </c>
      <c r="N6" s="9">
        <v>0</v>
      </c>
      <c r="O6" s="9">
        <v>0</v>
      </c>
      <c r="P6" s="9">
        <v>0</v>
      </c>
      <c r="Q6" s="9">
        <v>8786423</v>
      </c>
      <c r="R6" s="9">
        <v>8627053</v>
      </c>
      <c r="S6" s="9">
        <v>133149</v>
      </c>
      <c r="T6" s="9">
        <v>238517</v>
      </c>
      <c r="U6" s="9">
        <v>30.172799999999999</v>
      </c>
      <c r="V6" s="9">
        <v>0</v>
      </c>
    </row>
    <row r="7" spans="1:22" x14ac:dyDescent="0.3">
      <c r="A7" t="s">
        <v>91</v>
      </c>
      <c r="B7" s="9">
        <v>19793534</v>
      </c>
      <c r="C7" s="9">
        <v>19257523</v>
      </c>
      <c r="D7" s="9">
        <v>536011</v>
      </c>
      <c r="E7" s="9">
        <v>6726061</v>
      </c>
      <c r="F7" s="9">
        <v>6554377</v>
      </c>
      <c r="G7" s="9">
        <v>171684</v>
      </c>
      <c r="H7" s="9">
        <v>6798491</v>
      </c>
      <c r="I7" s="9">
        <v>6614107</v>
      </c>
      <c r="J7" s="9">
        <v>184384</v>
      </c>
      <c r="K7" s="9">
        <v>6268982</v>
      </c>
      <c r="L7" s="9">
        <v>6089039</v>
      </c>
      <c r="M7" s="9">
        <v>179943</v>
      </c>
      <c r="N7" s="9">
        <v>0</v>
      </c>
      <c r="O7" s="9">
        <v>0</v>
      </c>
      <c r="P7" s="9">
        <v>0</v>
      </c>
      <c r="Q7" s="9">
        <v>6749896</v>
      </c>
      <c r="R7" s="9">
        <v>6375796</v>
      </c>
      <c r="S7" s="9">
        <v>59583</v>
      </c>
      <c r="T7" s="9">
        <v>120249</v>
      </c>
      <c r="U7" s="9">
        <v>93.562299999999993</v>
      </c>
      <c r="V7" s="9">
        <v>0</v>
      </c>
    </row>
    <row r="8" spans="1:22" x14ac:dyDescent="0.3">
      <c r="A8" t="s">
        <v>92</v>
      </c>
      <c r="B8" s="9">
        <v>16712033</v>
      </c>
      <c r="C8" s="9">
        <v>15984777</v>
      </c>
      <c r="D8" s="9">
        <v>727256</v>
      </c>
      <c r="E8" s="9">
        <v>6422338</v>
      </c>
      <c r="F8" s="9">
        <v>6015474</v>
      </c>
      <c r="G8" s="9">
        <v>406864</v>
      </c>
      <c r="H8" s="9">
        <v>4340191</v>
      </c>
      <c r="I8" s="9">
        <v>4297553</v>
      </c>
      <c r="J8" s="9">
        <v>42638</v>
      </c>
      <c r="K8" s="9">
        <v>5949504</v>
      </c>
      <c r="L8" s="9">
        <v>5671750</v>
      </c>
      <c r="M8" s="9">
        <v>277754</v>
      </c>
      <c r="N8" s="9">
        <v>0</v>
      </c>
      <c r="O8" s="9">
        <v>0</v>
      </c>
      <c r="P8" s="9">
        <v>0</v>
      </c>
      <c r="Q8" s="9">
        <v>6465401</v>
      </c>
      <c r="R8" s="9">
        <v>6283040</v>
      </c>
      <c r="S8" s="9">
        <v>116692</v>
      </c>
      <c r="T8" s="9">
        <v>160936</v>
      </c>
      <c r="U8" s="9">
        <v>82.087900000000005</v>
      </c>
      <c r="V8" s="9">
        <v>0</v>
      </c>
    </row>
    <row r="9" spans="1:22" x14ac:dyDescent="0.3">
      <c r="A9" t="s">
        <v>93</v>
      </c>
      <c r="B9" s="9">
        <v>21281235</v>
      </c>
      <c r="C9" s="9">
        <v>20111870</v>
      </c>
      <c r="D9" s="9">
        <v>1169365</v>
      </c>
      <c r="E9" s="9">
        <v>8410008</v>
      </c>
      <c r="F9" s="9">
        <v>7871885</v>
      </c>
      <c r="G9" s="9">
        <v>538123</v>
      </c>
      <c r="H9" s="9">
        <v>4870887</v>
      </c>
      <c r="I9" s="9">
        <v>4779855</v>
      </c>
      <c r="J9" s="9">
        <v>91032</v>
      </c>
      <c r="K9" s="9">
        <v>8000340</v>
      </c>
      <c r="L9" s="9">
        <v>7460130</v>
      </c>
      <c r="M9" s="9">
        <v>540210</v>
      </c>
      <c r="N9" s="9">
        <v>0</v>
      </c>
      <c r="O9" s="9">
        <v>0</v>
      </c>
      <c r="P9" s="9">
        <v>0</v>
      </c>
      <c r="Q9" s="9">
        <v>8461963</v>
      </c>
      <c r="R9" s="9">
        <v>8218544</v>
      </c>
      <c r="S9" s="9">
        <v>159528</v>
      </c>
      <c r="T9" s="9">
        <v>380698</v>
      </c>
      <c r="U9" s="9">
        <v>34.4786</v>
      </c>
      <c r="V9" s="9">
        <v>0</v>
      </c>
    </row>
    <row r="10" spans="1:22" x14ac:dyDescent="0.3">
      <c r="A10" t="s">
        <v>94</v>
      </c>
      <c r="B10" s="9">
        <v>20517954</v>
      </c>
      <c r="C10" s="9">
        <v>18889240</v>
      </c>
      <c r="D10" s="9">
        <v>1628714</v>
      </c>
      <c r="E10" s="9">
        <v>8078156</v>
      </c>
      <c r="F10" s="9">
        <v>7279134</v>
      </c>
      <c r="G10" s="9">
        <v>799022</v>
      </c>
      <c r="H10" s="9">
        <v>4817840</v>
      </c>
      <c r="I10" s="9">
        <v>4708453</v>
      </c>
      <c r="J10" s="9">
        <v>109387</v>
      </c>
      <c r="K10" s="9">
        <v>7621958</v>
      </c>
      <c r="L10" s="9">
        <v>6901653</v>
      </c>
      <c r="M10" s="9">
        <v>720305</v>
      </c>
      <c r="N10" s="9">
        <v>0</v>
      </c>
      <c r="O10" s="9">
        <v>0</v>
      </c>
      <c r="P10" s="9">
        <v>0</v>
      </c>
      <c r="Q10" s="9">
        <v>8147346</v>
      </c>
      <c r="R10" s="9">
        <v>7979395</v>
      </c>
      <c r="S10" s="9">
        <v>200287</v>
      </c>
      <c r="T10" s="9">
        <v>520023</v>
      </c>
      <c r="U10" s="9">
        <v>32.720500000000001</v>
      </c>
      <c r="V10" s="9">
        <v>0</v>
      </c>
    </row>
    <row r="11" spans="1:22" x14ac:dyDescent="0.3">
      <c r="A11" t="s">
        <v>95</v>
      </c>
      <c r="B11" s="9">
        <v>17661558</v>
      </c>
      <c r="C11" s="9">
        <v>17150374</v>
      </c>
      <c r="D11" s="9">
        <v>511184</v>
      </c>
      <c r="E11" s="9">
        <v>6467543</v>
      </c>
      <c r="F11" s="9">
        <v>6261932</v>
      </c>
      <c r="G11" s="9">
        <v>205611</v>
      </c>
      <c r="H11" s="9">
        <v>5054071</v>
      </c>
      <c r="I11" s="9">
        <v>4971404</v>
      </c>
      <c r="J11" s="9">
        <v>82667</v>
      </c>
      <c r="K11" s="9">
        <v>6139944</v>
      </c>
      <c r="L11" s="9">
        <v>5917038</v>
      </c>
      <c r="M11" s="9">
        <v>222906</v>
      </c>
      <c r="N11" s="9">
        <v>0</v>
      </c>
      <c r="O11" s="9">
        <v>0</v>
      </c>
      <c r="P11" s="9">
        <v>0</v>
      </c>
      <c r="Q11" s="9">
        <v>6496551</v>
      </c>
      <c r="R11" s="9">
        <v>6319023</v>
      </c>
      <c r="S11" s="9">
        <v>131146</v>
      </c>
      <c r="T11" s="9">
        <v>91888</v>
      </c>
      <c r="U11" s="9">
        <v>95.211600000000004</v>
      </c>
      <c r="V11" s="9">
        <v>0</v>
      </c>
    </row>
    <row r="12" spans="1:22" x14ac:dyDescent="0.3">
      <c r="A12" t="s">
        <v>96</v>
      </c>
      <c r="B12" s="9">
        <v>21580717</v>
      </c>
      <c r="C12" s="9">
        <v>21579909</v>
      </c>
      <c r="D12" s="9">
        <v>808</v>
      </c>
      <c r="E12" s="9">
        <v>6629140</v>
      </c>
      <c r="F12" s="9">
        <v>6628766</v>
      </c>
      <c r="G12" s="9">
        <v>374</v>
      </c>
      <c r="H12" s="9">
        <v>8432817</v>
      </c>
      <c r="I12" s="9">
        <v>8432704</v>
      </c>
      <c r="J12" s="9">
        <v>113</v>
      </c>
      <c r="K12" s="9">
        <v>6518760</v>
      </c>
      <c r="L12" s="9">
        <v>6518439</v>
      </c>
      <c r="M12" s="9">
        <v>321</v>
      </c>
      <c r="N12" s="9">
        <v>0</v>
      </c>
      <c r="O12" s="9">
        <v>0</v>
      </c>
      <c r="P12" s="9">
        <v>0</v>
      </c>
      <c r="Q12" s="9">
        <v>6629195</v>
      </c>
      <c r="R12" s="9">
        <v>6526899</v>
      </c>
      <c r="S12" s="9">
        <v>91</v>
      </c>
      <c r="T12" s="9">
        <v>231</v>
      </c>
      <c r="U12" s="9">
        <v>32.996299999999998</v>
      </c>
      <c r="V12" s="9">
        <v>0</v>
      </c>
    </row>
    <row r="13" spans="1:22" x14ac:dyDescent="0.3">
      <c r="A13" t="s">
        <v>97</v>
      </c>
      <c r="B13" s="9">
        <v>20082421</v>
      </c>
      <c r="C13" s="9">
        <v>18941307</v>
      </c>
      <c r="D13" s="9">
        <v>1141114</v>
      </c>
      <c r="E13" s="9">
        <v>7893339</v>
      </c>
      <c r="F13" s="9">
        <v>7363707</v>
      </c>
      <c r="G13" s="9">
        <v>529632</v>
      </c>
      <c r="H13" s="9">
        <v>4556376</v>
      </c>
      <c r="I13" s="9">
        <v>4439009</v>
      </c>
      <c r="J13" s="9">
        <v>117367</v>
      </c>
      <c r="K13" s="9">
        <v>7632706</v>
      </c>
      <c r="L13" s="9">
        <v>7138591</v>
      </c>
      <c r="M13" s="9">
        <v>494115</v>
      </c>
      <c r="N13" s="9">
        <v>0</v>
      </c>
      <c r="O13" s="9">
        <v>0</v>
      </c>
      <c r="P13" s="9">
        <v>0</v>
      </c>
      <c r="Q13" s="9">
        <v>7953528</v>
      </c>
      <c r="R13" s="9">
        <v>7862018</v>
      </c>
      <c r="S13" s="9">
        <v>155848</v>
      </c>
      <c r="T13" s="9">
        <v>338226</v>
      </c>
      <c r="U13" s="9">
        <v>54.255000000000003</v>
      </c>
      <c r="V13" s="9">
        <v>0</v>
      </c>
    </row>
    <row r="14" spans="1:22" x14ac:dyDescent="0.3">
      <c r="A14" t="s">
        <v>98</v>
      </c>
      <c r="B14" s="9">
        <v>21727221</v>
      </c>
      <c r="C14" s="9">
        <v>17655920</v>
      </c>
      <c r="D14" s="9">
        <v>4071301</v>
      </c>
      <c r="E14" s="9">
        <v>8643905</v>
      </c>
      <c r="F14" s="9">
        <v>6625797</v>
      </c>
      <c r="G14" s="9">
        <v>2018108</v>
      </c>
      <c r="H14" s="9">
        <v>4647960</v>
      </c>
      <c r="I14" s="9">
        <v>4541081</v>
      </c>
      <c r="J14" s="9">
        <v>106879</v>
      </c>
      <c r="K14" s="9">
        <v>8435356</v>
      </c>
      <c r="L14" s="9">
        <v>6489042</v>
      </c>
      <c r="M14" s="9">
        <v>1946314</v>
      </c>
      <c r="N14" s="9">
        <v>0</v>
      </c>
      <c r="O14" s="9">
        <v>0</v>
      </c>
      <c r="P14" s="9">
        <v>0</v>
      </c>
      <c r="Q14" s="9">
        <v>8679687</v>
      </c>
      <c r="R14" s="9">
        <v>8590966</v>
      </c>
      <c r="S14" s="9">
        <v>106625</v>
      </c>
      <c r="T14" s="9">
        <v>1839679</v>
      </c>
      <c r="U14" s="9">
        <v>22.798400000000001</v>
      </c>
      <c r="V14" s="9">
        <v>0</v>
      </c>
    </row>
    <row r="15" spans="1:22" x14ac:dyDescent="0.3">
      <c r="A15" t="s">
        <v>99</v>
      </c>
      <c r="B15" s="9">
        <v>21718298</v>
      </c>
      <c r="C15" s="9">
        <v>17138379</v>
      </c>
      <c r="D15" s="9">
        <v>4579919</v>
      </c>
      <c r="E15" s="9">
        <v>8672544</v>
      </c>
      <c r="F15" s="9">
        <v>6392788</v>
      </c>
      <c r="G15" s="9">
        <v>2279756</v>
      </c>
      <c r="H15" s="9">
        <v>4585608</v>
      </c>
      <c r="I15" s="9">
        <v>4481008</v>
      </c>
      <c r="J15" s="9">
        <v>104600</v>
      </c>
      <c r="K15" s="9">
        <v>8460146</v>
      </c>
      <c r="L15" s="9">
        <v>6264583</v>
      </c>
      <c r="M15" s="9">
        <v>2195563</v>
      </c>
      <c r="N15" s="9">
        <v>0</v>
      </c>
      <c r="O15" s="9">
        <v>0</v>
      </c>
      <c r="P15" s="9">
        <v>0</v>
      </c>
      <c r="Q15" s="9">
        <v>8706008</v>
      </c>
      <c r="R15" s="9">
        <v>8608853</v>
      </c>
      <c r="S15" s="9">
        <v>106923</v>
      </c>
      <c r="T15" s="9">
        <v>2088639</v>
      </c>
      <c r="U15" s="9">
        <v>20.3263</v>
      </c>
      <c r="V15" s="9">
        <v>0</v>
      </c>
    </row>
    <row r="16" spans="1:22" x14ac:dyDescent="0.3">
      <c r="A16" t="s">
        <v>100</v>
      </c>
      <c r="B16" s="9">
        <v>20109763</v>
      </c>
      <c r="C16" s="9">
        <v>16884218</v>
      </c>
      <c r="D16" s="9">
        <v>3225545</v>
      </c>
      <c r="E16" s="9">
        <v>7807517</v>
      </c>
      <c r="F16" s="9">
        <v>6215232</v>
      </c>
      <c r="G16" s="9">
        <v>1592285</v>
      </c>
      <c r="H16" s="9">
        <v>4717000</v>
      </c>
      <c r="I16" s="9">
        <v>4622500</v>
      </c>
      <c r="J16" s="9">
        <v>94500</v>
      </c>
      <c r="K16" s="9">
        <v>7585246</v>
      </c>
      <c r="L16" s="9">
        <v>6046486</v>
      </c>
      <c r="M16" s="9">
        <v>1538760</v>
      </c>
      <c r="N16" s="9">
        <v>0</v>
      </c>
      <c r="O16" s="9">
        <v>0</v>
      </c>
      <c r="P16" s="9">
        <v>0</v>
      </c>
      <c r="Q16" s="9">
        <v>7841344</v>
      </c>
      <c r="R16" s="9">
        <v>7744435</v>
      </c>
      <c r="S16" s="9">
        <v>117997</v>
      </c>
      <c r="T16" s="9">
        <v>1420735</v>
      </c>
      <c r="U16" s="9">
        <v>22.8125</v>
      </c>
      <c r="V16" s="9">
        <v>0</v>
      </c>
    </row>
    <row r="17" spans="1:22" x14ac:dyDescent="0.3">
      <c r="A17" t="s">
        <v>101</v>
      </c>
      <c r="B17" s="9">
        <v>18313654</v>
      </c>
      <c r="C17" s="9">
        <v>17282154</v>
      </c>
      <c r="D17" s="9">
        <v>1031500</v>
      </c>
      <c r="E17" s="9">
        <v>6855650</v>
      </c>
      <c r="F17" s="9">
        <v>6375470</v>
      </c>
      <c r="G17" s="9">
        <v>480180</v>
      </c>
      <c r="H17" s="9">
        <v>4839476</v>
      </c>
      <c r="I17" s="9">
        <v>4757403</v>
      </c>
      <c r="J17" s="9">
        <v>82073</v>
      </c>
      <c r="K17" s="9">
        <v>6618528</v>
      </c>
      <c r="L17" s="9">
        <v>6149281</v>
      </c>
      <c r="M17" s="9">
        <v>469247</v>
      </c>
      <c r="N17" s="9">
        <v>0</v>
      </c>
      <c r="O17" s="9">
        <v>0</v>
      </c>
      <c r="P17" s="9">
        <v>0</v>
      </c>
      <c r="Q17" s="9">
        <v>6893434</v>
      </c>
      <c r="R17" s="9">
        <v>6800904</v>
      </c>
      <c r="S17" s="9">
        <v>138778</v>
      </c>
      <c r="T17" s="9">
        <v>330464</v>
      </c>
      <c r="U17" s="9">
        <v>40.8215</v>
      </c>
      <c r="V17" s="9">
        <v>0</v>
      </c>
    </row>
    <row r="18" spans="1:22" x14ac:dyDescent="0.3">
      <c r="A18" t="s">
        <v>102</v>
      </c>
      <c r="B18" s="9">
        <v>17464252</v>
      </c>
      <c r="C18" s="9">
        <v>16420928</v>
      </c>
      <c r="D18" s="9">
        <v>1043324</v>
      </c>
      <c r="E18" s="9">
        <v>6369458</v>
      </c>
      <c r="F18" s="9">
        <v>5882827</v>
      </c>
      <c r="G18" s="9">
        <v>486631</v>
      </c>
      <c r="H18" s="9">
        <v>4965303</v>
      </c>
      <c r="I18" s="9">
        <v>4883246</v>
      </c>
      <c r="J18" s="9">
        <v>82057</v>
      </c>
      <c r="K18" s="9">
        <v>6129491</v>
      </c>
      <c r="L18" s="9">
        <v>5654855</v>
      </c>
      <c r="M18" s="9">
        <v>474636</v>
      </c>
      <c r="N18" s="9">
        <v>0</v>
      </c>
      <c r="O18" s="9">
        <v>0</v>
      </c>
      <c r="P18" s="9">
        <v>0</v>
      </c>
      <c r="Q18" s="9">
        <v>6404973</v>
      </c>
      <c r="R18" s="9">
        <v>6305804</v>
      </c>
      <c r="S18" s="9">
        <v>133823</v>
      </c>
      <c r="T18" s="9">
        <v>340834</v>
      </c>
      <c r="U18" s="9">
        <v>40.101900000000001</v>
      </c>
      <c r="V18" s="9">
        <v>0</v>
      </c>
    </row>
    <row r="19" spans="1:22" x14ac:dyDescent="0.3">
      <c r="A19" t="s">
        <v>103</v>
      </c>
      <c r="B19" s="9">
        <v>17436224</v>
      </c>
      <c r="C19" s="9">
        <v>16369320</v>
      </c>
      <c r="D19" s="9">
        <v>1066904</v>
      </c>
      <c r="E19" s="9">
        <v>6369512</v>
      </c>
      <c r="F19" s="9">
        <v>5869532</v>
      </c>
      <c r="G19" s="9">
        <v>499980</v>
      </c>
      <c r="H19" s="9">
        <v>4935250</v>
      </c>
      <c r="I19" s="9">
        <v>4854947</v>
      </c>
      <c r="J19" s="9">
        <v>80303</v>
      </c>
      <c r="K19" s="9">
        <v>6131462</v>
      </c>
      <c r="L19" s="9">
        <v>5644841</v>
      </c>
      <c r="M19" s="9">
        <v>486621</v>
      </c>
      <c r="N19" s="9">
        <v>0</v>
      </c>
      <c r="O19" s="9">
        <v>0</v>
      </c>
      <c r="P19" s="9">
        <v>0</v>
      </c>
      <c r="Q19" s="9">
        <v>6404746</v>
      </c>
      <c r="R19" s="9">
        <v>6310208</v>
      </c>
      <c r="S19" s="9">
        <v>134808</v>
      </c>
      <c r="T19" s="9">
        <v>351822</v>
      </c>
      <c r="U19" s="9">
        <v>41.859099999999998</v>
      </c>
      <c r="V19" s="9">
        <v>0</v>
      </c>
    </row>
    <row r="20" spans="1:22" x14ac:dyDescent="0.3">
      <c r="A20" t="s">
        <v>104</v>
      </c>
      <c r="B20" s="9">
        <v>21690255</v>
      </c>
      <c r="C20" s="9">
        <v>21619396</v>
      </c>
      <c r="D20" s="9">
        <v>70859</v>
      </c>
      <c r="E20" s="9">
        <v>6702974</v>
      </c>
      <c r="F20" s="9">
        <v>6676040</v>
      </c>
      <c r="G20" s="9">
        <v>26934</v>
      </c>
      <c r="H20" s="9">
        <v>8414186</v>
      </c>
      <c r="I20" s="9">
        <v>8382108</v>
      </c>
      <c r="J20" s="9">
        <v>32078</v>
      </c>
      <c r="K20" s="9">
        <v>6573095</v>
      </c>
      <c r="L20" s="9">
        <v>6561248</v>
      </c>
      <c r="M20" s="9">
        <v>11847</v>
      </c>
      <c r="N20" s="9">
        <v>0</v>
      </c>
      <c r="O20" s="9">
        <v>0</v>
      </c>
      <c r="P20" s="9">
        <v>0</v>
      </c>
      <c r="Q20" s="9">
        <v>6707415</v>
      </c>
      <c r="R20" s="9">
        <v>6600593</v>
      </c>
      <c r="S20" s="9">
        <v>3297</v>
      </c>
      <c r="T20" s="9">
        <v>8550</v>
      </c>
      <c r="U20" s="9">
        <v>232.34899999999999</v>
      </c>
      <c r="V20" s="9">
        <v>0</v>
      </c>
    </row>
    <row r="21" spans="1:22" x14ac:dyDescent="0.3">
      <c r="A21" t="s">
        <v>105</v>
      </c>
      <c r="B21" s="9">
        <v>21869164</v>
      </c>
      <c r="C21" s="9">
        <v>21852392</v>
      </c>
      <c r="D21" s="9">
        <v>16772</v>
      </c>
      <c r="E21" s="9">
        <v>6709514</v>
      </c>
      <c r="F21" s="9">
        <v>6708981</v>
      </c>
      <c r="G21" s="9">
        <v>533</v>
      </c>
      <c r="H21" s="9">
        <v>8562659</v>
      </c>
      <c r="I21" s="9">
        <v>8562564</v>
      </c>
      <c r="J21" s="9">
        <v>95</v>
      </c>
      <c r="K21" s="9">
        <v>6596991</v>
      </c>
      <c r="L21" s="9">
        <v>6580847</v>
      </c>
      <c r="M21" s="9">
        <v>16144</v>
      </c>
      <c r="N21" s="9">
        <v>0</v>
      </c>
      <c r="O21" s="9">
        <v>0</v>
      </c>
      <c r="P21" s="9">
        <v>0</v>
      </c>
      <c r="Q21" s="9">
        <v>6709578</v>
      </c>
      <c r="R21" s="9">
        <v>6601157</v>
      </c>
      <c r="S21" s="9">
        <v>86</v>
      </c>
      <c r="T21" s="9">
        <v>16056</v>
      </c>
      <c r="U21" s="9">
        <v>16.111699999999999</v>
      </c>
      <c r="V21" s="9">
        <v>0</v>
      </c>
    </row>
    <row r="22" spans="1:22" x14ac:dyDescent="0.3">
      <c r="A22" t="s">
        <v>106</v>
      </c>
      <c r="B22" s="9">
        <v>18254043</v>
      </c>
      <c r="C22" s="9">
        <v>16986320</v>
      </c>
      <c r="D22" s="9">
        <v>1267723</v>
      </c>
      <c r="E22" s="9">
        <v>6666718</v>
      </c>
      <c r="F22" s="9">
        <v>6093424</v>
      </c>
      <c r="G22" s="9">
        <v>573294</v>
      </c>
      <c r="H22" s="9">
        <v>5199010</v>
      </c>
      <c r="I22" s="9">
        <v>4976964</v>
      </c>
      <c r="J22" s="9">
        <v>222046</v>
      </c>
      <c r="K22" s="9">
        <v>6388315</v>
      </c>
      <c r="L22" s="9">
        <v>5915932</v>
      </c>
      <c r="M22" s="9">
        <v>472383</v>
      </c>
      <c r="N22" s="9">
        <v>0</v>
      </c>
      <c r="O22" s="9">
        <v>0</v>
      </c>
      <c r="P22" s="9">
        <v>0</v>
      </c>
      <c r="Q22" s="9">
        <v>6709804</v>
      </c>
      <c r="R22" s="9">
        <v>6609509</v>
      </c>
      <c r="S22" s="9">
        <v>113138</v>
      </c>
      <c r="T22" s="9">
        <v>359263</v>
      </c>
      <c r="U22" s="9">
        <v>23.532900000000001</v>
      </c>
      <c r="V22" s="9">
        <v>0</v>
      </c>
    </row>
    <row r="23" spans="1:22" x14ac:dyDescent="0.3">
      <c r="A23" t="s">
        <v>107</v>
      </c>
      <c r="B23" s="9">
        <v>18416296</v>
      </c>
      <c r="C23" s="9">
        <v>16250736</v>
      </c>
      <c r="D23" s="9">
        <v>2165560</v>
      </c>
      <c r="E23" s="9">
        <v>7038354</v>
      </c>
      <c r="F23" s="9">
        <v>6294658</v>
      </c>
      <c r="G23" s="9">
        <v>743696</v>
      </c>
      <c r="H23" s="9">
        <v>5522458</v>
      </c>
      <c r="I23" s="9">
        <v>4663390</v>
      </c>
      <c r="J23" s="9">
        <v>859068</v>
      </c>
      <c r="K23" s="9">
        <v>5855484</v>
      </c>
      <c r="L23" s="9">
        <v>5292688</v>
      </c>
      <c r="M23" s="9">
        <v>562796</v>
      </c>
      <c r="N23" s="9">
        <v>0</v>
      </c>
      <c r="O23" s="9">
        <v>0</v>
      </c>
      <c r="P23" s="9">
        <v>0</v>
      </c>
      <c r="Q23" s="9">
        <v>7075509</v>
      </c>
      <c r="R23" s="9">
        <v>6885676</v>
      </c>
      <c r="S23" s="9">
        <v>200440</v>
      </c>
      <c r="T23" s="9">
        <v>362417</v>
      </c>
      <c r="U23" s="9">
        <v>174.77199999999999</v>
      </c>
      <c r="V23" s="9">
        <v>0</v>
      </c>
    </row>
    <row r="24" spans="1:22" x14ac:dyDescent="0.3">
      <c r="A24" t="s">
        <v>108</v>
      </c>
      <c r="B24" s="9">
        <v>18649859</v>
      </c>
      <c r="C24" s="9">
        <v>16432094</v>
      </c>
      <c r="D24" s="9">
        <v>2217765</v>
      </c>
      <c r="E24" s="9">
        <v>7060847</v>
      </c>
      <c r="F24" s="9">
        <v>6334193</v>
      </c>
      <c r="G24" s="9">
        <v>726654</v>
      </c>
      <c r="H24" s="9">
        <v>5809192</v>
      </c>
      <c r="I24" s="9">
        <v>4856923</v>
      </c>
      <c r="J24" s="9">
        <v>952269</v>
      </c>
      <c r="K24" s="9">
        <v>5779820</v>
      </c>
      <c r="L24" s="9">
        <v>5240978</v>
      </c>
      <c r="M24" s="9">
        <v>538842</v>
      </c>
      <c r="N24" s="9">
        <v>0</v>
      </c>
      <c r="O24" s="9">
        <v>0</v>
      </c>
      <c r="P24" s="9">
        <v>0</v>
      </c>
      <c r="Q24" s="9">
        <v>7101749</v>
      </c>
      <c r="R24" s="9">
        <v>6898828</v>
      </c>
      <c r="S24" s="9">
        <v>199066</v>
      </c>
      <c r="T24" s="9">
        <v>339864</v>
      </c>
      <c r="U24" s="9">
        <v>174.899</v>
      </c>
      <c r="V24" s="9">
        <v>0</v>
      </c>
    </row>
    <row r="25" spans="1:22" x14ac:dyDescent="0.3">
      <c r="A25" t="s">
        <v>109</v>
      </c>
      <c r="B25" s="9">
        <v>18348532</v>
      </c>
      <c r="C25" s="9">
        <v>16124870</v>
      </c>
      <c r="D25" s="9">
        <v>2223662</v>
      </c>
      <c r="E25" s="9">
        <v>6992026</v>
      </c>
      <c r="F25" s="9">
        <v>6237512</v>
      </c>
      <c r="G25" s="9">
        <v>754514</v>
      </c>
      <c r="H25" s="9">
        <v>5522183</v>
      </c>
      <c r="I25" s="9">
        <v>4620335</v>
      </c>
      <c r="J25" s="9">
        <v>901848</v>
      </c>
      <c r="K25" s="9">
        <v>5834323</v>
      </c>
      <c r="L25" s="9">
        <v>5267023</v>
      </c>
      <c r="M25" s="9">
        <v>567300</v>
      </c>
      <c r="N25" s="9">
        <v>0</v>
      </c>
      <c r="O25" s="9">
        <v>0</v>
      </c>
      <c r="P25" s="9">
        <v>0</v>
      </c>
      <c r="Q25" s="9">
        <v>7029293</v>
      </c>
      <c r="R25" s="9">
        <v>6843242</v>
      </c>
      <c r="S25" s="9">
        <v>198096</v>
      </c>
      <c r="T25" s="9">
        <v>369113</v>
      </c>
      <c r="U25" s="9">
        <v>184.732</v>
      </c>
      <c r="V25" s="9">
        <v>0</v>
      </c>
    </row>
    <row r="26" spans="1:22" x14ac:dyDescent="0.3">
      <c r="A26" t="s">
        <v>110</v>
      </c>
      <c r="B26" s="9">
        <v>18672377</v>
      </c>
      <c r="C26" s="9">
        <v>16468197</v>
      </c>
      <c r="D26" s="9">
        <v>2204180</v>
      </c>
      <c r="E26" s="9">
        <v>7063254</v>
      </c>
      <c r="F26" s="9">
        <v>6340377</v>
      </c>
      <c r="G26" s="9">
        <v>722877</v>
      </c>
      <c r="H26" s="9">
        <v>5813922</v>
      </c>
      <c r="I26" s="9">
        <v>4867855</v>
      </c>
      <c r="J26" s="9">
        <v>946067</v>
      </c>
      <c r="K26" s="9">
        <v>5795201</v>
      </c>
      <c r="L26" s="9">
        <v>5259965</v>
      </c>
      <c r="M26" s="9">
        <v>535236</v>
      </c>
      <c r="N26" s="9">
        <v>0</v>
      </c>
      <c r="O26" s="9">
        <v>0</v>
      </c>
      <c r="P26" s="9">
        <v>0</v>
      </c>
      <c r="Q26" s="9">
        <v>7105359</v>
      </c>
      <c r="R26" s="9">
        <v>6904186</v>
      </c>
      <c r="S26" s="9">
        <v>195982</v>
      </c>
      <c r="T26" s="9">
        <v>339173</v>
      </c>
      <c r="U26" s="9">
        <v>174.62299999999999</v>
      </c>
      <c r="V26" s="9">
        <v>0</v>
      </c>
    </row>
    <row r="27" spans="1:22" x14ac:dyDescent="0.3">
      <c r="A27" t="s">
        <v>111</v>
      </c>
      <c r="B27" s="9">
        <v>18747124</v>
      </c>
      <c r="C27" s="9">
        <v>16543634</v>
      </c>
      <c r="D27" s="9">
        <v>2203490</v>
      </c>
      <c r="E27" s="9">
        <v>7076994</v>
      </c>
      <c r="F27" s="9">
        <v>6374346</v>
      </c>
      <c r="G27" s="9">
        <v>702648</v>
      </c>
      <c r="H27" s="9">
        <v>5882331</v>
      </c>
      <c r="I27" s="9">
        <v>4906773</v>
      </c>
      <c r="J27" s="9">
        <v>975558</v>
      </c>
      <c r="K27" s="9">
        <v>5787799</v>
      </c>
      <c r="L27" s="9">
        <v>5262515</v>
      </c>
      <c r="M27" s="9">
        <v>525284</v>
      </c>
      <c r="N27" s="9">
        <v>0</v>
      </c>
      <c r="O27" s="9">
        <v>0</v>
      </c>
      <c r="P27" s="9">
        <v>0</v>
      </c>
      <c r="Q27" s="9">
        <v>7120367</v>
      </c>
      <c r="R27" s="9">
        <v>6914319</v>
      </c>
      <c r="S27" s="9">
        <v>203959</v>
      </c>
      <c r="T27" s="9">
        <v>321319</v>
      </c>
      <c r="U27" s="9">
        <v>178.76499999999999</v>
      </c>
      <c r="V27" s="9">
        <v>0</v>
      </c>
    </row>
    <row r="28" spans="1:22" x14ac:dyDescent="0.3">
      <c r="A28" t="s">
        <v>112</v>
      </c>
      <c r="B28" s="9">
        <v>18732638</v>
      </c>
      <c r="C28" s="9">
        <v>16521839</v>
      </c>
      <c r="D28" s="9">
        <v>2210799</v>
      </c>
      <c r="E28" s="9">
        <v>7069096</v>
      </c>
      <c r="F28" s="9">
        <v>6363617</v>
      </c>
      <c r="G28" s="9">
        <v>705479</v>
      </c>
      <c r="H28" s="9">
        <v>5890864</v>
      </c>
      <c r="I28" s="9">
        <v>4911247</v>
      </c>
      <c r="J28" s="9">
        <v>979617</v>
      </c>
      <c r="K28" s="9">
        <v>5772678</v>
      </c>
      <c r="L28" s="9">
        <v>5246975</v>
      </c>
      <c r="M28" s="9">
        <v>525703</v>
      </c>
      <c r="N28" s="9">
        <v>0</v>
      </c>
      <c r="O28" s="9">
        <v>0</v>
      </c>
      <c r="P28" s="9">
        <v>0</v>
      </c>
      <c r="Q28" s="9">
        <v>7112490</v>
      </c>
      <c r="R28" s="9">
        <v>6904845</v>
      </c>
      <c r="S28" s="9">
        <v>204483</v>
      </c>
      <c r="T28" s="9">
        <v>321225</v>
      </c>
      <c r="U28" s="9">
        <v>179.62799999999999</v>
      </c>
      <c r="V28" s="9">
        <v>0</v>
      </c>
    </row>
    <row r="29" spans="1:22" x14ac:dyDescent="0.3">
      <c r="A29" t="s">
        <v>113</v>
      </c>
      <c r="B29" s="9">
        <v>19731662</v>
      </c>
      <c r="C29" s="9">
        <v>18264407</v>
      </c>
      <c r="D29" s="9">
        <v>1467255</v>
      </c>
      <c r="E29" s="9">
        <v>7029003</v>
      </c>
      <c r="F29" s="9">
        <v>6368324</v>
      </c>
      <c r="G29" s="9">
        <v>660679</v>
      </c>
      <c r="H29" s="9">
        <v>5992951</v>
      </c>
      <c r="I29" s="9">
        <v>5731587</v>
      </c>
      <c r="J29" s="9">
        <v>261364</v>
      </c>
      <c r="K29" s="9">
        <v>6709708</v>
      </c>
      <c r="L29" s="9">
        <v>6164496</v>
      </c>
      <c r="M29" s="9">
        <v>545212</v>
      </c>
      <c r="N29" s="9">
        <v>0</v>
      </c>
      <c r="O29" s="9">
        <v>0</v>
      </c>
      <c r="P29" s="9">
        <v>0</v>
      </c>
      <c r="Q29" s="9">
        <v>7079758</v>
      </c>
      <c r="R29" s="9">
        <v>6962548</v>
      </c>
      <c r="S29" s="9">
        <v>130394</v>
      </c>
      <c r="T29" s="9">
        <v>414827</v>
      </c>
      <c r="U29" s="9">
        <v>24.1966</v>
      </c>
      <c r="V29" s="9">
        <v>0</v>
      </c>
    </row>
    <row r="30" spans="1:22" x14ac:dyDescent="0.3">
      <c r="A30" t="s">
        <v>114</v>
      </c>
      <c r="B30" s="9">
        <v>20108284</v>
      </c>
      <c r="C30" s="9">
        <v>18590241</v>
      </c>
      <c r="D30" s="9">
        <v>1518043</v>
      </c>
      <c r="E30" s="9">
        <v>7136694</v>
      </c>
      <c r="F30" s="9">
        <v>6456080</v>
      </c>
      <c r="G30" s="9">
        <v>680614</v>
      </c>
      <c r="H30" s="9">
        <v>6163031</v>
      </c>
      <c r="I30" s="9">
        <v>5889156</v>
      </c>
      <c r="J30" s="9">
        <v>273875</v>
      </c>
      <c r="K30" s="9">
        <v>6808559</v>
      </c>
      <c r="L30" s="9">
        <v>6245005</v>
      </c>
      <c r="M30" s="9">
        <v>563554</v>
      </c>
      <c r="N30" s="9">
        <v>0</v>
      </c>
      <c r="O30" s="9">
        <v>0</v>
      </c>
      <c r="P30" s="9">
        <v>0</v>
      </c>
      <c r="Q30" s="9">
        <v>7190025</v>
      </c>
      <c r="R30" s="9">
        <v>7072550</v>
      </c>
      <c r="S30" s="9">
        <v>135913</v>
      </c>
      <c r="T30" s="9">
        <v>427645</v>
      </c>
      <c r="U30" s="9">
        <v>24.9238</v>
      </c>
      <c r="V30" s="9">
        <v>0</v>
      </c>
    </row>
    <row r="31" spans="1:22" x14ac:dyDescent="0.3">
      <c r="A31" t="s">
        <v>115</v>
      </c>
      <c r="B31" s="9">
        <v>20342415</v>
      </c>
      <c r="C31" s="9">
        <v>18916635</v>
      </c>
      <c r="D31" s="9">
        <v>1425780</v>
      </c>
      <c r="E31" s="9">
        <v>7131665</v>
      </c>
      <c r="F31" s="9">
        <v>6513908</v>
      </c>
      <c r="G31" s="9">
        <v>617757</v>
      </c>
      <c r="H31" s="9">
        <v>6388968</v>
      </c>
      <c r="I31" s="9">
        <v>6140646</v>
      </c>
      <c r="J31" s="9">
        <v>248322</v>
      </c>
      <c r="K31" s="9">
        <v>6821782</v>
      </c>
      <c r="L31" s="9">
        <v>6262081</v>
      </c>
      <c r="M31" s="9">
        <v>559701</v>
      </c>
      <c r="N31" s="9">
        <v>0</v>
      </c>
      <c r="O31" s="9">
        <v>0</v>
      </c>
      <c r="P31" s="9">
        <v>0</v>
      </c>
      <c r="Q31" s="9">
        <v>7172284</v>
      </c>
      <c r="R31" s="9">
        <v>7002006</v>
      </c>
      <c r="S31" s="9">
        <v>132152</v>
      </c>
      <c r="T31" s="9">
        <v>427542</v>
      </c>
      <c r="U31" s="9">
        <v>23.414100000000001</v>
      </c>
      <c r="V31" s="9">
        <v>0</v>
      </c>
    </row>
    <row r="32" spans="1:22" x14ac:dyDescent="0.3">
      <c r="A32" t="s">
        <v>116</v>
      </c>
      <c r="B32" s="9">
        <v>20197828</v>
      </c>
      <c r="C32" s="9">
        <v>18552463</v>
      </c>
      <c r="D32" s="9">
        <v>1645365</v>
      </c>
      <c r="E32" s="9">
        <v>7137437</v>
      </c>
      <c r="F32" s="9">
        <v>6409392</v>
      </c>
      <c r="G32" s="9">
        <v>728045</v>
      </c>
      <c r="H32" s="9">
        <v>6255142</v>
      </c>
      <c r="I32" s="9">
        <v>5968277</v>
      </c>
      <c r="J32" s="9">
        <v>286865</v>
      </c>
      <c r="K32" s="9">
        <v>6805249</v>
      </c>
      <c r="L32" s="9">
        <v>6174794</v>
      </c>
      <c r="M32" s="9">
        <v>630455</v>
      </c>
      <c r="N32" s="9">
        <v>0</v>
      </c>
      <c r="O32" s="9">
        <v>0</v>
      </c>
      <c r="P32" s="9">
        <v>0</v>
      </c>
      <c r="Q32" s="9">
        <v>7184046</v>
      </c>
      <c r="R32" s="9">
        <v>7047342</v>
      </c>
      <c r="S32" s="9">
        <v>152814</v>
      </c>
      <c r="T32" s="9">
        <v>477649</v>
      </c>
      <c r="U32" s="9">
        <v>23.7027</v>
      </c>
      <c r="V32" s="9">
        <v>0</v>
      </c>
    </row>
    <row r="33" spans="1:22" x14ac:dyDescent="0.3">
      <c r="A33" t="s">
        <v>117</v>
      </c>
      <c r="B33" s="9">
        <v>20385551</v>
      </c>
      <c r="C33" s="9">
        <v>18783224</v>
      </c>
      <c r="D33" s="9">
        <v>1602327</v>
      </c>
      <c r="E33" s="9">
        <v>7182960</v>
      </c>
      <c r="F33" s="9">
        <v>6493589</v>
      </c>
      <c r="G33" s="9">
        <v>689371</v>
      </c>
      <c r="H33" s="9">
        <v>6302505</v>
      </c>
      <c r="I33" s="9">
        <v>6016125</v>
      </c>
      <c r="J33" s="9">
        <v>286380</v>
      </c>
      <c r="K33" s="9">
        <v>6900086</v>
      </c>
      <c r="L33" s="9">
        <v>6273510</v>
      </c>
      <c r="M33" s="9">
        <v>626576</v>
      </c>
      <c r="N33" s="9">
        <v>0</v>
      </c>
      <c r="O33" s="9">
        <v>0</v>
      </c>
      <c r="P33" s="9">
        <v>0</v>
      </c>
      <c r="Q33" s="9">
        <v>7228043</v>
      </c>
      <c r="R33" s="9">
        <v>7106210</v>
      </c>
      <c r="S33" s="9">
        <v>151712</v>
      </c>
      <c r="T33" s="9">
        <v>474877</v>
      </c>
      <c r="U33" s="9">
        <v>23.386700000000001</v>
      </c>
      <c r="V33" s="9">
        <v>0</v>
      </c>
    </row>
    <row r="34" spans="1:22" x14ac:dyDescent="0.3">
      <c r="A34" t="s">
        <v>118</v>
      </c>
      <c r="B34" s="9">
        <v>19364962</v>
      </c>
      <c r="C34" s="9">
        <v>17291072</v>
      </c>
      <c r="D34" s="9">
        <v>2073890</v>
      </c>
      <c r="E34" s="9">
        <v>6875018</v>
      </c>
      <c r="F34" s="9">
        <v>5828382</v>
      </c>
      <c r="G34" s="9">
        <v>1046636</v>
      </c>
      <c r="H34" s="9">
        <v>6114132</v>
      </c>
      <c r="I34" s="9">
        <v>5830376</v>
      </c>
      <c r="J34" s="9">
        <v>283756</v>
      </c>
      <c r="K34" s="9">
        <v>6375812</v>
      </c>
      <c r="L34" s="9">
        <v>5632314</v>
      </c>
      <c r="M34" s="9">
        <v>743498</v>
      </c>
      <c r="N34" s="9">
        <v>0</v>
      </c>
      <c r="O34" s="9">
        <v>0</v>
      </c>
      <c r="P34" s="9">
        <v>0</v>
      </c>
      <c r="Q34" s="9">
        <v>6934274</v>
      </c>
      <c r="R34" s="9">
        <v>6835184</v>
      </c>
      <c r="S34" s="9">
        <v>177043</v>
      </c>
      <c r="T34" s="9">
        <v>566458</v>
      </c>
      <c r="U34" s="9">
        <v>21.476900000000001</v>
      </c>
      <c r="V34" s="9">
        <v>0</v>
      </c>
    </row>
    <row r="35" spans="1:22" x14ac:dyDescent="0.3">
      <c r="A35" t="s">
        <v>119</v>
      </c>
      <c r="B35" s="9">
        <v>19286011</v>
      </c>
      <c r="C35" s="9">
        <v>17189750</v>
      </c>
      <c r="D35" s="9">
        <v>2096261</v>
      </c>
      <c r="E35" s="9">
        <v>6841595</v>
      </c>
      <c r="F35" s="9">
        <v>5779618</v>
      </c>
      <c r="G35" s="9">
        <v>1061977</v>
      </c>
      <c r="H35" s="9">
        <v>6111629</v>
      </c>
      <c r="I35" s="9">
        <v>5825965</v>
      </c>
      <c r="J35" s="9">
        <v>285664</v>
      </c>
      <c r="K35" s="9">
        <v>6332787</v>
      </c>
      <c r="L35" s="9">
        <v>5584167</v>
      </c>
      <c r="M35" s="9">
        <v>748620</v>
      </c>
      <c r="N35" s="9">
        <v>0</v>
      </c>
      <c r="O35" s="9">
        <v>0</v>
      </c>
      <c r="P35" s="9">
        <v>0</v>
      </c>
      <c r="Q35" s="9">
        <v>6905051</v>
      </c>
      <c r="R35" s="9">
        <v>6800172</v>
      </c>
      <c r="S35" s="9">
        <v>178834</v>
      </c>
      <c r="T35" s="9">
        <v>569774</v>
      </c>
      <c r="U35" s="9">
        <v>22.053999999999998</v>
      </c>
      <c r="V35" s="9">
        <v>0</v>
      </c>
    </row>
    <row r="36" spans="1:22" x14ac:dyDescent="0.3">
      <c r="A36" t="s">
        <v>120</v>
      </c>
      <c r="B36" s="9">
        <v>19440954</v>
      </c>
      <c r="C36" s="9">
        <v>17365024</v>
      </c>
      <c r="D36" s="9">
        <v>2075930</v>
      </c>
      <c r="E36" s="9">
        <v>6901792</v>
      </c>
      <c r="F36" s="9">
        <v>5849828</v>
      </c>
      <c r="G36" s="9">
        <v>1051964</v>
      </c>
      <c r="H36" s="9">
        <v>6175860</v>
      </c>
      <c r="I36" s="9">
        <v>5890172</v>
      </c>
      <c r="J36" s="9">
        <v>285688</v>
      </c>
      <c r="K36" s="9">
        <v>6363302</v>
      </c>
      <c r="L36" s="9">
        <v>5625024</v>
      </c>
      <c r="M36" s="9">
        <v>738278</v>
      </c>
      <c r="N36" s="9">
        <v>0</v>
      </c>
      <c r="O36" s="9">
        <v>0</v>
      </c>
      <c r="P36" s="9">
        <v>0</v>
      </c>
      <c r="Q36" s="9">
        <v>6952975</v>
      </c>
      <c r="R36" s="9">
        <v>6826859</v>
      </c>
      <c r="S36" s="9">
        <v>183253</v>
      </c>
      <c r="T36" s="9">
        <v>555118</v>
      </c>
      <c r="U36" s="9">
        <v>18.936599999999999</v>
      </c>
      <c r="V36" s="9">
        <v>0</v>
      </c>
    </row>
    <row r="37" spans="1:22" x14ac:dyDescent="0.3">
      <c r="A37" t="s">
        <v>121</v>
      </c>
      <c r="B37" s="9">
        <v>19814271</v>
      </c>
      <c r="C37" s="9">
        <v>17910086</v>
      </c>
      <c r="D37" s="9">
        <v>1904185</v>
      </c>
      <c r="E37" s="9">
        <v>6910062</v>
      </c>
      <c r="F37" s="9">
        <v>6039765</v>
      </c>
      <c r="G37" s="9">
        <v>870297</v>
      </c>
      <c r="H37" s="9">
        <v>6330687</v>
      </c>
      <c r="I37" s="9">
        <v>6038686</v>
      </c>
      <c r="J37" s="9">
        <v>292001</v>
      </c>
      <c r="K37" s="9">
        <v>6573522</v>
      </c>
      <c r="L37" s="9">
        <v>5831635</v>
      </c>
      <c r="M37" s="9">
        <v>741887</v>
      </c>
      <c r="N37" s="9">
        <v>0</v>
      </c>
      <c r="O37" s="9">
        <v>0</v>
      </c>
      <c r="P37" s="9">
        <v>0</v>
      </c>
      <c r="Q37" s="9">
        <v>6973127</v>
      </c>
      <c r="R37" s="9">
        <v>6868373</v>
      </c>
      <c r="S37" s="9">
        <v>176661</v>
      </c>
      <c r="T37" s="9">
        <v>565231</v>
      </c>
      <c r="U37" s="9">
        <v>22.7197</v>
      </c>
      <c r="V37" s="9">
        <v>0</v>
      </c>
    </row>
    <row r="38" spans="1:22" x14ac:dyDescent="0.3">
      <c r="A38" t="s">
        <v>122</v>
      </c>
      <c r="B38" s="9">
        <v>20153305</v>
      </c>
      <c r="C38" s="9">
        <v>18324483</v>
      </c>
      <c r="D38" s="9">
        <v>1828822</v>
      </c>
      <c r="E38" s="9">
        <v>6932160</v>
      </c>
      <c r="F38" s="9">
        <v>6140548</v>
      </c>
      <c r="G38" s="9">
        <v>791612</v>
      </c>
      <c r="H38" s="9">
        <v>6561242</v>
      </c>
      <c r="I38" s="9">
        <v>6265760</v>
      </c>
      <c r="J38" s="9">
        <v>295482</v>
      </c>
      <c r="K38" s="9">
        <v>6659903</v>
      </c>
      <c r="L38" s="9">
        <v>5918175</v>
      </c>
      <c r="M38" s="9">
        <v>741728</v>
      </c>
      <c r="N38" s="9">
        <v>0</v>
      </c>
      <c r="O38" s="9">
        <v>0</v>
      </c>
      <c r="P38" s="9">
        <v>0</v>
      </c>
      <c r="Q38" s="9">
        <v>6978851</v>
      </c>
      <c r="R38" s="9">
        <v>6848692</v>
      </c>
      <c r="S38" s="9">
        <v>172372</v>
      </c>
      <c r="T38" s="9">
        <v>569357</v>
      </c>
      <c r="U38" s="9">
        <v>18.516400000000001</v>
      </c>
      <c r="V38" s="9">
        <v>0</v>
      </c>
    </row>
    <row r="39" spans="1:22" x14ac:dyDescent="0.3">
      <c r="A39" t="s">
        <v>123</v>
      </c>
      <c r="B39" s="9">
        <v>18388561</v>
      </c>
      <c r="C39" s="9">
        <v>16906233</v>
      </c>
      <c r="D39" s="9">
        <v>1482328</v>
      </c>
      <c r="E39" s="9">
        <v>6216197</v>
      </c>
      <c r="F39" s="9">
        <v>5533744</v>
      </c>
      <c r="G39" s="9">
        <v>682453</v>
      </c>
      <c r="H39" s="9">
        <v>6165193</v>
      </c>
      <c r="I39" s="9">
        <v>6015328</v>
      </c>
      <c r="J39" s="9">
        <v>149865</v>
      </c>
      <c r="K39" s="9">
        <v>6007171</v>
      </c>
      <c r="L39" s="9">
        <v>5357161</v>
      </c>
      <c r="M39" s="9">
        <v>650010</v>
      </c>
      <c r="N39" s="9">
        <v>0</v>
      </c>
      <c r="O39" s="9">
        <v>0</v>
      </c>
      <c r="P39" s="9">
        <v>0</v>
      </c>
      <c r="Q39" s="9">
        <v>6258546</v>
      </c>
      <c r="R39" s="9">
        <v>6143531</v>
      </c>
      <c r="S39" s="9">
        <v>141704</v>
      </c>
      <c r="T39" s="9">
        <v>508313</v>
      </c>
      <c r="U39" s="9">
        <v>23.523599999999998</v>
      </c>
      <c r="V39" s="9">
        <v>0</v>
      </c>
    </row>
    <row r="40" spans="1:22" x14ac:dyDescent="0.3">
      <c r="A40" t="s">
        <v>124</v>
      </c>
      <c r="B40" s="9">
        <v>18464112</v>
      </c>
      <c r="C40" s="9">
        <v>17039739</v>
      </c>
      <c r="D40" s="9">
        <v>1424373</v>
      </c>
      <c r="E40" s="9">
        <v>6239043</v>
      </c>
      <c r="F40" s="9">
        <v>5583969</v>
      </c>
      <c r="G40" s="9">
        <v>655074</v>
      </c>
      <c r="H40" s="9">
        <v>6165489</v>
      </c>
      <c r="I40" s="9">
        <v>6022394</v>
      </c>
      <c r="J40" s="9">
        <v>143095</v>
      </c>
      <c r="K40" s="9">
        <v>6059580</v>
      </c>
      <c r="L40" s="9">
        <v>5433376</v>
      </c>
      <c r="M40" s="9">
        <v>626204</v>
      </c>
      <c r="N40" s="9">
        <v>0</v>
      </c>
      <c r="O40" s="9">
        <v>0</v>
      </c>
      <c r="P40" s="9">
        <v>0</v>
      </c>
      <c r="Q40" s="9">
        <v>6273860</v>
      </c>
      <c r="R40" s="9">
        <v>6190514</v>
      </c>
      <c r="S40" s="9">
        <v>141560</v>
      </c>
      <c r="T40" s="9">
        <v>484611</v>
      </c>
      <c r="U40" s="9">
        <v>17.736699999999999</v>
      </c>
      <c r="V40" s="9">
        <v>0</v>
      </c>
    </row>
    <row r="41" spans="1:22" x14ac:dyDescent="0.3">
      <c r="A41" t="s">
        <v>125</v>
      </c>
      <c r="B41" s="9">
        <v>18313913</v>
      </c>
      <c r="C41" s="9">
        <v>16809837</v>
      </c>
      <c r="D41" s="9">
        <v>1504076</v>
      </c>
      <c r="E41" s="9">
        <v>6184397</v>
      </c>
      <c r="F41" s="9">
        <v>5483556</v>
      </c>
      <c r="G41" s="9">
        <v>700841</v>
      </c>
      <c r="H41" s="9">
        <v>6158786</v>
      </c>
      <c r="I41" s="9">
        <v>6006410</v>
      </c>
      <c r="J41" s="9">
        <v>152376</v>
      </c>
      <c r="K41" s="9">
        <v>5970730</v>
      </c>
      <c r="L41" s="9">
        <v>5319871</v>
      </c>
      <c r="M41" s="9">
        <v>650859</v>
      </c>
      <c r="N41" s="9">
        <v>0</v>
      </c>
      <c r="O41" s="9">
        <v>0</v>
      </c>
      <c r="P41" s="9">
        <v>0</v>
      </c>
      <c r="Q41" s="9">
        <v>6229831</v>
      </c>
      <c r="R41" s="9">
        <v>6133104</v>
      </c>
      <c r="S41" s="9">
        <v>139045</v>
      </c>
      <c r="T41" s="9">
        <v>511819</v>
      </c>
      <c r="U41" s="9">
        <v>42.903500000000001</v>
      </c>
      <c r="V41" s="9">
        <v>0</v>
      </c>
    </row>
    <row r="42" spans="1:22" x14ac:dyDescent="0.3">
      <c r="A42" t="s">
        <v>126</v>
      </c>
      <c r="B42" s="9">
        <v>21063320</v>
      </c>
      <c r="C42" s="9">
        <v>21002920</v>
      </c>
      <c r="D42" s="9">
        <v>60400</v>
      </c>
      <c r="E42" s="9">
        <v>6944810</v>
      </c>
      <c r="F42" s="9">
        <v>6909852</v>
      </c>
      <c r="G42" s="9">
        <v>34958</v>
      </c>
      <c r="H42" s="9">
        <v>7354859</v>
      </c>
      <c r="I42" s="9">
        <v>7347608</v>
      </c>
      <c r="J42" s="9">
        <v>7251</v>
      </c>
      <c r="K42" s="9">
        <v>6763651</v>
      </c>
      <c r="L42" s="9">
        <v>6745460</v>
      </c>
      <c r="M42" s="9">
        <v>18191</v>
      </c>
      <c r="N42" s="9">
        <v>0</v>
      </c>
      <c r="O42" s="9">
        <v>0</v>
      </c>
      <c r="P42" s="9">
        <v>0</v>
      </c>
      <c r="Q42" s="9">
        <v>6945852</v>
      </c>
      <c r="R42" s="9">
        <v>6799082</v>
      </c>
      <c r="S42" s="9">
        <v>5460</v>
      </c>
      <c r="T42" s="9">
        <v>12732</v>
      </c>
      <c r="U42" s="9">
        <v>17.591699999999999</v>
      </c>
      <c r="V42" s="9">
        <v>0</v>
      </c>
    </row>
    <row r="43" spans="1:22" x14ac:dyDescent="0.3">
      <c r="A43" t="s">
        <v>127</v>
      </c>
      <c r="B43" s="9">
        <v>18740762</v>
      </c>
      <c r="C43" s="9">
        <v>17762790</v>
      </c>
      <c r="D43" s="9">
        <v>977972</v>
      </c>
      <c r="E43" s="9">
        <v>6385658</v>
      </c>
      <c r="F43" s="9">
        <v>5895382</v>
      </c>
      <c r="G43" s="9">
        <v>490276</v>
      </c>
      <c r="H43" s="9">
        <v>6205733</v>
      </c>
      <c r="I43" s="9">
        <v>6141317</v>
      </c>
      <c r="J43" s="9">
        <v>64416</v>
      </c>
      <c r="K43" s="9">
        <v>6149371</v>
      </c>
      <c r="L43" s="9">
        <v>5726091</v>
      </c>
      <c r="M43" s="9">
        <v>423280</v>
      </c>
      <c r="N43" s="9">
        <v>0</v>
      </c>
      <c r="O43" s="9">
        <v>0</v>
      </c>
      <c r="P43" s="9">
        <v>0</v>
      </c>
      <c r="Q43" s="9">
        <v>6422493</v>
      </c>
      <c r="R43" s="9">
        <v>6269370</v>
      </c>
      <c r="S43" s="9">
        <v>118159</v>
      </c>
      <c r="T43" s="9">
        <v>305126</v>
      </c>
      <c r="U43" s="9">
        <v>29.1538</v>
      </c>
      <c r="V43" s="9">
        <v>0</v>
      </c>
    </row>
    <row r="44" spans="1:22" x14ac:dyDescent="0.3">
      <c r="A44" t="s">
        <v>128</v>
      </c>
      <c r="B44" s="9">
        <v>18726203</v>
      </c>
      <c r="C44" s="9">
        <v>17743830</v>
      </c>
      <c r="D44" s="9">
        <v>982373</v>
      </c>
      <c r="E44" s="9">
        <v>6376908</v>
      </c>
      <c r="F44" s="9">
        <v>5883798</v>
      </c>
      <c r="G44" s="9">
        <v>493110</v>
      </c>
      <c r="H44" s="9">
        <v>6210527</v>
      </c>
      <c r="I44" s="9">
        <v>6146163</v>
      </c>
      <c r="J44" s="9">
        <v>64364</v>
      </c>
      <c r="K44" s="9">
        <v>6138768</v>
      </c>
      <c r="L44" s="9">
        <v>5713869</v>
      </c>
      <c r="M44" s="9">
        <v>424899</v>
      </c>
      <c r="N44" s="9">
        <v>0</v>
      </c>
      <c r="O44" s="9">
        <v>0</v>
      </c>
      <c r="P44" s="9">
        <v>0</v>
      </c>
      <c r="Q44" s="9">
        <v>6412551</v>
      </c>
      <c r="R44" s="9">
        <v>6260150</v>
      </c>
      <c r="S44" s="9">
        <v>118138</v>
      </c>
      <c r="T44" s="9">
        <v>306764</v>
      </c>
      <c r="U44" s="9">
        <v>29.163799999999998</v>
      </c>
      <c r="V44" s="9">
        <v>0</v>
      </c>
    </row>
    <row r="45" spans="1:22" x14ac:dyDescent="0.3">
      <c r="A45" t="s">
        <v>129</v>
      </c>
      <c r="B45" s="9">
        <v>20230404</v>
      </c>
      <c r="C45" s="9">
        <v>19735449</v>
      </c>
      <c r="D45" s="9">
        <v>494955</v>
      </c>
      <c r="E45" s="9">
        <v>6656444</v>
      </c>
      <c r="F45" s="9">
        <v>6434484</v>
      </c>
      <c r="G45" s="9">
        <v>221960</v>
      </c>
      <c r="H45" s="9">
        <v>7092210</v>
      </c>
      <c r="I45" s="9">
        <v>7025367</v>
      </c>
      <c r="J45" s="9">
        <v>66843</v>
      </c>
      <c r="K45" s="9">
        <v>6481750</v>
      </c>
      <c r="L45" s="9">
        <v>6275598</v>
      </c>
      <c r="M45" s="9">
        <v>206152</v>
      </c>
      <c r="N45" s="9">
        <v>0</v>
      </c>
      <c r="O45" s="9">
        <v>0</v>
      </c>
      <c r="P45" s="9">
        <v>0</v>
      </c>
      <c r="Q45" s="9">
        <v>6672870</v>
      </c>
      <c r="R45" s="9">
        <v>6554780</v>
      </c>
      <c r="S45" s="9">
        <v>50102</v>
      </c>
      <c r="T45" s="9">
        <v>156054</v>
      </c>
      <c r="U45" s="9">
        <v>15.0435</v>
      </c>
      <c r="V45" s="9">
        <v>0</v>
      </c>
    </row>
    <row r="46" spans="1:22" x14ac:dyDescent="0.3">
      <c r="A46" t="s">
        <v>130</v>
      </c>
      <c r="B46" s="9">
        <v>19380694</v>
      </c>
      <c r="C46" s="9">
        <v>18275509</v>
      </c>
      <c r="D46" s="9">
        <v>1105185</v>
      </c>
      <c r="E46" s="9">
        <v>7260773</v>
      </c>
      <c r="F46" s="9">
        <v>6781410</v>
      </c>
      <c r="G46" s="9">
        <v>479363</v>
      </c>
      <c r="H46" s="9">
        <v>5118752</v>
      </c>
      <c r="I46" s="9">
        <v>5039112</v>
      </c>
      <c r="J46" s="9">
        <v>79640</v>
      </c>
      <c r="K46" s="9">
        <v>7001169</v>
      </c>
      <c r="L46" s="9">
        <v>6454987</v>
      </c>
      <c r="M46" s="9">
        <v>546182</v>
      </c>
      <c r="N46" s="9">
        <v>0</v>
      </c>
      <c r="O46" s="9">
        <v>0</v>
      </c>
      <c r="P46" s="9">
        <v>0</v>
      </c>
      <c r="Q46" s="9">
        <v>7304963</v>
      </c>
      <c r="R46" s="9">
        <v>7205914</v>
      </c>
      <c r="S46" s="9">
        <v>275941</v>
      </c>
      <c r="T46" s="9">
        <v>270254</v>
      </c>
      <c r="U46" s="9">
        <v>25.856200000000001</v>
      </c>
      <c r="V46" s="9">
        <v>0</v>
      </c>
    </row>
    <row r="47" spans="1:22" x14ac:dyDescent="0.3">
      <c r="A47" t="s">
        <v>131</v>
      </c>
      <c r="B47" s="9">
        <v>18392135</v>
      </c>
      <c r="C47" s="9">
        <v>13158459</v>
      </c>
      <c r="D47" s="9">
        <v>5233676</v>
      </c>
      <c r="E47" s="9">
        <v>6411972</v>
      </c>
      <c r="F47" s="9">
        <v>5370385</v>
      </c>
      <c r="G47" s="9">
        <v>1041587</v>
      </c>
      <c r="H47" s="9">
        <v>7059376</v>
      </c>
      <c r="I47" s="9">
        <v>3458714</v>
      </c>
      <c r="J47" s="9">
        <v>3600662</v>
      </c>
      <c r="K47" s="9">
        <v>4920787</v>
      </c>
      <c r="L47" s="9">
        <v>4329360</v>
      </c>
      <c r="M47" s="9">
        <v>591427</v>
      </c>
      <c r="N47" s="9">
        <v>0</v>
      </c>
      <c r="O47" s="9">
        <v>0</v>
      </c>
      <c r="P47" s="9">
        <v>0</v>
      </c>
      <c r="Q47" s="9">
        <v>6432435</v>
      </c>
      <c r="R47" s="9">
        <v>6363933</v>
      </c>
      <c r="S47" s="9">
        <v>431649</v>
      </c>
      <c r="T47" s="9">
        <v>159994</v>
      </c>
      <c r="U47" s="9">
        <v>331.36900000000003</v>
      </c>
      <c r="V47" s="9">
        <v>0</v>
      </c>
    </row>
    <row r="48" spans="1:22" x14ac:dyDescent="0.3">
      <c r="A48" t="s">
        <v>132</v>
      </c>
      <c r="B48" s="9">
        <v>17046677</v>
      </c>
      <c r="C48" s="9">
        <v>11322273</v>
      </c>
      <c r="D48" s="9">
        <v>5724404</v>
      </c>
      <c r="E48" s="9">
        <v>4653880</v>
      </c>
      <c r="F48" s="9">
        <v>4271374</v>
      </c>
      <c r="G48" s="9">
        <v>382506</v>
      </c>
      <c r="H48" s="9">
        <v>8225284</v>
      </c>
      <c r="I48" s="9">
        <v>3173613</v>
      </c>
      <c r="J48" s="9">
        <v>5051671</v>
      </c>
      <c r="K48" s="9">
        <v>4167513</v>
      </c>
      <c r="L48" s="9">
        <v>3877286</v>
      </c>
      <c r="M48" s="9">
        <v>290227</v>
      </c>
      <c r="N48" s="9">
        <v>0</v>
      </c>
      <c r="O48" s="9">
        <v>0</v>
      </c>
      <c r="P48" s="9">
        <v>0</v>
      </c>
      <c r="Q48" s="9">
        <v>4671874</v>
      </c>
      <c r="R48" s="9">
        <v>4613978</v>
      </c>
      <c r="S48" s="9">
        <v>152678</v>
      </c>
      <c r="T48" s="9">
        <v>137729</v>
      </c>
      <c r="U48" s="9">
        <v>473.34399999999999</v>
      </c>
      <c r="V48" s="9">
        <v>0</v>
      </c>
    </row>
    <row r="49" spans="1:22" x14ac:dyDescent="0.3">
      <c r="A49" t="s">
        <v>133</v>
      </c>
      <c r="B49" s="9">
        <v>18045233</v>
      </c>
      <c r="C49" s="9">
        <v>17665680</v>
      </c>
      <c r="D49" s="9">
        <v>379553</v>
      </c>
      <c r="E49" s="9">
        <v>7240313</v>
      </c>
      <c r="F49" s="9">
        <v>7105041</v>
      </c>
      <c r="G49" s="9">
        <v>135272</v>
      </c>
      <c r="H49" s="9">
        <v>3703752</v>
      </c>
      <c r="I49" s="9">
        <v>3599295</v>
      </c>
      <c r="J49" s="9">
        <v>104457</v>
      </c>
      <c r="K49" s="9">
        <v>7101168</v>
      </c>
      <c r="L49" s="9">
        <v>6961344</v>
      </c>
      <c r="M49" s="9">
        <v>139824</v>
      </c>
      <c r="N49" s="9">
        <v>0</v>
      </c>
      <c r="O49" s="9">
        <v>0</v>
      </c>
      <c r="P49" s="9">
        <v>0</v>
      </c>
      <c r="Q49" s="9">
        <v>7245448</v>
      </c>
      <c r="R49" s="9">
        <v>7162712</v>
      </c>
      <c r="S49" s="9">
        <v>45112</v>
      </c>
      <c r="T49" s="9">
        <v>94717</v>
      </c>
      <c r="U49" s="9">
        <v>32.538600000000002</v>
      </c>
      <c r="V49" s="9">
        <v>0</v>
      </c>
    </row>
    <row r="50" spans="1:22" x14ac:dyDescent="0.3">
      <c r="A50" t="s">
        <v>134</v>
      </c>
      <c r="B50" s="9">
        <v>17710180</v>
      </c>
      <c r="C50" s="9">
        <v>17587039</v>
      </c>
      <c r="D50" s="9">
        <v>123141</v>
      </c>
      <c r="E50" s="9">
        <v>6699407</v>
      </c>
      <c r="F50" s="9">
        <v>6665204</v>
      </c>
      <c r="G50" s="9">
        <v>34203</v>
      </c>
      <c r="H50" s="9">
        <v>4390291</v>
      </c>
      <c r="I50" s="9">
        <v>4347619</v>
      </c>
      <c r="J50" s="9">
        <v>42672</v>
      </c>
      <c r="K50" s="9">
        <v>6620482</v>
      </c>
      <c r="L50" s="9">
        <v>6574216</v>
      </c>
      <c r="M50" s="9">
        <v>46266</v>
      </c>
      <c r="N50" s="9">
        <v>0</v>
      </c>
      <c r="O50" s="9">
        <v>0</v>
      </c>
      <c r="P50" s="9">
        <v>0</v>
      </c>
      <c r="Q50" s="9">
        <v>6701754</v>
      </c>
      <c r="R50" s="9">
        <v>6634471</v>
      </c>
      <c r="S50" s="9">
        <v>17190</v>
      </c>
      <c r="T50" s="9">
        <v>29261</v>
      </c>
      <c r="U50" s="9">
        <v>50.198799999999999</v>
      </c>
      <c r="V50" s="9">
        <v>0</v>
      </c>
    </row>
    <row r="51" spans="1:22" x14ac:dyDescent="0.3">
      <c r="A51" t="s">
        <v>135</v>
      </c>
      <c r="B51" s="9">
        <v>20767903</v>
      </c>
      <c r="C51" s="9">
        <v>20352769</v>
      </c>
      <c r="D51" s="9">
        <v>415134</v>
      </c>
      <c r="E51" s="9">
        <v>7212475</v>
      </c>
      <c r="F51" s="9">
        <v>6998791</v>
      </c>
      <c r="G51" s="9">
        <v>213684</v>
      </c>
      <c r="H51" s="9">
        <v>6543620</v>
      </c>
      <c r="I51" s="9">
        <v>6525127</v>
      </c>
      <c r="J51" s="9">
        <v>18493</v>
      </c>
      <c r="K51" s="9">
        <v>7011808</v>
      </c>
      <c r="L51" s="9">
        <v>6828851</v>
      </c>
      <c r="M51" s="9">
        <v>182957</v>
      </c>
      <c r="N51" s="9">
        <v>0</v>
      </c>
      <c r="O51" s="9">
        <v>0</v>
      </c>
      <c r="P51" s="9">
        <v>0</v>
      </c>
      <c r="Q51" s="9">
        <v>7228524</v>
      </c>
      <c r="R51" s="9">
        <v>7112654</v>
      </c>
      <c r="S51" s="9">
        <v>55241</v>
      </c>
      <c r="T51" s="9">
        <v>127711</v>
      </c>
      <c r="U51" s="9">
        <v>58.1768</v>
      </c>
      <c r="V51" s="9">
        <v>0</v>
      </c>
    </row>
    <row r="52" spans="1:22" x14ac:dyDescent="0.3">
      <c r="A52" t="s">
        <v>136</v>
      </c>
      <c r="B52" s="9">
        <v>12985025</v>
      </c>
      <c r="C52" s="9">
        <v>12823988</v>
      </c>
      <c r="D52" s="9">
        <v>161037</v>
      </c>
      <c r="E52" s="9">
        <v>5104220</v>
      </c>
      <c r="F52" s="9">
        <v>5049182</v>
      </c>
      <c r="G52" s="9">
        <v>55038</v>
      </c>
      <c r="H52" s="9">
        <v>2882781</v>
      </c>
      <c r="I52" s="9">
        <v>2848588</v>
      </c>
      <c r="J52" s="9">
        <v>34193</v>
      </c>
      <c r="K52" s="9">
        <v>4998024</v>
      </c>
      <c r="L52" s="9">
        <v>4926218</v>
      </c>
      <c r="M52" s="9">
        <v>71806</v>
      </c>
      <c r="N52" s="9">
        <v>0</v>
      </c>
      <c r="O52" s="9">
        <v>0</v>
      </c>
      <c r="P52" s="9">
        <v>0</v>
      </c>
      <c r="Q52" s="9">
        <v>5121003</v>
      </c>
      <c r="R52" s="9">
        <v>5053362</v>
      </c>
      <c r="S52" s="9">
        <v>25943</v>
      </c>
      <c r="T52" s="9">
        <v>45673</v>
      </c>
      <c r="U52" s="9">
        <v>39.883899999999997</v>
      </c>
      <c r="V52" s="9">
        <v>0</v>
      </c>
    </row>
  </sheetData>
  <mergeCells count="1">
    <mergeCell ref="B1:U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"/>
  <sheetViews>
    <sheetView tabSelected="1" topLeftCell="A29" workbookViewId="0">
      <selection activeCell="T2" sqref="T2:T52"/>
    </sheetView>
  </sheetViews>
  <sheetFormatPr defaultRowHeight="14.4" x14ac:dyDescent="0.3"/>
  <sheetData>
    <row r="1" spans="1:22" x14ac:dyDescent="0.3">
      <c r="B1" s="10" t="s">
        <v>2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</row>
    <row r="2" spans="1:22" s="7" customFormat="1" ht="57.6" x14ac:dyDescent="0.3">
      <c r="B2" s="7" t="s">
        <v>23</v>
      </c>
      <c r="C2" s="7" t="s">
        <v>24</v>
      </c>
      <c r="D2" s="7" t="s">
        <v>25</v>
      </c>
      <c r="E2" s="7" t="s">
        <v>26</v>
      </c>
      <c r="F2" s="7" t="s">
        <v>27</v>
      </c>
      <c r="G2" s="7" t="s">
        <v>28</v>
      </c>
      <c r="H2" s="7" t="s">
        <v>29</v>
      </c>
      <c r="I2" s="7" t="s">
        <v>30</v>
      </c>
      <c r="J2" s="7" t="s">
        <v>31</v>
      </c>
      <c r="K2" s="7" t="s">
        <v>32</v>
      </c>
      <c r="L2" s="7" t="s">
        <v>33</v>
      </c>
      <c r="M2" s="7" t="s">
        <v>34</v>
      </c>
      <c r="N2" s="7" t="s">
        <v>35</v>
      </c>
      <c r="O2" s="7" t="s">
        <v>36</v>
      </c>
      <c r="P2" s="7" t="s">
        <v>37</v>
      </c>
      <c r="Q2" s="7" t="s">
        <v>38</v>
      </c>
      <c r="R2" s="7" t="s">
        <v>39</v>
      </c>
      <c r="S2" s="7" t="s">
        <v>40</v>
      </c>
      <c r="T2" s="7" t="s">
        <v>41</v>
      </c>
      <c r="U2" s="7" t="s">
        <v>42</v>
      </c>
    </row>
    <row r="3" spans="1:22" x14ac:dyDescent="0.3">
      <c r="A3" t="s">
        <v>1</v>
      </c>
      <c r="B3" s="9">
        <v>13182154</v>
      </c>
      <c r="C3" s="9">
        <v>12697186</v>
      </c>
      <c r="D3" s="9">
        <v>484968</v>
      </c>
      <c r="E3" s="9">
        <v>8921432</v>
      </c>
      <c r="F3" s="9">
        <v>8847102</v>
      </c>
      <c r="G3" s="9">
        <v>74330</v>
      </c>
      <c r="H3" s="9">
        <v>0</v>
      </c>
      <c r="I3" s="9">
        <v>0</v>
      </c>
      <c r="J3" s="9">
        <v>0</v>
      </c>
      <c r="K3" s="9">
        <v>4260722</v>
      </c>
      <c r="L3" s="9">
        <v>3850084</v>
      </c>
      <c r="M3" s="9">
        <v>410638</v>
      </c>
      <c r="N3" s="9">
        <v>0</v>
      </c>
      <c r="O3" s="9">
        <v>0</v>
      </c>
      <c r="P3" s="9">
        <v>0</v>
      </c>
      <c r="Q3" s="9">
        <v>4513361</v>
      </c>
      <c r="R3" s="9">
        <v>4498182</v>
      </c>
      <c r="S3" s="9">
        <v>337903</v>
      </c>
      <c r="T3" s="9">
        <v>72767</v>
      </c>
      <c r="U3" s="9">
        <v>18.797699999999999</v>
      </c>
      <c r="V3" s="9">
        <v>0</v>
      </c>
    </row>
    <row r="4" spans="1:22" x14ac:dyDescent="0.3">
      <c r="A4" t="s">
        <v>88</v>
      </c>
      <c r="B4" s="9">
        <v>16111689</v>
      </c>
      <c r="C4" s="9">
        <v>14924863</v>
      </c>
      <c r="D4" s="9">
        <v>1186826</v>
      </c>
      <c r="E4" s="9">
        <v>9527223</v>
      </c>
      <c r="F4" s="9">
        <v>9219415</v>
      </c>
      <c r="G4" s="9">
        <v>307808</v>
      </c>
      <c r="H4" s="9">
        <v>0</v>
      </c>
      <c r="I4" s="9">
        <v>0</v>
      </c>
      <c r="J4" s="9">
        <v>0</v>
      </c>
      <c r="K4" s="9">
        <v>6584466</v>
      </c>
      <c r="L4" s="9">
        <v>5705448</v>
      </c>
      <c r="M4" s="9">
        <v>879018</v>
      </c>
      <c r="N4" s="9">
        <v>0</v>
      </c>
      <c r="O4" s="9">
        <v>0</v>
      </c>
      <c r="P4" s="9">
        <v>0</v>
      </c>
      <c r="Q4" s="9">
        <v>7107966</v>
      </c>
      <c r="R4" s="9">
        <v>7102531</v>
      </c>
      <c r="S4" s="9">
        <v>643537</v>
      </c>
      <c r="T4" s="9">
        <v>235460</v>
      </c>
      <c r="U4" s="9">
        <v>16.0623</v>
      </c>
      <c r="V4" s="9">
        <v>0</v>
      </c>
    </row>
    <row r="5" spans="1:22" x14ac:dyDescent="0.3">
      <c r="A5" t="s">
        <v>89</v>
      </c>
      <c r="B5" s="9">
        <v>14879077</v>
      </c>
      <c r="C5" s="9">
        <v>13905406</v>
      </c>
      <c r="D5" s="9">
        <v>973671</v>
      </c>
      <c r="E5" s="9">
        <v>9446359</v>
      </c>
      <c r="F5" s="9">
        <v>9211994</v>
      </c>
      <c r="G5" s="9">
        <v>234365</v>
      </c>
      <c r="H5" s="9">
        <v>0</v>
      </c>
      <c r="I5" s="9">
        <v>0</v>
      </c>
      <c r="J5" s="9">
        <v>0</v>
      </c>
      <c r="K5" s="9">
        <v>5432718</v>
      </c>
      <c r="L5" s="9">
        <v>4693412</v>
      </c>
      <c r="M5" s="9">
        <v>739306</v>
      </c>
      <c r="N5" s="9">
        <v>0</v>
      </c>
      <c r="O5" s="9">
        <v>0</v>
      </c>
      <c r="P5" s="9">
        <v>0</v>
      </c>
      <c r="Q5" s="9">
        <v>5817705</v>
      </c>
      <c r="R5" s="9">
        <v>5809575</v>
      </c>
      <c r="S5" s="9">
        <v>507918</v>
      </c>
      <c r="T5" s="9">
        <v>231447</v>
      </c>
      <c r="U5" s="9">
        <v>18.0381</v>
      </c>
      <c r="V5" s="9">
        <v>0</v>
      </c>
    </row>
    <row r="6" spans="1:22" x14ac:dyDescent="0.3">
      <c r="A6" t="s">
        <v>90</v>
      </c>
      <c r="B6" s="9">
        <v>15366480</v>
      </c>
      <c r="C6" s="9">
        <v>14326522</v>
      </c>
      <c r="D6" s="9">
        <v>1039958</v>
      </c>
      <c r="E6" s="9">
        <v>9395966</v>
      </c>
      <c r="F6" s="9">
        <v>9175247</v>
      </c>
      <c r="G6" s="9">
        <v>220719</v>
      </c>
      <c r="H6" s="9">
        <v>0</v>
      </c>
      <c r="I6" s="9">
        <v>0</v>
      </c>
      <c r="J6" s="9">
        <v>0</v>
      </c>
      <c r="K6" s="9">
        <v>5970514</v>
      </c>
      <c r="L6" s="9">
        <v>5151275</v>
      </c>
      <c r="M6" s="9">
        <v>819239</v>
      </c>
      <c r="N6" s="9">
        <v>0</v>
      </c>
      <c r="O6" s="9">
        <v>0</v>
      </c>
      <c r="P6" s="9">
        <v>0</v>
      </c>
      <c r="Q6" s="9">
        <v>6363421</v>
      </c>
      <c r="R6" s="9">
        <v>6347159</v>
      </c>
      <c r="S6" s="9">
        <v>495318</v>
      </c>
      <c r="T6" s="9">
        <v>323906</v>
      </c>
      <c r="U6" s="9">
        <v>24.0502</v>
      </c>
      <c r="V6" s="9">
        <v>0</v>
      </c>
    </row>
    <row r="7" spans="1:22" x14ac:dyDescent="0.3">
      <c r="A7" t="s">
        <v>91</v>
      </c>
      <c r="B7" s="9">
        <v>16616687</v>
      </c>
      <c r="C7" s="9">
        <v>15091044</v>
      </c>
      <c r="D7" s="9">
        <v>1525643</v>
      </c>
      <c r="E7" s="9">
        <v>9327496</v>
      </c>
      <c r="F7" s="9">
        <v>8948184</v>
      </c>
      <c r="G7" s="9">
        <v>379312</v>
      </c>
      <c r="H7" s="9">
        <v>0</v>
      </c>
      <c r="I7" s="9">
        <v>0</v>
      </c>
      <c r="J7" s="9">
        <v>0</v>
      </c>
      <c r="K7" s="9">
        <v>7289191</v>
      </c>
      <c r="L7" s="9">
        <v>6142860</v>
      </c>
      <c r="M7" s="9">
        <v>1146331</v>
      </c>
      <c r="N7" s="9">
        <v>0</v>
      </c>
      <c r="O7" s="9">
        <v>0</v>
      </c>
      <c r="P7" s="9">
        <v>0</v>
      </c>
      <c r="Q7" s="9">
        <v>7847111</v>
      </c>
      <c r="R7" s="9">
        <v>7839564</v>
      </c>
      <c r="S7" s="9">
        <v>773777</v>
      </c>
      <c r="T7" s="9">
        <v>372519</v>
      </c>
      <c r="U7" s="9">
        <v>17.477699999999999</v>
      </c>
      <c r="V7" s="9">
        <v>0</v>
      </c>
    </row>
    <row r="8" spans="1:22" x14ac:dyDescent="0.3">
      <c r="A8" t="s">
        <v>92</v>
      </c>
      <c r="B8" s="9">
        <v>13003785</v>
      </c>
      <c r="C8" s="9">
        <v>11978194</v>
      </c>
      <c r="D8" s="9">
        <v>1025591</v>
      </c>
      <c r="E8" s="9">
        <v>8463399</v>
      </c>
      <c r="F8" s="9">
        <v>8313386</v>
      </c>
      <c r="G8" s="9">
        <v>150013</v>
      </c>
      <c r="H8" s="9">
        <v>0</v>
      </c>
      <c r="I8" s="9">
        <v>0</v>
      </c>
      <c r="J8" s="9">
        <v>0</v>
      </c>
      <c r="K8" s="9">
        <v>4540386</v>
      </c>
      <c r="L8" s="9">
        <v>3664808</v>
      </c>
      <c r="M8" s="9">
        <v>875578</v>
      </c>
      <c r="N8" s="9">
        <v>0</v>
      </c>
      <c r="O8" s="9">
        <v>0</v>
      </c>
      <c r="P8" s="9">
        <v>0</v>
      </c>
      <c r="Q8" s="9">
        <v>4839586</v>
      </c>
      <c r="R8" s="9">
        <v>4820282</v>
      </c>
      <c r="S8" s="9">
        <v>742075</v>
      </c>
      <c r="T8" s="9">
        <v>133592</v>
      </c>
      <c r="U8" s="9">
        <v>19.999199999999998</v>
      </c>
      <c r="V8" s="9">
        <v>0</v>
      </c>
    </row>
    <row r="9" spans="1:22" x14ac:dyDescent="0.3">
      <c r="A9" t="s">
        <v>93</v>
      </c>
      <c r="B9" s="9">
        <v>13393331</v>
      </c>
      <c r="C9" s="9">
        <v>12405272</v>
      </c>
      <c r="D9" s="9">
        <v>988059</v>
      </c>
      <c r="E9" s="9">
        <v>9077313</v>
      </c>
      <c r="F9" s="9">
        <v>8924313</v>
      </c>
      <c r="G9" s="9">
        <v>153000</v>
      </c>
      <c r="H9" s="9">
        <v>0</v>
      </c>
      <c r="I9" s="9">
        <v>0</v>
      </c>
      <c r="J9" s="9">
        <v>0</v>
      </c>
      <c r="K9" s="9">
        <v>4316018</v>
      </c>
      <c r="L9" s="9">
        <v>3480959</v>
      </c>
      <c r="M9" s="9">
        <v>835059</v>
      </c>
      <c r="N9" s="9">
        <v>0</v>
      </c>
      <c r="O9" s="9">
        <v>0</v>
      </c>
      <c r="P9" s="9">
        <v>0</v>
      </c>
      <c r="Q9" s="9">
        <v>4608656</v>
      </c>
      <c r="R9" s="9">
        <v>4598615</v>
      </c>
      <c r="S9" s="9">
        <v>712613</v>
      </c>
      <c r="T9" s="9">
        <v>122409</v>
      </c>
      <c r="U9" s="9">
        <v>15.7728</v>
      </c>
      <c r="V9" s="9">
        <v>0</v>
      </c>
    </row>
    <row r="10" spans="1:22" x14ac:dyDescent="0.3">
      <c r="A10" t="s">
        <v>94</v>
      </c>
      <c r="B10" s="9">
        <v>14940064</v>
      </c>
      <c r="C10" s="9">
        <v>13855550</v>
      </c>
      <c r="D10" s="9">
        <v>1084514</v>
      </c>
      <c r="E10" s="9">
        <v>9705214</v>
      </c>
      <c r="F10" s="9">
        <v>9487286</v>
      </c>
      <c r="G10" s="9">
        <v>217928</v>
      </c>
      <c r="H10" s="9">
        <v>0</v>
      </c>
      <c r="I10" s="9">
        <v>0</v>
      </c>
      <c r="J10" s="9">
        <v>0</v>
      </c>
      <c r="K10" s="9">
        <v>5234850</v>
      </c>
      <c r="L10" s="9">
        <v>4368264</v>
      </c>
      <c r="M10" s="9">
        <v>866586</v>
      </c>
      <c r="N10" s="9">
        <v>0</v>
      </c>
      <c r="O10" s="9">
        <v>0</v>
      </c>
      <c r="P10" s="9">
        <v>0</v>
      </c>
      <c r="Q10" s="9">
        <v>5632115</v>
      </c>
      <c r="R10" s="9">
        <v>5622054</v>
      </c>
      <c r="S10" s="9">
        <v>613339</v>
      </c>
      <c r="T10" s="9">
        <v>253276</v>
      </c>
      <c r="U10" s="9">
        <v>16.820699999999999</v>
      </c>
      <c r="V10" s="9">
        <v>0</v>
      </c>
    </row>
    <row r="11" spans="1:22" x14ac:dyDescent="0.3">
      <c r="A11" t="s">
        <v>95</v>
      </c>
      <c r="B11" s="9">
        <v>12357098</v>
      </c>
      <c r="C11" s="9">
        <v>11554587</v>
      </c>
      <c r="D11" s="9">
        <v>802511</v>
      </c>
      <c r="E11" s="9">
        <v>8230070</v>
      </c>
      <c r="F11" s="9">
        <v>8102645</v>
      </c>
      <c r="G11" s="9">
        <v>127425</v>
      </c>
      <c r="H11" s="9">
        <v>0</v>
      </c>
      <c r="I11" s="9">
        <v>0</v>
      </c>
      <c r="J11" s="9">
        <v>0</v>
      </c>
      <c r="K11" s="9">
        <v>4127028</v>
      </c>
      <c r="L11" s="9">
        <v>3451942</v>
      </c>
      <c r="M11" s="9">
        <v>675086</v>
      </c>
      <c r="N11" s="9">
        <v>0</v>
      </c>
      <c r="O11" s="9">
        <v>0</v>
      </c>
      <c r="P11" s="9">
        <v>0</v>
      </c>
      <c r="Q11" s="9">
        <v>4340221</v>
      </c>
      <c r="R11" s="9">
        <v>4325950</v>
      </c>
      <c r="S11" s="9">
        <v>547682</v>
      </c>
      <c r="T11" s="9">
        <v>127439</v>
      </c>
      <c r="U11" s="9">
        <v>31.59</v>
      </c>
      <c r="V11" s="9">
        <v>0</v>
      </c>
    </row>
    <row r="12" spans="1:22" x14ac:dyDescent="0.3">
      <c r="A12" t="s">
        <v>96</v>
      </c>
      <c r="B12" s="9">
        <v>16360263</v>
      </c>
      <c r="C12" s="9">
        <v>14221194</v>
      </c>
      <c r="D12" s="9">
        <v>2139069</v>
      </c>
      <c r="E12" s="9">
        <v>9552112</v>
      </c>
      <c r="F12" s="9">
        <v>9111991</v>
      </c>
      <c r="G12" s="9">
        <v>440121</v>
      </c>
      <c r="H12" s="9">
        <v>0</v>
      </c>
      <c r="I12" s="9">
        <v>0</v>
      </c>
      <c r="J12" s="9">
        <v>0</v>
      </c>
      <c r="K12" s="9">
        <v>6808151</v>
      </c>
      <c r="L12" s="9">
        <v>5109203</v>
      </c>
      <c r="M12" s="9">
        <v>1698948</v>
      </c>
      <c r="N12" s="9">
        <v>0</v>
      </c>
      <c r="O12" s="9">
        <v>0</v>
      </c>
      <c r="P12" s="9">
        <v>0</v>
      </c>
      <c r="Q12" s="9">
        <v>7237875</v>
      </c>
      <c r="R12" s="9">
        <v>7236495</v>
      </c>
      <c r="S12" s="9">
        <v>1535898</v>
      </c>
      <c r="T12" s="9">
        <v>163034</v>
      </c>
      <c r="U12" s="9">
        <v>12.4946</v>
      </c>
      <c r="V12" s="9">
        <v>0</v>
      </c>
    </row>
    <row r="13" spans="1:22" x14ac:dyDescent="0.3">
      <c r="A13" t="s">
        <v>97</v>
      </c>
      <c r="B13" s="9">
        <v>15050523</v>
      </c>
      <c r="C13" s="9">
        <v>13595948</v>
      </c>
      <c r="D13" s="9">
        <v>1454575</v>
      </c>
      <c r="E13" s="9">
        <v>9301237</v>
      </c>
      <c r="F13" s="9">
        <v>9009564</v>
      </c>
      <c r="G13" s="9">
        <v>291673</v>
      </c>
      <c r="H13" s="9">
        <v>0</v>
      </c>
      <c r="I13" s="9">
        <v>0</v>
      </c>
      <c r="J13" s="9">
        <v>0</v>
      </c>
      <c r="K13" s="9">
        <v>5749286</v>
      </c>
      <c r="L13" s="9">
        <v>4586384</v>
      </c>
      <c r="M13" s="9">
        <v>1162902</v>
      </c>
      <c r="N13" s="9">
        <v>0</v>
      </c>
      <c r="O13" s="9">
        <v>0</v>
      </c>
      <c r="P13" s="9">
        <v>0</v>
      </c>
      <c r="Q13" s="9">
        <v>6195341</v>
      </c>
      <c r="R13" s="9">
        <v>6168942</v>
      </c>
      <c r="S13" s="9">
        <v>772675</v>
      </c>
      <c r="T13" s="9">
        <v>390204</v>
      </c>
      <c r="U13" s="9">
        <v>33.926000000000002</v>
      </c>
      <c r="V13" s="9">
        <v>0</v>
      </c>
    </row>
    <row r="14" spans="1:22" x14ac:dyDescent="0.3">
      <c r="A14" t="s">
        <v>98</v>
      </c>
      <c r="B14" s="9">
        <v>15427100</v>
      </c>
      <c r="C14" s="9">
        <v>13846859</v>
      </c>
      <c r="D14" s="9">
        <v>1580241</v>
      </c>
      <c r="E14" s="9">
        <v>10689588</v>
      </c>
      <c r="F14" s="9">
        <v>10372152</v>
      </c>
      <c r="G14" s="9">
        <v>317436</v>
      </c>
      <c r="H14" s="9">
        <v>0</v>
      </c>
      <c r="I14" s="9">
        <v>0</v>
      </c>
      <c r="J14" s="9">
        <v>0</v>
      </c>
      <c r="K14" s="9">
        <v>4737512</v>
      </c>
      <c r="L14" s="9">
        <v>3474707</v>
      </c>
      <c r="M14" s="9">
        <v>1262805</v>
      </c>
      <c r="N14" s="9">
        <v>0</v>
      </c>
      <c r="O14" s="9">
        <v>0</v>
      </c>
      <c r="P14" s="9">
        <v>0</v>
      </c>
      <c r="Q14" s="9">
        <v>5104143</v>
      </c>
      <c r="R14" s="9">
        <v>5076106</v>
      </c>
      <c r="S14" s="9">
        <v>883884</v>
      </c>
      <c r="T14" s="9">
        <v>378870</v>
      </c>
      <c r="U14" s="9">
        <v>31.923500000000001</v>
      </c>
      <c r="V14" s="9">
        <v>0</v>
      </c>
    </row>
    <row r="15" spans="1:22" x14ac:dyDescent="0.3">
      <c r="A15" t="s">
        <v>99</v>
      </c>
      <c r="B15" s="9">
        <v>15376953</v>
      </c>
      <c r="C15" s="9">
        <v>13855620</v>
      </c>
      <c r="D15" s="9">
        <v>1521333</v>
      </c>
      <c r="E15" s="9">
        <v>10730250</v>
      </c>
      <c r="F15" s="9">
        <v>10459589</v>
      </c>
      <c r="G15" s="9">
        <v>270661</v>
      </c>
      <c r="H15" s="9">
        <v>0</v>
      </c>
      <c r="I15" s="9">
        <v>0</v>
      </c>
      <c r="J15" s="9">
        <v>0</v>
      </c>
      <c r="K15" s="9">
        <v>4646703</v>
      </c>
      <c r="L15" s="9">
        <v>3396031</v>
      </c>
      <c r="M15" s="9">
        <v>1250672</v>
      </c>
      <c r="N15" s="9">
        <v>0</v>
      </c>
      <c r="O15" s="9">
        <v>0</v>
      </c>
      <c r="P15" s="9">
        <v>0</v>
      </c>
      <c r="Q15" s="9">
        <v>4977158</v>
      </c>
      <c r="R15" s="9">
        <v>4938158</v>
      </c>
      <c r="S15" s="9">
        <v>913283</v>
      </c>
      <c r="T15" s="9">
        <v>337368</v>
      </c>
      <c r="U15" s="9">
        <v>29.133500000000002</v>
      </c>
      <c r="V15" s="9">
        <v>0</v>
      </c>
    </row>
    <row r="16" spans="1:22" x14ac:dyDescent="0.3">
      <c r="A16" t="s">
        <v>100</v>
      </c>
      <c r="B16" s="9">
        <v>14706887</v>
      </c>
      <c r="C16" s="9">
        <v>12873995</v>
      </c>
      <c r="D16" s="9">
        <v>1832892</v>
      </c>
      <c r="E16" s="9">
        <v>9915910</v>
      </c>
      <c r="F16" s="9">
        <v>9595050</v>
      </c>
      <c r="G16" s="9">
        <v>320860</v>
      </c>
      <c r="H16" s="9">
        <v>0</v>
      </c>
      <c r="I16" s="9">
        <v>0</v>
      </c>
      <c r="J16" s="9">
        <v>0</v>
      </c>
      <c r="K16" s="9">
        <v>4790977</v>
      </c>
      <c r="L16" s="9">
        <v>3278945</v>
      </c>
      <c r="M16" s="9">
        <v>1512032</v>
      </c>
      <c r="N16" s="9">
        <v>0</v>
      </c>
      <c r="O16" s="9">
        <v>0</v>
      </c>
      <c r="P16" s="9">
        <v>0</v>
      </c>
      <c r="Q16" s="9">
        <v>5171979</v>
      </c>
      <c r="R16" s="9">
        <v>5128357</v>
      </c>
      <c r="S16" s="9">
        <v>1132196</v>
      </c>
      <c r="T16" s="9">
        <v>379874</v>
      </c>
      <c r="U16" s="9">
        <v>27.705100000000002</v>
      </c>
      <c r="V16" s="9">
        <v>0</v>
      </c>
    </row>
    <row r="17" spans="1:22" x14ac:dyDescent="0.3">
      <c r="A17" t="s">
        <v>101</v>
      </c>
      <c r="B17" s="9">
        <v>14037679</v>
      </c>
      <c r="C17" s="9">
        <v>12245456</v>
      </c>
      <c r="D17" s="9">
        <v>1792223</v>
      </c>
      <c r="E17" s="9">
        <v>8841647</v>
      </c>
      <c r="F17" s="9">
        <v>8509600</v>
      </c>
      <c r="G17" s="9">
        <v>332047</v>
      </c>
      <c r="H17" s="9">
        <v>0</v>
      </c>
      <c r="I17" s="9">
        <v>0</v>
      </c>
      <c r="J17" s="9">
        <v>0</v>
      </c>
      <c r="K17" s="9">
        <v>5196032</v>
      </c>
      <c r="L17" s="9">
        <v>3735856</v>
      </c>
      <c r="M17" s="9">
        <v>1460176</v>
      </c>
      <c r="N17" s="9">
        <v>0</v>
      </c>
      <c r="O17" s="9">
        <v>0</v>
      </c>
      <c r="P17" s="9">
        <v>0</v>
      </c>
      <c r="Q17" s="9">
        <v>5596067</v>
      </c>
      <c r="R17" s="9">
        <v>5556638</v>
      </c>
      <c r="S17" s="9">
        <v>1004604</v>
      </c>
      <c r="T17" s="9">
        <v>455601</v>
      </c>
      <c r="U17" s="9">
        <v>30.187799999999999</v>
      </c>
      <c r="V17" s="9">
        <v>0</v>
      </c>
    </row>
    <row r="18" spans="1:22" x14ac:dyDescent="0.3">
      <c r="A18" t="s">
        <v>102</v>
      </c>
      <c r="B18" s="9">
        <v>13709316</v>
      </c>
      <c r="C18" s="9">
        <v>11702256</v>
      </c>
      <c r="D18" s="9">
        <v>2007060</v>
      </c>
      <c r="E18" s="9">
        <v>8686800</v>
      </c>
      <c r="F18" s="9">
        <v>8332027</v>
      </c>
      <c r="G18" s="9">
        <v>354773</v>
      </c>
      <c r="H18" s="9">
        <v>0</v>
      </c>
      <c r="I18" s="9">
        <v>0</v>
      </c>
      <c r="J18" s="9">
        <v>0</v>
      </c>
      <c r="K18" s="9">
        <v>5022516</v>
      </c>
      <c r="L18" s="9">
        <v>3370229</v>
      </c>
      <c r="M18" s="9">
        <v>1652287</v>
      </c>
      <c r="N18" s="9">
        <v>0</v>
      </c>
      <c r="O18" s="9">
        <v>0</v>
      </c>
      <c r="P18" s="9">
        <v>0</v>
      </c>
      <c r="Q18" s="9">
        <v>5444778</v>
      </c>
      <c r="R18" s="9">
        <v>5393950</v>
      </c>
      <c r="S18" s="9">
        <v>1211156</v>
      </c>
      <c r="T18" s="9">
        <v>441095</v>
      </c>
      <c r="U18" s="9">
        <v>27.703099999999999</v>
      </c>
      <c r="V18" s="9">
        <v>0</v>
      </c>
    </row>
    <row r="19" spans="1:22" x14ac:dyDescent="0.3">
      <c r="A19" t="s">
        <v>103</v>
      </c>
      <c r="B19" s="9">
        <v>13665803</v>
      </c>
      <c r="C19" s="9">
        <v>11651880</v>
      </c>
      <c r="D19" s="9">
        <v>2013923</v>
      </c>
      <c r="E19" s="9">
        <v>8648102</v>
      </c>
      <c r="F19" s="9">
        <v>8271009</v>
      </c>
      <c r="G19" s="9">
        <v>377093</v>
      </c>
      <c r="H19" s="9">
        <v>0</v>
      </c>
      <c r="I19" s="9">
        <v>0</v>
      </c>
      <c r="J19" s="9">
        <v>0</v>
      </c>
      <c r="K19" s="9">
        <v>5017701</v>
      </c>
      <c r="L19" s="9">
        <v>3380871</v>
      </c>
      <c r="M19" s="9">
        <v>1636830</v>
      </c>
      <c r="N19" s="9">
        <v>0</v>
      </c>
      <c r="O19" s="9">
        <v>0</v>
      </c>
      <c r="P19" s="9">
        <v>0</v>
      </c>
      <c r="Q19" s="9">
        <v>5450104</v>
      </c>
      <c r="R19" s="9">
        <v>5411641</v>
      </c>
      <c r="S19" s="9">
        <v>1172047</v>
      </c>
      <c r="T19" s="9">
        <v>464822</v>
      </c>
      <c r="U19" s="9">
        <v>28.889399999999998</v>
      </c>
      <c r="V19" s="9">
        <v>0</v>
      </c>
    </row>
    <row r="20" spans="1:22" x14ac:dyDescent="0.3">
      <c r="A20" t="s">
        <v>104</v>
      </c>
      <c r="B20" s="9">
        <v>16133742</v>
      </c>
      <c r="C20" s="9">
        <v>13728427</v>
      </c>
      <c r="D20" s="9">
        <v>2405315</v>
      </c>
      <c r="E20" s="9">
        <v>9550427</v>
      </c>
      <c r="F20" s="9">
        <v>9096169</v>
      </c>
      <c r="G20" s="9">
        <v>454258</v>
      </c>
      <c r="H20" s="9">
        <v>0</v>
      </c>
      <c r="I20" s="9">
        <v>0</v>
      </c>
      <c r="J20" s="9">
        <v>0</v>
      </c>
      <c r="K20" s="9">
        <v>6583315</v>
      </c>
      <c r="L20" s="9">
        <v>4632258</v>
      </c>
      <c r="M20" s="9">
        <v>1951057</v>
      </c>
      <c r="N20" s="9">
        <v>0</v>
      </c>
      <c r="O20" s="9">
        <v>0</v>
      </c>
      <c r="P20" s="9">
        <v>0</v>
      </c>
      <c r="Q20" s="9">
        <v>7150677</v>
      </c>
      <c r="R20" s="9">
        <v>7149578</v>
      </c>
      <c r="S20" s="9">
        <v>1775910</v>
      </c>
      <c r="T20" s="9">
        <v>175163</v>
      </c>
      <c r="U20" s="9">
        <v>13.346</v>
      </c>
      <c r="V20" s="9">
        <v>0</v>
      </c>
    </row>
    <row r="21" spans="1:22" x14ac:dyDescent="0.3">
      <c r="A21" t="s">
        <v>105</v>
      </c>
      <c r="B21" s="9">
        <v>16117033</v>
      </c>
      <c r="C21" s="9">
        <v>13982039</v>
      </c>
      <c r="D21" s="9">
        <v>2134994</v>
      </c>
      <c r="E21" s="9">
        <v>9589203</v>
      </c>
      <c r="F21" s="9">
        <v>9183516</v>
      </c>
      <c r="G21" s="9">
        <v>405687</v>
      </c>
      <c r="H21" s="9">
        <v>0</v>
      </c>
      <c r="I21" s="9">
        <v>0</v>
      </c>
      <c r="J21" s="9">
        <v>0</v>
      </c>
      <c r="K21" s="9">
        <v>6527830</v>
      </c>
      <c r="L21" s="9">
        <v>4798523</v>
      </c>
      <c r="M21" s="9">
        <v>1729307</v>
      </c>
      <c r="N21" s="9">
        <v>0</v>
      </c>
      <c r="O21" s="9">
        <v>0</v>
      </c>
      <c r="P21" s="9">
        <v>0</v>
      </c>
      <c r="Q21" s="9">
        <v>7064156</v>
      </c>
      <c r="R21" s="9">
        <v>7064139</v>
      </c>
      <c r="S21" s="9">
        <v>1611780</v>
      </c>
      <c r="T21" s="9">
        <v>117554</v>
      </c>
      <c r="U21" s="9">
        <v>12.3437</v>
      </c>
      <c r="V21" s="9">
        <v>0</v>
      </c>
    </row>
    <row r="22" spans="1:22" x14ac:dyDescent="0.3">
      <c r="A22" t="s">
        <v>106</v>
      </c>
      <c r="B22" s="9">
        <v>14395234</v>
      </c>
      <c r="C22" s="9">
        <v>11514427</v>
      </c>
      <c r="D22" s="9">
        <v>2880807</v>
      </c>
      <c r="E22" s="9">
        <v>9713142</v>
      </c>
      <c r="F22" s="9">
        <v>9132304</v>
      </c>
      <c r="G22" s="9">
        <v>580838</v>
      </c>
      <c r="H22" s="9">
        <v>0</v>
      </c>
      <c r="I22" s="9">
        <v>0</v>
      </c>
      <c r="J22" s="9">
        <v>0</v>
      </c>
      <c r="K22" s="9">
        <v>4682092</v>
      </c>
      <c r="L22" s="9">
        <v>2382123</v>
      </c>
      <c r="M22" s="9">
        <v>2299969</v>
      </c>
      <c r="N22" s="9">
        <v>0</v>
      </c>
      <c r="O22" s="9">
        <v>0</v>
      </c>
      <c r="P22" s="9">
        <v>0</v>
      </c>
      <c r="Q22" s="9">
        <v>5283217</v>
      </c>
      <c r="R22" s="9">
        <v>5282005</v>
      </c>
      <c r="S22" s="9">
        <v>1640297</v>
      </c>
      <c r="T22" s="9">
        <v>659636</v>
      </c>
      <c r="U22" s="9">
        <v>15.959199999999999</v>
      </c>
      <c r="V22" s="9">
        <v>0</v>
      </c>
    </row>
    <row r="23" spans="1:22" x14ac:dyDescent="0.3">
      <c r="A23" t="s">
        <v>107</v>
      </c>
      <c r="B23" s="9">
        <v>13952891</v>
      </c>
      <c r="C23" s="9">
        <v>11756056</v>
      </c>
      <c r="D23" s="9">
        <v>2196835</v>
      </c>
      <c r="E23" s="9">
        <v>9830406</v>
      </c>
      <c r="F23" s="9">
        <v>9528852</v>
      </c>
      <c r="G23" s="9">
        <v>301554</v>
      </c>
      <c r="H23" s="9">
        <v>0</v>
      </c>
      <c r="I23" s="9">
        <v>0</v>
      </c>
      <c r="J23" s="9">
        <v>0</v>
      </c>
      <c r="K23" s="9">
        <v>4122485</v>
      </c>
      <c r="L23" s="9">
        <v>2227204</v>
      </c>
      <c r="M23" s="9">
        <v>1895281</v>
      </c>
      <c r="N23" s="9">
        <v>0</v>
      </c>
      <c r="O23" s="9">
        <v>0</v>
      </c>
      <c r="P23" s="9">
        <v>0</v>
      </c>
      <c r="Q23" s="9">
        <v>4431218</v>
      </c>
      <c r="R23" s="9">
        <v>4431163</v>
      </c>
      <c r="S23" s="9">
        <v>1831139</v>
      </c>
      <c r="T23" s="9">
        <v>64140</v>
      </c>
      <c r="U23" s="9">
        <v>16.4876</v>
      </c>
      <c r="V23" s="9">
        <v>0</v>
      </c>
    </row>
    <row r="24" spans="1:22" x14ac:dyDescent="0.3">
      <c r="A24" t="s">
        <v>108</v>
      </c>
      <c r="B24" s="9">
        <v>14623629</v>
      </c>
      <c r="C24" s="9">
        <v>12206677</v>
      </c>
      <c r="D24" s="9">
        <v>2416952</v>
      </c>
      <c r="E24" s="9">
        <v>10035595</v>
      </c>
      <c r="F24" s="9">
        <v>9674984</v>
      </c>
      <c r="G24" s="9">
        <v>360611</v>
      </c>
      <c r="H24" s="9">
        <v>0</v>
      </c>
      <c r="I24" s="9">
        <v>0</v>
      </c>
      <c r="J24" s="9">
        <v>0</v>
      </c>
      <c r="K24" s="9">
        <v>4588034</v>
      </c>
      <c r="L24" s="9">
        <v>2531693</v>
      </c>
      <c r="M24" s="9">
        <v>2056341</v>
      </c>
      <c r="N24" s="9">
        <v>0</v>
      </c>
      <c r="O24" s="9">
        <v>0</v>
      </c>
      <c r="P24" s="9">
        <v>0</v>
      </c>
      <c r="Q24" s="9">
        <v>4948105</v>
      </c>
      <c r="R24" s="9">
        <v>4948024</v>
      </c>
      <c r="S24" s="9">
        <v>1957438</v>
      </c>
      <c r="T24" s="9">
        <v>98904</v>
      </c>
      <c r="U24" s="9">
        <v>16.052499999999998</v>
      </c>
      <c r="V24" s="9">
        <v>0</v>
      </c>
    </row>
    <row r="25" spans="1:22" x14ac:dyDescent="0.3">
      <c r="A25" t="s">
        <v>109</v>
      </c>
      <c r="B25" s="9">
        <v>13831058</v>
      </c>
      <c r="C25" s="9">
        <v>11725208</v>
      </c>
      <c r="D25" s="9">
        <v>2105850</v>
      </c>
      <c r="E25" s="9">
        <v>9767244</v>
      </c>
      <c r="F25" s="9">
        <v>9457470</v>
      </c>
      <c r="G25" s="9">
        <v>309774</v>
      </c>
      <c r="H25" s="9">
        <v>0</v>
      </c>
      <c r="I25" s="9">
        <v>0</v>
      </c>
      <c r="J25" s="9">
        <v>0</v>
      </c>
      <c r="K25" s="9">
        <v>4063814</v>
      </c>
      <c r="L25" s="9">
        <v>2267738</v>
      </c>
      <c r="M25" s="9">
        <v>1796076</v>
      </c>
      <c r="N25" s="9">
        <v>0</v>
      </c>
      <c r="O25" s="9">
        <v>0</v>
      </c>
      <c r="P25" s="9">
        <v>0</v>
      </c>
      <c r="Q25" s="9">
        <v>4383032</v>
      </c>
      <c r="R25" s="9">
        <v>4383012</v>
      </c>
      <c r="S25" s="9">
        <v>1726130</v>
      </c>
      <c r="T25" s="9">
        <v>69964</v>
      </c>
      <c r="U25" s="9">
        <v>16.985800000000001</v>
      </c>
      <c r="V25" s="9">
        <v>0</v>
      </c>
    </row>
    <row r="26" spans="1:22" x14ac:dyDescent="0.3">
      <c r="A26" t="s">
        <v>110</v>
      </c>
      <c r="B26" s="9">
        <v>14595999</v>
      </c>
      <c r="C26" s="9">
        <v>12248451</v>
      </c>
      <c r="D26" s="9">
        <v>2347548</v>
      </c>
      <c r="E26" s="9">
        <v>10012402</v>
      </c>
      <c r="F26" s="9">
        <v>9677183</v>
      </c>
      <c r="G26" s="9">
        <v>335219</v>
      </c>
      <c r="H26" s="9">
        <v>0</v>
      </c>
      <c r="I26" s="9">
        <v>0</v>
      </c>
      <c r="J26" s="9">
        <v>0</v>
      </c>
      <c r="K26" s="9">
        <v>4583597</v>
      </c>
      <c r="L26" s="9">
        <v>2571268</v>
      </c>
      <c r="M26" s="9">
        <v>2012329</v>
      </c>
      <c r="N26" s="9">
        <v>0</v>
      </c>
      <c r="O26" s="9">
        <v>0</v>
      </c>
      <c r="P26" s="9">
        <v>0</v>
      </c>
      <c r="Q26" s="9">
        <v>4935250</v>
      </c>
      <c r="R26" s="9">
        <v>4935166</v>
      </c>
      <c r="S26" s="9">
        <v>1933313</v>
      </c>
      <c r="T26" s="9">
        <v>79031</v>
      </c>
      <c r="U26" s="9">
        <v>16.1282</v>
      </c>
      <c r="V26" s="9">
        <v>0</v>
      </c>
    </row>
    <row r="27" spans="1:22" x14ac:dyDescent="0.3">
      <c r="A27" t="s">
        <v>111</v>
      </c>
      <c r="B27" s="9">
        <v>14721894</v>
      </c>
      <c r="C27" s="9">
        <v>12282021</v>
      </c>
      <c r="D27" s="9">
        <v>2439873</v>
      </c>
      <c r="E27" s="9">
        <v>10016397</v>
      </c>
      <c r="F27" s="9">
        <v>9683087</v>
      </c>
      <c r="G27" s="9">
        <v>333310</v>
      </c>
      <c r="H27" s="9">
        <v>0</v>
      </c>
      <c r="I27" s="9">
        <v>0</v>
      </c>
      <c r="J27" s="9">
        <v>0</v>
      </c>
      <c r="K27" s="9">
        <v>4705497</v>
      </c>
      <c r="L27" s="9">
        <v>2598934</v>
      </c>
      <c r="M27" s="9">
        <v>2106563</v>
      </c>
      <c r="N27" s="9">
        <v>0</v>
      </c>
      <c r="O27" s="9">
        <v>0</v>
      </c>
      <c r="P27" s="9">
        <v>0</v>
      </c>
      <c r="Q27" s="9">
        <v>5031842</v>
      </c>
      <c r="R27" s="9">
        <v>5031796</v>
      </c>
      <c r="S27" s="9">
        <v>1991387</v>
      </c>
      <c r="T27" s="9">
        <v>115162</v>
      </c>
      <c r="U27" s="9">
        <v>15.9994</v>
      </c>
      <c r="V27" s="9">
        <v>0</v>
      </c>
    </row>
    <row r="28" spans="1:22" x14ac:dyDescent="0.3">
      <c r="A28" t="s">
        <v>112</v>
      </c>
      <c r="B28" s="9">
        <v>14693081</v>
      </c>
      <c r="C28" s="9">
        <v>12195373</v>
      </c>
      <c r="D28" s="9">
        <v>2497708</v>
      </c>
      <c r="E28" s="9">
        <v>10049356</v>
      </c>
      <c r="F28" s="9">
        <v>9720857</v>
      </c>
      <c r="G28" s="9">
        <v>328499</v>
      </c>
      <c r="H28" s="9">
        <v>0</v>
      </c>
      <c r="I28" s="9">
        <v>0</v>
      </c>
      <c r="J28" s="9">
        <v>0</v>
      </c>
      <c r="K28" s="9">
        <v>4643725</v>
      </c>
      <c r="L28" s="9">
        <v>2474516</v>
      </c>
      <c r="M28" s="9">
        <v>2169209</v>
      </c>
      <c r="N28" s="9">
        <v>0</v>
      </c>
      <c r="O28" s="9">
        <v>0</v>
      </c>
      <c r="P28" s="9">
        <v>0</v>
      </c>
      <c r="Q28" s="9">
        <v>4992948</v>
      </c>
      <c r="R28" s="9">
        <v>4992824</v>
      </c>
      <c r="S28" s="9">
        <v>2080059</v>
      </c>
      <c r="T28" s="9">
        <v>89151</v>
      </c>
      <c r="U28" s="9">
        <v>16.080500000000001</v>
      </c>
      <c r="V28" s="9">
        <v>0</v>
      </c>
    </row>
    <row r="29" spans="1:22" x14ac:dyDescent="0.3">
      <c r="A29" t="s">
        <v>113</v>
      </c>
      <c r="B29" s="9">
        <v>14998735</v>
      </c>
      <c r="C29" s="9">
        <v>11618978</v>
      </c>
      <c r="D29" s="9">
        <v>3379757</v>
      </c>
      <c r="E29" s="9">
        <v>9268082</v>
      </c>
      <c r="F29" s="9">
        <v>8592212</v>
      </c>
      <c r="G29" s="9">
        <v>675870</v>
      </c>
      <c r="H29" s="9">
        <v>0</v>
      </c>
      <c r="I29" s="9">
        <v>0</v>
      </c>
      <c r="J29" s="9">
        <v>0</v>
      </c>
      <c r="K29" s="9">
        <v>5730653</v>
      </c>
      <c r="L29" s="9">
        <v>3026766</v>
      </c>
      <c r="M29" s="9">
        <v>2703887</v>
      </c>
      <c r="N29" s="9">
        <v>0</v>
      </c>
      <c r="O29" s="9">
        <v>0</v>
      </c>
      <c r="P29" s="9">
        <v>0</v>
      </c>
      <c r="Q29" s="9">
        <v>6440942</v>
      </c>
      <c r="R29" s="9">
        <v>6426026</v>
      </c>
      <c r="S29" s="9">
        <v>1891613</v>
      </c>
      <c r="T29" s="9">
        <v>812302</v>
      </c>
      <c r="U29" s="9">
        <v>16.239799999999999</v>
      </c>
      <c r="V29" s="9">
        <v>0</v>
      </c>
    </row>
    <row r="30" spans="1:22" x14ac:dyDescent="0.3">
      <c r="A30" t="s">
        <v>114</v>
      </c>
      <c r="B30" s="9">
        <v>14839549</v>
      </c>
      <c r="C30" s="9">
        <v>11359013</v>
      </c>
      <c r="D30" s="9">
        <v>3480536</v>
      </c>
      <c r="E30" s="9">
        <v>9153465</v>
      </c>
      <c r="F30" s="9">
        <v>8444297</v>
      </c>
      <c r="G30" s="9">
        <v>709168</v>
      </c>
      <c r="H30" s="9">
        <v>0</v>
      </c>
      <c r="I30" s="9">
        <v>0</v>
      </c>
      <c r="J30" s="9">
        <v>0</v>
      </c>
      <c r="K30" s="9">
        <v>5686084</v>
      </c>
      <c r="L30" s="9">
        <v>2914716</v>
      </c>
      <c r="M30" s="9">
        <v>2771368</v>
      </c>
      <c r="N30" s="9">
        <v>0</v>
      </c>
      <c r="O30" s="9">
        <v>0</v>
      </c>
      <c r="P30" s="9">
        <v>0</v>
      </c>
      <c r="Q30" s="9">
        <v>6399370</v>
      </c>
      <c r="R30" s="9">
        <v>6393926</v>
      </c>
      <c r="S30" s="9">
        <v>1980828</v>
      </c>
      <c r="T30" s="9">
        <v>790530</v>
      </c>
      <c r="U30" s="9">
        <v>16.2239</v>
      </c>
      <c r="V30" s="9">
        <v>0</v>
      </c>
    </row>
    <row r="31" spans="1:22" x14ac:dyDescent="0.3">
      <c r="A31" t="s">
        <v>115</v>
      </c>
      <c r="B31" s="9">
        <v>15188494</v>
      </c>
      <c r="C31" s="9">
        <v>11812271</v>
      </c>
      <c r="D31" s="9">
        <v>3376223</v>
      </c>
      <c r="E31" s="9">
        <v>9298272</v>
      </c>
      <c r="F31" s="9">
        <v>8607972</v>
      </c>
      <c r="G31" s="9">
        <v>690300</v>
      </c>
      <c r="H31" s="9">
        <v>0</v>
      </c>
      <c r="I31" s="9">
        <v>0</v>
      </c>
      <c r="J31" s="9">
        <v>0</v>
      </c>
      <c r="K31" s="9">
        <v>5890222</v>
      </c>
      <c r="L31" s="9">
        <v>3204299</v>
      </c>
      <c r="M31" s="9">
        <v>2685923</v>
      </c>
      <c r="N31" s="9">
        <v>0</v>
      </c>
      <c r="O31" s="9">
        <v>0</v>
      </c>
      <c r="P31" s="9">
        <v>0</v>
      </c>
      <c r="Q31" s="9">
        <v>6595108</v>
      </c>
      <c r="R31" s="9">
        <v>6591385</v>
      </c>
      <c r="S31" s="9">
        <v>1921809</v>
      </c>
      <c r="T31" s="9">
        <v>764121</v>
      </c>
      <c r="U31" s="9">
        <v>16.290700000000001</v>
      </c>
      <c r="V31" s="9">
        <v>0</v>
      </c>
    </row>
    <row r="32" spans="1:22" x14ac:dyDescent="0.3">
      <c r="A32" t="s">
        <v>116</v>
      </c>
      <c r="B32" s="9">
        <v>15195284</v>
      </c>
      <c r="C32" s="9">
        <v>11425587</v>
      </c>
      <c r="D32" s="9">
        <v>3769697</v>
      </c>
      <c r="E32" s="9">
        <v>9266041</v>
      </c>
      <c r="F32" s="9">
        <v>8498279</v>
      </c>
      <c r="G32" s="9">
        <v>767762</v>
      </c>
      <c r="H32" s="9">
        <v>0</v>
      </c>
      <c r="I32" s="9">
        <v>0</v>
      </c>
      <c r="J32" s="9">
        <v>0</v>
      </c>
      <c r="K32" s="9">
        <v>5929243</v>
      </c>
      <c r="L32" s="9">
        <v>2927308</v>
      </c>
      <c r="M32" s="9">
        <v>3001935</v>
      </c>
      <c r="N32" s="9">
        <v>0</v>
      </c>
      <c r="O32" s="9">
        <v>0</v>
      </c>
      <c r="P32" s="9">
        <v>0</v>
      </c>
      <c r="Q32" s="9">
        <v>6678402</v>
      </c>
      <c r="R32" s="9">
        <v>6674426</v>
      </c>
      <c r="S32" s="9">
        <v>2139257</v>
      </c>
      <c r="T32" s="9">
        <v>862715</v>
      </c>
      <c r="U32" s="9">
        <v>16.4465</v>
      </c>
      <c r="V32" s="9">
        <v>0</v>
      </c>
    </row>
    <row r="33" spans="1:22" x14ac:dyDescent="0.3">
      <c r="A33" t="s">
        <v>117</v>
      </c>
      <c r="B33" s="9">
        <v>15179322</v>
      </c>
      <c r="C33" s="9">
        <v>11340427</v>
      </c>
      <c r="D33" s="9">
        <v>3838895</v>
      </c>
      <c r="E33" s="9">
        <v>9232133</v>
      </c>
      <c r="F33" s="9">
        <v>8432302</v>
      </c>
      <c r="G33" s="9">
        <v>799831</v>
      </c>
      <c r="H33" s="9">
        <v>0</v>
      </c>
      <c r="I33" s="9">
        <v>0</v>
      </c>
      <c r="J33" s="9">
        <v>0</v>
      </c>
      <c r="K33" s="9">
        <v>5947189</v>
      </c>
      <c r="L33" s="9">
        <v>2908125</v>
      </c>
      <c r="M33" s="9">
        <v>3039064</v>
      </c>
      <c r="N33" s="9">
        <v>0</v>
      </c>
      <c r="O33" s="9">
        <v>0</v>
      </c>
      <c r="P33" s="9">
        <v>0</v>
      </c>
      <c r="Q33" s="9">
        <v>6728773</v>
      </c>
      <c r="R33" s="9">
        <v>6724654</v>
      </c>
      <c r="S33" s="9">
        <v>2163091</v>
      </c>
      <c r="T33" s="9">
        <v>875907</v>
      </c>
      <c r="U33" s="9">
        <v>16.5395</v>
      </c>
      <c r="V33" s="9">
        <v>0</v>
      </c>
    </row>
    <row r="34" spans="1:22" x14ac:dyDescent="0.3">
      <c r="A34" t="s">
        <v>118</v>
      </c>
      <c r="B34" s="9">
        <v>15158803</v>
      </c>
      <c r="C34" s="9">
        <v>11490939</v>
      </c>
      <c r="D34" s="9">
        <v>3667864</v>
      </c>
      <c r="E34" s="9">
        <v>9546575</v>
      </c>
      <c r="F34" s="9">
        <v>8793066</v>
      </c>
      <c r="G34" s="9">
        <v>753509</v>
      </c>
      <c r="H34" s="9">
        <v>0</v>
      </c>
      <c r="I34" s="9">
        <v>0</v>
      </c>
      <c r="J34" s="9">
        <v>0</v>
      </c>
      <c r="K34" s="9">
        <v>5612228</v>
      </c>
      <c r="L34" s="9">
        <v>2697873</v>
      </c>
      <c r="M34" s="9">
        <v>2914355</v>
      </c>
      <c r="N34" s="9">
        <v>0</v>
      </c>
      <c r="O34" s="9">
        <v>0</v>
      </c>
      <c r="P34" s="9">
        <v>0</v>
      </c>
      <c r="Q34" s="9">
        <v>6365277</v>
      </c>
      <c r="R34" s="9">
        <v>6364891</v>
      </c>
      <c r="S34" s="9">
        <v>2290415</v>
      </c>
      <c r="T34" s="9">
        <v>623949</v>
      </c>
      <c r="U34" s="9">
        <v>15.9169</v>
      </c>
      <c r="V34" s="9">
        <v>0</v>
      </c>
    </row>
    <row r="35" spans="1:22" x14ac:dyDescent="0.3">
      <c r="A35" t="s">
        <v>119</v>
      </c>
      <c r="B35" s="9">
        <v>15025430</v>
      </c>
      <c r="C35" s="9">
        <v>11309067</v>
      </c>
      <c r="D35" s="9">
        <v>3716363</v>
      </c>
      <c r="E35" s="9">
        <v>9557053</v>
      </c>
      <c r="F35" s="9">
        <v>8824265</v>
      </c>
      <c r="G35" s="9">
        <v>732788</v>
      </c>
      <c r="H35" s="9">
        <v>0</v>
      </c>
      <c r="I35" s="9">
        <v>0</v>
      </c>
      <c r="J35" s="9">
        <v>0</v>
      </c>
      <c r="K35" s="9">
        <v>5468377</v>
      </c>
      <c r="L35" s="9">
        <v>2484802</v>
      </c>
      <c r="M35" s="9">
        <v>2983575</v>
      </c>
      <c r="N35" s="9">
        <v>0</v>
      </c>
      <c r="O35" s="9">
        <v>0</v>
      </c>
      <c r="P35" s="9">
        <v>0</v>
      </c>
      <c r="Q35" s="9">
        <v>6187618</v>
      </c>
      <c r="R35" s="9">
        <v>6187302</v>
      </c>
      <c r="S35" s="9">
        <v>2365005</v>
      </c>
      <c r="T35" s="9">
        <v>618582</v>
      </c>
      <c r="U35" s="9">
        <v>15.664300000000001</v>
      </c>
      <c r="V35" s="9">
        <v>0</v>
      </c>
    </row>
    <row r="36" spans="1:22" x14ac:dyDescent="0.3">
      <c r="A36" t="s">
        <v>120</v>
      </c>
      <c r="B36" s="9">
        <v>15233523</v>
      </c>
      <c r="C36" s="9">
        <v>11393156</v>
      </c>
      <c r="D36" s="9">
        <v>3840367</v>
      </c>
      <c r="E36" s="9">
        <v>9581667</v>
      </c>
      <c r="F36" s="9">
        <v>8814604</v>
      </c>
      <c r="G36" s="9">
        <v>767063</v>
      </c>
      <c r="H36" s="9">
        <v>0</v>
      </c>
      <c r="I36" s="9">
        <v>0</v>
      </c>
      <c r="J36" s="9">
        <v>0</v>
      </c>
      <c r="K36" s="9">
        <v>5651856</v>
      </c>
      <c r="L36" s="9">
        <v>2578552</v>
      </c>
      <c r="M36" s="9">
        <v>3073304</v>
      </c>
      <c r="N36" s="9">
        <v>0</v>
      </c>
      <c r="O36" s="9">
        <v>0</v>
      </c>
      <c r="P36" s="9">
        <v>0</v>
      </c>
      <c r="Q36" s="9">
        <v>6413888</v>
      </c>
      <c r="R36" s="9">
        <v>6413565</v>
      </c>
      <c r="S36" s="9">
        <v>2363315</v>
      </c>
      <c r="T36" s="9">
        <v>710013</v>
      </c>
      <c r="U36" s="9">
        <v>15.539300000000001</v>
      </c>
      <c r="V36" s="9">
        <v>0</v>
      </c>
    </row>
    <row r="37" spans="1:22" x14ac:dyDescent="0.3">
      <c r="A37" t="s">
        <v>121</v>
      </c>
      <c r="B37" s="9">
        <v>15159264</v>
      </c>
      <c r="C37" s="9">
        <v>11340819</v>
      </c>
      <c r="D37" s="9">
        <v>3818445</v>
      </c>
      <c r="E37" s="9">
        <v>9477256</v>
      </c>
      <c r="F37" s="9">
        <v>8717789</v>
      </c>
      <c r="G37" s="9">
        <v>759467</v>
      </c>
      <c r="H37" s="9">
        <v>0</v>
      </c>
      <c r="I37" s="9">
        <v>0</v>
      </c>
      <c r="J37" s="9">
        <v>0</v>
      </c>
      <c r="K37" s="9">
        <v>5682008</v>
      </c>
      <c r="L37" s="9">
        <v>2623030</v>
      </c>
      <c r="M37" s="9">
        <v>3058978</v>
      </c>
      <c r="N37" s="9">
        <v>0</v>
      </c>
      <c r="O37" s="9">
        <v>0</v>
      </c>
      <c r="P37" s="9">
        <v>0</v>
      </c>
      <c r="Q37" s="9">
        <v>6420662</v>
      </c>
      <c r="R37" s="9">
        <v>6420120</v>
      </c>
      <c r="S37" s="9">
        <v>2427106</v>
      </c>
      <c r="T37" s="9">
        <v>631890</v>
      </c>
      <c r="U37" s="9">
        <v>15.489000000000001</v>
      </c>
      <c r="V37" s="9">
        <v>0</v>
      </c>
    </row>
    <row r="38" spans="1:22" x14ac:dyDescent="0.3">
      <c r="A38" t="s">
        <v>122</v>
      </c>
      <c r="B38" s="9">
        <v>15299585</v>
      </c>
      <c r="C38" s="9">
        <v>11354138</v>
      </c>
      <c r="D38" s="9">
        <v>3945447</v>
      </c>
      <c r="E38" s="9">
        <v>9430620</v>
      </c>
      <c r="F38" s="9">
        <v>8647778</v>
      </c>
      <c r="G38" s="9">
        <v>782842</v>
      </c>
      <c r="H38" s="9">
        <v>0</v>
      </c>
      <c r="I38" s="9">
        <v>0</v>
      </c>
      <c r="J38" s="9">
        <v>0</v>
      </c>
      <c r="K38" s="9">
        <v>5868965</v>
      </c>
      <c r="L38" s="9">
        <v>2706360</v>
      </c>
      <c r="M38" s="9">
        <v>3162605</v>
      </c>
      <c r="N38" s="9">
        <v>0</v>
      </c>
      <c r="O38" s="9">
        <v>0</v>
      </c>
      <c r="P38" s="9">
        <v>0</v>
      </c>
      <c r="Q38" s="9">
        <v>6628154</v>
      </c>
      <c r="R38" s="9">
        <v>6628132</v>
      </c>
      <c r="S38" s="9">
        <v>2523309</v>
      </c>
      <c r="T38" s="9">
        <v>639300</v>
      </c>
      <c r="U38" s="9">
        <v>14.7432</v>
      </c>
      <c r="V38" s="9">
        <v>0</v>
      </c>
    </row>
    <row r="39" spans="1:22" x14ac:dyDescent="0.3">
      <c r="A39" t="s">
        <v>123</v>
      </c>
      <c r="B39" s="9">
        <v>15261477</v>
      </c>
      <c r="C39" s="9">
        <v>11423898</v>
      </c>
      <c r="D39" s="9">
        <v>3837579</v>
      </c>
      <c r="E39" s="9">
        <v>9526781</v>
      </c>
      <c r="F39" s="9">
        <v>8884255</v>
      </c>
      <c r="G39" s="9">
        <v>642526</v>
      </c>
      <c r="H39" s="9">
        <v>0</v>
      </c>
      <c r="I39" s="9">
        <v>0</v>
      </c>
      <c r="J39" s="9">
        <v>0</v>
      </c>
      <c r="K39" s="9">
        <v>5734696</v>
      </c>
      <c r="L39" s="9">
        <v>2539643</v>
      </c>
      <c r="M39" s="9">
        <v>3195053</v>
      </c>
      <c r="N39" s="9">
        <v>0</v>
      </c>
      <c r="O39" s="9">
        <v>0</v>
      </c>
      <c r="P39" s="9">
        <v>0</v>
      </c>
      <c r="Q39" s="9">
        <v>6374569</v>
      </c>
      <c r="R39" s="9">
        <v>6374438</v>
      </c>
      <c r="S39" s="9">
        <v>2762316</v>
      </c>
      <c r="T39" s="9">
        <v>432744</v>
      </c>
      <c r="U39" s="9">
        <v>14.182399999999999</v>
      </c>
      <c r="V39" s="9">
        <v>0</v>
      </c>
    </row>
    <row r="40" spans="1:22" x14ac:dyDescent="0.3">
      <c r="A40" t="s">
        <v>124</v>
      </c>
      <c r="B40" s="9">
        <v>15225077</v>
      </c>
      <c r="C40" s="9">
        <v>11343864</v>
      </c>
      <c r="D40" s="9">
        <v>3881213</v>
      </c>
      <c r="E40" s="9">
        <v>9499200</v>
      </c>
      <c r="F40" s="9">
        <v>8841709</v>
      </c>
      <c r="G40" s="9">
        <v>657491</v>
      </c>
      <c r="H40" s="9">
        <v>0</v>
      </c>
      <c r="I40" s="9">
        <v>0</v>
      </c>
      <c r="J40" s="9">
        <v>0</v>
      </c>
      <c r="K40" s="9">
        <v>5725877</v>
      </c>
      <c r="L40" s="9">
        <v>2502155</v>
      </c>
      <c r="M40" s="9">
        <v>3223722</v>
      </c>
      <c r="N40" s="9">
        <v>0</v>
      </c>
      <c r="O40" s="9">
        <v>0</v>
      </c>
      <c r="P40" s="9">
        <v>0</v>
      </c>
      <c r="Q40" s="9">
        <v>6375400</v>
      </c>
      <c r="R40" s="9">
        <v>6375368</v>
      </c>
      <c r="S40" s="9">
        <v>2784897</v>
      </c>
      <c r="T40" s="9">
        <v>438823</v>
      </c>
      <c r="U40" s="9">
        <v>13.9185</v>
      </c>
      <c r="V40" s="9">
        <v>0</v>
      </c>
    </row>
    <row r="41" spans="1:22" x14ac:dyDescent="0.3">
      <c r="A41" t="s">
        <v>125</v>
      </c>
      <c r="B41" s="9">
        <v>15308000</v>
      </c>
      <c r="C41" s="9">
        <v>11430276</v>
      </c>
      <c r="D41" s="9">
        <v>3877724</v>
      </c>
      <c r="E41" s="9">
        <v>9540226</v>
      </c>
      <c r="F41" s="9">
        <v>8917335</v>
      </c>
      <c r="G41" s="9">
        <v>622891</v>
      </c>
      <c r="H41" s="9">
        <v>0</v>
      </c>
      <c r="I41" s="9">
        <v>0</v>
      </c>
      <c r="J41" s="9">
        <v>0</v>
      </c>
      <c r="K41" s="9">
        <v>5767774</v>
      </c>
      <c r="L41" s="9">
        <v>2512941</v>
      </c>
      <c r="M41" s="9">
        <v>3254833</v>
      </c>
      <c r="N41" s="9">
        <v>0</v>
      </c>
      <c r="O41" s="9">
        <v>0</v>
      </c>
      <c r="P41" s="9">
        <v>0</v>
      </c>
      <c r="Q41" s="9">
        <v>6383240</v>
      </c>
      <c r="R41" s="9">
        <v>6382964</v>
      </c>
      <c r="S41" s="9">
        <v>2832858</v>
      </c>
      <c r="T41" s="9">
        <v>421941</v>
      </c>
      <c r="U41" s="9">
        <v>14.6023</v>
      </c>
      <c r="V41" s="9">
        <v>0</v>
      </c>
    </row>
    <row r="42" spans="1:22" x14ac:dyDescent="0.3">
      <c r="A42" t="s">
        <v>126</v>
      </c>
      <c r="B42" s="9">
        <v>14402666</v>
      </c>
      <c r="C42" s="9">
        <v>10668021</v>
      </c>
      <c r="D42" s="9">
        <v>3734645</v>
      </c>
      <c r="E42" s="9">
        <v>8816206</v>
      </c>
      <c r="F42" s="9">
        <v>8339161</v>
      </c>
      <c r="G42" s="9">
        <v>477045</v>
      </c>
      <c r="H42" s="9">
        <v>0</v>
      </c>
      <c r="I42" s="9">
        <v>0</v>
      </c>
      <c r="J42" s="9">
        <v>0</v>
      </c>
      <c r="K42" s="9">
        <v>5586460</v>
      </c>
      <c r="L42" s="9">
        <v>2328860</v>
      </c>
      <c r="M42" s="9">
        <v>3257600</v>
      </c>
      <c r="N42" s="9">
        <v>0</v>
      </c>
      <c r="O42" s="9">
        <v>0</v>
      </c>
      <c r="P42" s="9">
        <v>0</v>
      </c>
      <c r="Q42" s="9">
        <v>6072665</v>
      </c>
      <c r="R42" s="9">
        <v>6072651</v>
      </c>
      <c r="S42" s="9">
        <v>3101325</v>
      </c>
      <c r="T42" s="9">
        <v>156283</v>
      </c>
      <c r="U42" s="9">
        <v>13.5053</v>
      </c>
      <c r="V42" s="9">
        <v>0</v>
      </c>
    </row>
    <row r="43" spans="1:22" x14ac:dyDescent="0.3">
      <c r="A43" t="s">
        <v>127</v>
      </c>
      <c r="B43" s="9">
        <v>15167375</v>
      </c>
      <c r="C43" s="9">
        <v>11008901</v>
      </c>
      <c r="D43" s="9">
        <v>4158474</v>
      </c>
      <c r="E43" s="9">
        <v>9278611</v>
      </c>
      <c r="F43" s="9">
        <v>8656223</v>
      </c>
      <c r="G43" s="9">
        <v>622388</v>
      </c>
      <c r="H43" s="9">
        <v>0</v>
      </c>
      <c r="I43" s="9">
        <v>0</v>
      </c>
      <c r="J43" s="9">
        <v>0</v>
      </c>
      <c r="K43" s="9">
        <v>5888764</v>
      </c>
      <c r="L43" s="9">
        <v>2352678</v>
      </c>
      <c r="M43" s="9">
        <v>3536086</v>
      </c>
      <c r="N43" s="9">
        <v>0</v>
      </c>
      <c r="O43" s="9">
        <v>0</v>
      </c>
      <c r="P43" s="9">
        <v>0</v>
      </c>
      <c r="Q43" s="9">
        <v>6466400</v>
      </c>
      <c r="R43" s="9">
        <v>6466400</v>
      </c>
      <c r="S43" s="9">
        <v>3380079</v>
      </c>
      <c r="T43" s="9">
        <v>156020</v>
      </c>
      <c r="U43" s="9">
        <v>13.5122</v>
      </c>
      <c r="V43" s="9">
        <v>0</v>
      </c>
    </row>
    <row r="44" spans="1:22" x14ac:dyDescent="0.3">
      <c r="A44" t="s">
        <v>128</v>
      </c>
      <c r="B44" s="9">
        <v>15153357</v>
      </c>
      <c r="C44" s="9">
        <v>11043819</v>
      </c>
      <c r="D44" s="9">
        <v>4109538</v>
      </c>
      <c r="E44" s="9">
        <v>9266434</v>
      </c>
      <c r="F44" s="9">
        <v>8657679</v>
      </c>
      <c r="G44" s="9">
        <v>608755</v>
      </c>
      <c r="H44" s="9">
        <v>0</v>
      </c>
      <c r="I44" s="9">
        <v>0</v>
      </c>
      <c r="J44" s="9">
        <v>0</v>
      </c>
      <c r="K44" s="9">
        <v>5886923</v>
      </c>
      <c r="L44" s="9">
        <v>2386140</v>
      </c>
      <c r="M44" s="9">
        <v>3500783</v>
      </c>
      <c r="N44" s="9">
        <v>0</v>
      </c>
      <c r="O44" s="9">
        <v>0</v>
      </c>
      <c r="P44" s="9">
        <v>0</v>
      </c>
      <c r="Q44" s="9">
        <v>6462239</v>
      </c>
      <c r="R44" s="9">
        <v>6462239</v>
      </c>
      <c r="S44" s="9">
        <v>3343736</v>
      </c>
      <c r="T44" s="9">
        <v>157070</v>
      </c>
      <c r="U44" s="9">
        <v>13.4854</v>
      </c>
      <c r="V44" s="9">
        <v>0</v>
      </c>
    </row>
    <row r="45" spans="1:22" x14ac:dyDescent="0.3">
      <c r="A45" t="s">
        <v>129</v>
      </c>
      <c r="B45" s="9">
        <v>15271357</v>
      </c>
      <c r="C45" s="9">
        <v>11080514</v>
      </c>
      <c r="D45" s="9">
        <v>4190843</v>
      </c>
      <c r="E45" s="9">
        <v>9156952</v>
      </c>
      <c r="F45" s="9">
        <v>8550309</v>
      </c>
      <c r="G45" s="9">
        <v>606643</v>
      </c>
      <c r="H45" s="9">
        <v>0</v>
      </c>
      <c r="I45" s="9">
        <v>0</v>
      </c>
      <c r="J45" s="9">
        <v>0</v>
      </c>
      <c r="K45" s="9">
        <v>6114405</v>
      </c>
      <c r="L45" s="9">
        <v>2530205</v>
      </c>
      <c r="M45" s="9">
        <v>3584200</v>
      </c>
      <c r="N45" s="9">
        <v>0</v>
      </c>
      <c r="O45" s="9">
        <v>0</v>
      </c>
      <c r="P45" s="9">
        <v>0</v>
      </c>
      <c r="Q45" s="9">
        <v>6707726</v>
      </c>
      <c r="R45" s="9">
        <v>6706447</v>
      </c>
      <c r="S45" s="9">
        <v>3398753</v>
      </c>
      <c r="T45" s="9">
        <v>185450</v>
      </c>
      <c r="U45" s="9">
        <v>13.4642</v>
      </c>
      <c r="V45" s="9">
        <v>0</v>
      </c>
    </row>
    <row r="46" spans="1:22" x14ac:dyDescent="0.3">
      <c r="A46" t="s">
        <v>130</v>
      </c>
      <c r="B46" s="9">
        <v>15016059</v>
      </c>
      <c r="C46" s="9">
        <v>14270413</v>
      </c>
      <c r="D46" s="9">
        <v>745646</v>
      </c>
      <c r="E46" s="9">
        <v>9296848</v>
      </c>
      <c r="F46" s="9">
        <v>9122792</v>
      </c>
      <c r="G46" s="9">
        <v>174056</v>
      </c>
      <c r="H46" s="9">
        <v>0</v>
      </c>
      <c r="I46" s="9">
        <v>0</v>
      </c>
      <c r="J46" s="9">
        <v>0</v>
      </c>
      <c r="K46" s="9">
        <v>5719211</v>
      </c>
      <c r="L46" s="9">
        <v>5147621</v>
      </c>
      <c r="M46" s="9">
        <v>571590</v>
      </c>
      <c r="N46" s="9">
        <v>0</v>
      </c>
      <c r="O46" s="9">
        <v>0</v>
      </c>
      <c r="P46" s="9">
        <v>0</v>
      </c>
      <c r="Q46" s="9">
        <v>6052759</v>
      </c>
      <c r="R46" s="9">
        <v>6042303</v>
      </c>
      <c r="S46" s="9">
        <v>375256</v>
      </c>
      <c r="T46" s="9">
        <v>196305</v>
      </c>
      <c r="U46" s="9">
        <v>19.095099999999999</v>
      </c>
      <c r="V46" s="9">
        <v>0</v>
      </c>
    </row>
    <row r="47" spans="1:22" x14ac:dyDescent="0.3">
      <c r="A47" t="s">
        <v>131</v>
      </c>
      <c r="B47" s="9">
        <v>15454225</v>
      </c>
      <c r="C47" s="9">
        <v>14508879</v>
      </c>
      <c r="D47" s="9">
        <v>945346</v>
      </c>
      <c r="E47" s="9">
        <v>12071107</v>
      </c>
      <c r="F47" s="9">
        <v>11829125</v>
      </c>
      <c r="G47" s="9">
        <v>241982</v>
      </c>
      <c r="H47" s="9">
        <v>0</v>
      </c>
      <c r="I47" s="9">
        <v>0</v>
      </c>
      <c r="J47" s="9">
        <v>0</v>
      </c>
      <c r="K47" s="9">
        <v>3383118</v>
      </c>
      <c r="L47" s="9">
        <v>2679754</v>
      </c>
      <c r="M47" s="9">
        <v>703364</v>
      </c>
      <c r="N47" s="9">
        <v>0</v>
      </c>
      <c r="O47" s="9">
        <v>0</v>
      </c>
      <c r="P47" s="9">
        <v>0</v>
      </c>
      <c r="Q47" s="9">
        <v>3805955</v>
      </c>
      <c r="R47" s="9">
        <v>3705963</v>
      </c>
      <c r="S47" s="9">
        <v>457144</v>
      </c>
      <c r="T47" s="9">
        <v>246224</v>
      </c>
      <c r="U47" s="9">
        <v>55.097499999999997</v>
      </c>
      <c r="V47" s="9">
        <v>0</v>
      </c>
    </row>
    <row r="48" spans="1:22" x14ac:dyDescent="0.3">
      <c r="A48" t="s">
        <v>132</v>
      </c>
      <c r="B48" s="9">
        <v>14759806</v>
      </c>
      <c r="C48" s="9">
        <v>13549865</v>
      </c>
      <c r="D48" s="9">
        <v>1209941</v>
      </c>
      <c r="E48" s="9">
        <v>11241090</v>
      </c>
      <c r="F48" s="9">
        <v>10935461</v>
      </c>
      <c r="G48" s="9">
        <v>305629</v>
      </c>
      <c r="H48" s="9">
        <v>0</v>
      </c>
      <c r="I48" s="9">
        <v>0</v>
      </c>
      <c r="J48" s="9">
        <v>0</v>
      </c>
      <c r="K48" s="9">
        <v>3518716</v>
      </c>
      <c r="L48" s="9">
        <v>2614404</v>
      </c>
      <c r="M48" s="9">
        <v>904312</v>
      </c>
      <c r="N48" s="9">
        <v>0</v>
      </c>
      <c r="O48" s="9">
        <v>0</v>
      </c>
      <c r="P48" s="9">
        <v>0</v>
      </c>
      <c r="Q48" s="9">
        <v>3978821</v>
      </c>
      <c r="R48" s="9">
        <v>3898695</v>
      </c>
      <c r="S48" s="9">
        <v>573205</v>
      </c>
      <c r="T48" s="9">
        <v>331052</v>
      </c>
      <c r="U48" s="9">
        <v>46.695599999999999</v>
      </c>
      <c r="V48" s="9">
        <v>0</v>
      </c>
    </row>
    <row r="49" spans="1:22" x14ac:dyDescent="0.3">
      <c r="A49" t="s">
        <v>133</v>
      </c>
      <c r="B49" s="9">
        <v>15875178</v>
      </c>
      <c r="C49" s="9">
        <v>14847664</v>
      </c>
      <c r="D49" s="9">
        <v>1027514</v>
      </c>
      <c r="E49" s="9">
        <v>8962535</v>
      </c>
      <c r="F49" s="9">
        <v>8774452</v>
      </c>
      <c r="G49" s="9">
        <v>188083</v>
      </c>
      <c r="H49" s="9">
        <v>0</v>
      </c>
      <c r="I49" s="9">
        <v>0</v>
      </c>
      <c r="J49" s="9">
        <v>0</v>
      </c>
      <c r="K49" s="9">
        <v>6912643</v>
      </c>
      <c r="L49" s="9">
        <v>6073212</v>
      </c>
      <c r="M49" s="9">
        <v>839431</v>
      </c>
      <c r="N49" s="9">
        <v>0</v>
      </c>
      <c r="O49" s="9">
        <v>0</v>
      </c>
      <c r="P49" s="9">
        <v>0</v>
      </c>
      <c r="Q49" s="9">
        <v>7465441</v>
      </c>
      <c r="R49" s="9">
        <v>7403517</v>
      </c>
      <c r="S49" s="9">
        <v>547197</v>
      </c>
      <c r="T49" s="9">
        <v>292190</v>
      </c>
      <c r="U49" s="9">
        <v>14.670500000000001</v>
      </c>
      <c r="V49" s="9">
        <v>0</v>
      </c>
    </row>
    <row r="50" spans="1:22" x14ac:dyDescent="0.3">
      <c r="A50" t="s">
        <v>134</v>
      </c>
      <c r="B50" s="9">
        <v>18191901</v>
      </c>
      <c r="C50" s="9">
        <v>16691828</v>
      </c>
      <c r="D50" s="9">
        <v>1500073</v>
      </c>
      <c r="E50" s="9">
        <v>8855622</v>
      </c>
      <c r="F50" s="9">
        <v>8585169</v>
      </c>
      <c r="G50" s="9">
        <v>270453</v>
      </c>
      <c r="H50" s="9">
        <v>0</v>
      </c>
      <c r="I50" s="9">
        <v>0</v>
      </c>
      <c r="J50" s="9">
        <v>0</v>
      </c>
      <c r="K50" s="9">
        <v>9336279</v>
      </c>
      <c r="L50" s="9">
        <v>8106659</v>
      </c>
      <c r="M50" s="9">
        <v>1229620</v>
      </c>
      <c r="N50" s="9">
        <v>0</v>
      </c>
      <c r="O50" s="9">
        <v>0</v>
      </c>
      <c r="P50" s="9">
        <v>0</v>
      </c>
      <c r="Q50" s="9">
        <v>10075551</v>
      </c>
      <c r="R50" s="9">
        <v>9992401</v>
      </c>
      <c r="S50" s="9">
        <v>804671</v>
      </c>
      <c r="T50" s="9">
        <v>424968</v>
      </c>
      <c r="U50" s="9">
        <v>14.221</v>
      </c>
      <c r="V50" s="9">
        <v>0</v>
      </c>
    </row>
    <row r="51" spans="1:22" x14ac:dyDescent="0.3">
      <c r="A51" t="s">
        <v>135</v>
      </c>
      <c r="B51" s="9">
        <v>15509714</v>
      </c>
      <c r="C51" s="9">
        <v>14758412</v>
      </c>
      <c r="D51" s="9">
        <v>751302</v>
      </c>
      <c r="E51" s="9">
        <v>9150542</v>
      </c>
      <c r="F51" s="9">
        <v>8983043</v>
      </c>
      <c r="G51" s="9">
        <v>167499</v>
      </c>
      <c r="H51" s="9">
        <v>0</v>
      </c>
      <c r="I51" s="9">
        <v>0</v>
      </c>
      <c r="J51" s="9">
        <v>0</v>
      </c>
      <c r="K51" s="9">
        <v>6359172</v>
      </c>
      <c r="L51" s="9">
        <v>5775369</v>
      </c>
      <c r="M51" s="9">
        <v>583803</v>
      </c>
      <c r="N51" s="9">
        <v>0</v>
      </c>
      <c r="O51" s="9">
        <v>0</v>
      </c>
      <c r="P51" s="9">
        <v>0</v>
      </c>
      <c r="Q51" s="9">
        <v>6624386</v>
      </c>
      <c r="R51" s="9">
        <v>6618843</v>
      </c>
      <c r="S51" s="9">
        <v>387491</v>
      </c>
      <c r="T51" s="9">
        <v>196315</v>
      </c>
      <c r="U51" s="9">
        <v>16.037400000000002</v>
      </c>
      <c r="V51" s="9">
        <v>0</v>
      </c>
    </row>
    <row r="52" spans="1:22" x14ac:dyDescent="0.3">
      <c r="A52" t="s">
        <v>136</v>
      </c>
      <c r="B52" s="9">
        <v>8906602</v>
      </c>
      <c r="C52" s="9">
        <v>8638635</v>
      </c>
      <c r="D52" s="9">
        <v>267967</v>
      </c>
      <c r="E52" s="9">
        <v>8036673</v>
      </c>
      <c r="F52" s="9">
        <v>8002994</v>
      </c>
      <c r="G52" s="9">
        <v>33679</v>
      </c>
      <c r="H52" s="9">
        <v>0</v>
      </c>
      <c r="I52" s="9">
        <v>0</v>
      </c>
      <c r="J52" s="9">
        <v>0</v>
      </c>
      <c r="K52" s="9">
        <v>869929</v>
      </c>
      <c r="L52" s="9">
        <v>635641</v>
      </c>
      <c r="M52" s="9">
        <v>234288</v>
      </c>
      <c r="N52" s="9">
        <v>0</v>
      </c>
      <c r="O52" s="9">
        <v>0</v>
      </c>
      <c r="P52" s="9">
        <v>0</v>
      </c>
      <c r="Q52" s="9">
        <v>918906</v>
      </c>
      <c r="R52" s="9">
        <v>916826</v>
      </c>
      <c r="S52" s="9">
        <v>208935</v>
      </c>
      <c r="T52" s="9">
        <v>25373</v>
      </c>
      <c r="U52" s="9">
        <v>14.462400000000001</v>
      </c>
      <c r="V52" s="9">
        <v>0</v>
      </c>
    </row>
  </sheetData>
  <mergeCells count="1">
    <mergeCell ref="B1:U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"/>
  <sheetViews>
    <sheetView workbookViewId="0">
      <selection activeCell="B3" sqref="B3:V52"/>
    </sheetView>
  </sheetViews>
  <sheetFormatPr defaultRowHeight="14.4" x14ac:dyDescent="0.3"/>
  <cols>
    <col min="22" max="22" width="8.88671875" style="5"/>
  </cols>
  <sheetData>
    <row r="1" spans="1:22" x14ac:dyDescent="0.3">
      <c r="B1" s="10" t="s">
        <v>2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/>
    </row>
    <row r="2" spans="1:22" x14ac:dyDescent="0.3">
      <c r="B2" t="s">
        <v>43</v>
      </c>
      <c r="C2" t="s">
        <v>44</v>
      </c>
      <c r="D2" t="s">
        <v>45</v>
      </c>
      <c r="E2" t="s">
        <v>46</v>
      </c>
      <c r="F2" t="s">
        <v>47</v>
      </c>
      <c r="G2" t="s">
        <v>48</v>
      </c>
      <c r="H2" t="s">
        <v>49</v>
      </c>
      <c r="I2" t="s">
        <v>50</v>
      </c>
      <c r="J2" t="s">
        <v>51</v>
      </c>
      <c r="K2" t="s">
        <v>52</v>
      </c>
      <c r="L2" t="s">
        <v>53</v>
      </c>
      <c r="M2" t="s">
        <v>54</v>
      </c>
      <c r="N2" t="s">
        <v>55</v>
      </c>
      <c r="O2" t="s">
        <v>56</v>
      </c>
      <c r="P2" t="s">
        <v>57</v>
      </c>
      <c r="Q2" t="s">
        <v>58</v>
      </c>
      <c r="R2" t="s">
        <v>59</v>
      </c>
      <c r="S2" t="s">
        <v>60</v>
      </c>
      <c r="T2" t="s">
        <v>61</v>
      </c>
      <c r="U2" t="s">
        <v>62</v>
      </c>
      <c r="V2" s="5" t="s">
        <v>171</v>
      </c>
    </row>
    <row r="3" spans="1:22" x14ac:dyDescent="0.3">
      <c r="A3" t="s">
        <v>1</v>
      </c>
      <c r="B3" s="9">
        <v>2027911</v>
      </c>
      <c r="C3" s="9">
        <v>1722853</v>
      </c>
      <c r="D3" s="9">
        <v>305058</v>
      </c>
      <c r="E3" s="9">
        <v>422402</v>
      </c>
      <c r="F3" s="9">
        <v>308386</v>
      </c>
      <c r="G3" s="9">
        <v>114016</v>
      </c>
      <c r="H3" s="9">
        <v>58254</v>
      </c>
      <c r="I3" s="9">
        <v>21208</v>
      </c>
      <c r="J3" s="9">
        <v>37046</v>
      </c>
      <c r="K3" s="9">
        <v>1357641</v>
      </c>
      <c r="L3" s="9">
        <v>1203847</v>
      </c>
      <c r="M3" s="9">
        <v>153794</v>
      </c>
      <c r="N3" s="9">
        <v>189614</v>
      </c>
      <c r="O3" s="9">
        <v>189412</v>
      </c>
      <c r="P3" s="9">
        <v>202</v>
      </c>
      <c r="Q3" s="9">
        <v>1634130</v>
      </c>
      <c r="R3" s="9">
        <v>1632508</v>
      </c>
      <c r="S3" s="9">
        <v>14305</v>
      </c>
      <c r="T3" s="9">
        <v>138638</v>
      </c>
      <c r="U3" s="9">
        <v>105.01300000000001</v>
      </c>
      <c r="V3" s="9">
        <v>515100</v>
      </c>
    </row>
    <row r="4" spans="1:22" x14ac:dyDescent="0.3">
      <c r="A4" t="s">
        <v>88</v>
      </c>
      <c r="B4" s="9">
        <v>2182819</v>
      </c>
      <c r="C4" s="9">
        <v>1932694</v>
      </c>
      <c r="D4" s="9">
        <v>250125</v>
      </c>
      <c r="E4" s="9">
        <v>298135</v>
      </c>
      <c r="F4" s="9">
        <v>240893</v>
      </c>
      <c r="G4" s="9">
        <v>57242</v>
      </c>
      <c r="H4" s="9">
        <v>88731</v>
      </c>
      <c r="I4" s="9">
        <v>22862</v>
      </c>
      <c r="J4" s="9">
        <v>65869</v>
      </c>
      <c r="K4" s="9">
        <v>1670445</v>
      </c>
      <c r="L4" s="9">
        <v>1544169</v>
      </c>
      <c r="M4" s="9">
        <v>126276</v>
      </c>
      <c r="N4" s="9">
        <v>125508</v>
      </c>
      <c r="O4" s="9">
        <v>124770</v>
      </c>
      <c r="P4" s="9">
        <v>738</v>
      </c>
      <c r="Q4" s="9">
        <v>1425374</v>
      </c>
      <c r="R4" s="9">
        <v>1424969</v>
      </c>
      <c r="S4" s="9">
        <v>19339</v>
      </c>
      <c r="T4" s="9">
        <v>106171</v>
      </c>
      <c r="U4" s="9">
        <v>63.389899999999997</v>
      </c>
      <c r="V4" s="9">
        <v>535858</v>
      </c>
    </row>
    <row r="5" spans="1:22" x14ac:dyDescent="0.3">
      <c r="A5" t="s">
        <v>89</v>
      </c>
      <c r="B5" s="9">
        <v>2178905</v>
      </c>
      <c r="C5" s="9">
        <v>1783412</v>
      </c>
      <c r="D5" s="9">
        <v>395493</v>
      </c>
      <c r="E5" s="9">
        <v>237738</v>
      </c>
      <c r="F5" s="9">
        <v>192007</v>
      </c>
      <c r="G5" s="9">
        <v>45731</v>
      </c>
      <c r="H5" s="9">
        <v>232267</v>
      </c>
      <c r="I5" s="9">
        <v>25865</v>
      </c>
      <c r="J5" s="9">
        <v>206402</v>
      </c>
      <c r="K5" s="9">
        <v>1439601</v>
      </c>
      <c r="L5" s="9">
        <v>1297346</v>
      </c>
      <c r="M5" s="9">
        <v>142255</v>
      </c>
      <c r="N5" s="9">
        <v>269299</v>
      </c>
      <c r="O5" s="9">
        <v>268194</v>
      </c>
      <c r="P5" s="9">
        <v>1105</v>
      </c>
      <c r="Q5" s="9">
        <v>1402934</v>
      </c>
      <c r="R5" s="9">
        <v>1402673</v>
      </c>
      <c r="S5" s="9">
        <v>13384</v>
      </c>
      <c r="T5" s="9">
        <v>128747</v>
      </c>
      <c r="U5" s="9">
        <v>168.12899999999999</v>
      </c>
      <c r="V5" s="9">
        <v>429053</v>
      </c>
    </row>
    <row r="6" spans="1:22" x14ac:dyDescent="0.3">
      <c r="A6" t="s">
        <v>90</v>
      </c>
      <c r="B6" s="9">
        <v>2835957</v>
      </c>
      <c r="C6" s="9">
        <v>2524730</v>
      </c>
      <c r="D6" s="9">
        <v>311227</v>
      </c>
      <c r="E6" s="9">
        <v>544665</v>
      </c>
      <c r="F6" s="9">
        <v>466810</v>
      </c>
      <c r="G6" s="9">
        <v>77855</v>
      </c>
      <c r="H6" s="9">
        <v>117361</v>
      </c>
      <c r="I6" s="9">
        <v>45043</v>
      </c>
      <c r="J6" s="9">
        <v>72318</v>
      </c>
      <c r="K6" s="9">
        <v>1951928</v>
      </c>
      <c r="L6" s="9">
        <v>1791784</v>
      </c>
      <c r="M6" s="9">
        <v>160144</v>
      </c>
      <c r="N6" s="9">
        <v>222003</v>
      </c>
      <c r="O6" s="9">
        <v>221093</v>
      </c>
      <c r="P6" s="9">
        <v>910</v>
      </c>
      <c r="Q6" s="9">
        <v>1889708</v>
      </c>
      <c r="R6" s="9">
        <v>1889473</v>
      </c>
      <c r="S6" s="9">
        <v>28122</v>
      </c>
      <c r="T6" s="9">
        <v>130663</v>
      </c>
      <c r="U6" s="9">
        <v>83.707800000000006</v>
      </c>
      <c r="V6" s="9">
        <v>693774</v>
      </c>
    </row>
    <row r="7" spans="1:22" x14ac:dyDescent="0.3">
      <c r="A7" t="s">
        <v>91</v>
      </c>
      <c r="B7" s="9">
        <v>3033616</v>
      </c>
      <c r="C7" s="9">
        <v>2647463</v>
      </c>
      <c r="D7" s="9">
        <v>386153</v>
      </c>
      <c r="E7" s="9">
        <v>414375</v>
      </c>
      <c r="F7" s="9">
        <v>325941</v>
      </c>
      <c r="G7" s="9">
        <v>88434</v>
      </c>
      <c r="H7" s="9">
        <v>180761</v>
      </c>
      <c r="I7" s="9">
        <v>32361</v>
      </c>
      <c r="J7" s="9">
        <v>148400</v>
      </c>
      <c r="K7" s="9">
        <v>2185422</v>
      </c>
      <c r="L7" s="9">
        <v>2037461</v>
      </c>
      <c r="M7" s="9">
        <v>147961</v>
      </c>
      <c r="N7" s="9">
        <v>253058</v>
      </c>
      <c r="O7" s="9">
        <v>251700</v>
      </c>
      <c r="P7" s="9">
        <v>1358</v>
      </c>
      <c r="Q7" s="9">
        <v>1898563</v>
      </c>
      <c r="R7" s="9">
        <v>1898260</v>
      </c>
      <c r="S7" s="9">
        <v>16982</v>
      </c>
      <c r="T7" s="9">
        <v>129146</v>
      </c>
      <c r="U7" s="9">
        <v>130.298</v>
      </c>
      <c r="V7" s="9">
        <v>723623</v>
      </c>
    </row>
    <row r="8" spans="1:22" x14ac:dyDescent="0.3">
      <c r="A8" t="s">
        <v>92</v>
      </c>
      <c r="B8" s="9">
        <v>2484551</v>
      </c>
      <c r="C8" s="9">
        <v>1939817</v>
      </c>
      <c r="D8" s="9">
        <v>544734</v>
      </c>
      <c r="E8" s="9">
        <v>434593</v>
      </c>
      <c r="F8" s="9">
        <v>195812</v>
      </c>
      <c r="G8" s="9">
        <v>238781</v>
      </c>
      <c r="H8" s="9">
        <v>42365</v>
      </c>
      <c r="I8" s="9">
        <v>12380</v>
      </c>
      <c r="J8" s="9">
        <v>29985</v>
      </c>
      <c r="K8" s="9">
        <v>1831624</v>
      </c>
      <c r="L8" s="9">
        <v>1556326</v>
      </c>
      <c r="M8" s="9">
        <v>275298</v>
      </c>
      <c r="N8" s="9">
        <v>175969</v>
      </c>
      <c r="O8" s="9">
        <v>175299</v>
      </c>
      <c r="P8" s="9">
        <v>670</v>
      </c>
      <c r="Q8" s="9">
        <v>2704503</v>
      </c>
      <c r="R8" s="9">
        <v>2684088</v>
      </c>
      <c r="S8" s="9">
        <v>12730</v>
      </c>
      <c r="T8" s="9">
        <v>263379</v>
      </c>
      <c r="U8" s="9">
        <v>117.006</v>
      </c>
      <c r="V8" s="9">
        <v>552638</v>
      </c>
    </row>
    <row r="9" spans="1:22" x14ac:dyDescent="0.3">
      <c r="A9" t="s">
        <v>93</v>
      </c>
      <c r="B9" s="9">
        <v>3142051</v>
      </c>
      <c r="C9" s="9">
        <v>2936103</v>
      </c>
      <c r="D9" s="9">
        <v>205948</v>
      </c>
      <c r="E9" s="9">
        <v>613209</v>
      </c>
      <c r="F9" s="9">
        <v>543702</v>
      </c>
      <c r="G9" s="9">
        <v>69507</v>
      </c>
      <c r="H9" s="9">
        <v>89505</v>
      </c>
      <c r="I9" s="9">
        <v>47847</v>
      </c>
      <c r="J9" s="9">
        <v>41658</v>
      </c>
      <c r="K9" s="9">
        <v>2111634</v>
      </c>
      <c r="L9" s="9">
        <v>2016976</v>
      </c>
      <c r="M9" s="9">
        <v>94658</v>
      </c>
      <c r="N9" s="9">
        <v>327703</v>
      </c>
      <c r="O9" s="9">
        <v>327578</v>
      </c>
      <c r="P9" s="9">
        <v>125</v>
      </c>
      <c r="Q9" s="9">
        <v>2411644</v>
      </c>
      <c r="R9" s="9">
        <v>2408947</v>
      </c>
      <c r="S9" s="9">
        <v>9634</v>
      </c>
      <c r="T9" s="9">
        <v>84678</v>
      </c>
      <c r="U9" s="9">
        <v>125.77800000000001</v>
      </c>
      <c r="V9" s="9">
        <v>671461</v>
      </c>
    </row>
    <row r="10" spans="1:22" x14ac:dyDescent="0.3">
      <c r="A10" t="s">
        <v>94</v>
      </c>
      <c r="B10" s="9">
        <v>3791000</v>
      </c>
      <c r="C10" s="9">
        <v>3341553</v>
      </c>
      <c r="D10" s="9">
        <v>449447</v>
      </c>
      <c r="E10" s="9">
        <v>904234</v>
      </c>
      <c r="F10" s="9">
        <v>736578</v>
      </c>
      <c r="G10" s="9">
        <v>167656</v>
      </c>
      <c r="H10" s="9">
        <v>104102</v>
      </c>
      <c r="I10" s="9">
        <v>18469</v>
      </c>
      <c r="J10" s="9">
        <v>85633</v>
      </c>
      <c r="K10" s="9">
        <v>2600671</v>
      </c>
      <c r="L10" s="9">
        <v>2404913</v>
      </c>
      <c r="M10" s="9">
        <v>195758</v>
      </c>
      <c r="N10" s="9">
        <v>181993</v>
      </c>
      <c r="O10" s="9">
        <v>181593</v>
      </c>
      <c r="P10" s="9">
        <v>400</v>
      </c>
      <c r="Q10" s="9">
        <v>2936491</v>
      </c>
      <c r="R10" s="9">
        <v>2930982</v>
      </c>
      <c r="S10" s="9">
        <v>19430</v>
      </c>
      <c r="T10" s="9">
        <v>177778</v>
      </c>
      <c r="U10" s="9">
        <v>77.423699999999997</v>
      </c>
      <c r="V10" s="9">
        <v>907717</v>
      </c>
    </row>
    <row r="11" spans="1:22" x14ac:dyDescent="0.3">
      <c r="A11" t="s">
        <v>95</v>
      </c>
      <c r="B11" s="9">
        <v>1958225</v>
      </c>
      <c r="C11" s="9">
        <v>1481479</v>
      </c>
      <c r="D11" s="9">
        <v>476746</v>
      </c>
      <c r="E11" s="9">
        <v>237225</v>
      </c>
      <c r="F11" s="9">
        <v>135836</v>
      </c>
      <c r="G11" s="9">
        <v>101389</v>
      </c>
      <c r="H11" s="9">
        <v>80913</v>
      </c>
      <c r="I11" s="9">
        <v>10436</v>
      </c>
      <c r="J11" s="9">
        <v>70477</v>
      </c>
      <c r="K11" s="9">
        <v>1432236</v>
      </c>
      <c r="L11" s="9">
        <v>1127804</v>
      </c>
      <c r="M11" s="9">
        <v>304432</v>
      </c>
      <c r="N11" s="9">
        <v>207851</v>
      </c>
      <c r="O11" s="9">
        <v>207403</v>
      </c>
      <c r="P11" s="9">
        <v>448</v>
      </c>
      <c r="Q11" s="9">
        <v>1841495</v>
      </c>
      <c r="R11" s="9">
        <v>1838932</v>
      </c>
      <c r="S11" s="9">
        <v>26221</v>
      </c>
      <c r="T11" s="9">
        <v>278132</v>
      </c>
      <c r="U11" s="9">
        <v>128.97900000000001</v>
      </c>
      <c r="V11" s="9">
        <v>428464</v>
      </c>
    </row>
    <row r="12" spans="1:22" x14ac:dyDescent="0.3">
      <c r="A12" t="s">
        <v>96</v>
      </c>
      <c r="B12" s="9">
        <v>2861084</v>
      </c>
      <c r="C12" s="9">
        <v>2860778</v>
      </c>
      <c r="D12" s="9">
        <v>306</v>
      </c>
      <c r="E12" s="9">
        <v>144787</v>
      </c>
      <c r="F12" s="9">
        <v>144720</v>
      </c>
      <c r="G12" s="9">
        <v>67</v>
      </c>
      <c r="H12" s="9">
        <v>113</v>
      </c>
      <c r="I12" s="9">
        <v>111</v>
      </c>
      <c r="J12" s="9">
        <v>2</v>
      </c>
      <c r="K12" s="9">
        <v>2715849</v>
      </c>
      <c r="L12" s="9">
        <v>2715613</v>
      </c>
      <c r="M12" s="9">
        <v>236</v>
      </c>
      <c r="N12" s="9">
        <v>335</v>
      </c>
      <c r="O12" s="9">
        <v>334</v>
      </c>
      <c r="P12" s="9">
        <v>1</v>
      </c>
      <c r="Q12" s="9">
        <v>1828773</v>
      </c>
      <c r="R12" s="9">
        <v>1828757</v>
      </c>
      <c r="S12" s="9">
        <v>82</v>
      </c>
      <c r="T12" s="9">
        <v>115</v>
      </c>
      <c r="U12" s="9">
        <v>98.823499999999996</v>
      </c>
      <c r="V12" s="9">
        <v>722428</v>
      </c>
    </row>
    <row r="13" spans="1:22" x14ac:dyDescent="0.3">
      <c r="A13" t="s">
        <v>97</v>
      </c>
      <c r="B13" s="9">
        <v>3484376</v>
      </c>
      <c r="C13" s="9">
        <v>2498451</v>
      </c>
      <c r="D13" s="9">
        <v>985925</v>
      </c>
      <c r="E13" s="9">
        <v>690591</v>
      </c>
      <c r="F13" s="9">
        <v>418015</v>
      </c>
      <c r="G13" s="9">
        <v>272576</v>
      </c>
      <c r="H13" s="9">
        <v>114646</v>
      </c>
      <c r="I13" s="9">
        <v>40618</v>
      </c>
      <c r="J13" s="9">
        <v>74028</v>
      </c>
      <c r="K13" s="9">
        <v>2394842</v>
      </c>
      <c r="L13" s="9">
        <v>1756559</v>
      </c>
      <c r="M13" s="9">
        <v>638283</v>
      </c>
      <c r="N13" s="9">
        <v>284297</v>
      </c>
      <c r="O13" s="9">
        <v>283259</v>
      </c>
      <c r="P13" s="9">
        <v>1038</v>
      </c>
      <c r="Q13" s="9">
        <v>2648970</v>
      </c>
      <c r="R13" s="9">
        <v>2648291</v>
      </c>
      <c r="S13" s="9">
        <v>43853</v>
      </c>
      <c r="T13" s="9">
        <v>592152</v>
      </c>
      <c r="U13" s="9">
        <v>79.996399999999994</v>
      </c>
      <c r="V13" s="9">
        <v>608222</v>
      </c>
    </row>
    <row r="14" spans="1:22" x14ac:dyDescent="0.3">
      <c r="A14" t="s">
        <v>98</v>
      </c>
      <c r="B14" s="9">
        <v>7187416</v>
      </c>
      <c r="C14" s="9">
        <v>6134366</v>
      </c>
      <c r="D14" s="9">
        <v>1053050</v>
      </c>
      <c r="E14" s="9">
        <v>2175034</v>
      </c>
      <c r="F14" s="9">
        <v>1905955</v>
      </c>
      <c r="G14" s="9">
        <v>269079</v>
      </c>
      <c r="H14" s="9">
        <v>105630</v>
      </c>
      <c r="I14" s="9">
        <v>57510</v>
      </c>
      <c r="J14" s="9">
        <v>48120</v>
      </c>
      <c r="K14" s="9">
        <v>4661694</v>
      </c>
      <c r="L14" s="9">
        <v>3927304</v>
      </c>
      <c r="M14" s="9">
        <v>734390</v>
      </c>
      <c r="N14" s="9">
        <v>245058</v>
      </c>
      <c r="O14" s="9">
        <v>243597</v>
      </c>
      <c r="P14" s="9">
        <v>1461</v>
      </c>
      <c r="Q14" s="9">
        <v>6046831</v>
      </c>
      <c r="R14" s="9">
        <v>6045651</v>
      </c>
      <c r="S14" s="9">
        <v>44225</v>
      </c>
      <c r="T14" s="9">
        <v>689705</v>
      </c>
      <c r="U14" s="9">
        <v>59.2761</v>
      </c>
      <c r="V14" s="9">
        <v>1292484</v>
      </c>
    </row>
    <row r="15" spans="1:22" x14ac:dyDescent="0.3">
      <c r="A15" t="s">
        <v>99</v>
      </c>
      <c r="B15" s="9">
        <v>7729575</v>
      </c>
      <c r="C15" s="9">
        <v>6697567</v>
      </c>
      <c r="D15" s="9">
        <v>1032008</v>
      </c>
      <c r="E15" s="9">
        <v>2407282</v>
      </c>
      <c r="F15" s="9">
        <v>2159128</v>
      </c>
      <c r="G15" s="9">
        <v>248154</v>
      </c>
      <c r="H15" s="9">
        <v>103592</v>
      </c>
      <c r="I15" s="9">
        <v>63521</v>
      </c>
      <c r="J15" s="9">
        <v>40071</v>
      </c>
      <c r="K15" s="9">
        <v>4961799</v>
      </c>
      <c r="L15" s="9">
        <v>4219421</v>
      </c>
      <c r="M15" s="9">
        <v>742378</v>
      </c>
      <c r="N15" s="9">
        <v>256902</v>
      </c>
      <c r="O15" s="9">
        <v>255497</v>
      </c>
      <c r="P15" s="9">
        <v>1405</v>
      </c>
      <c r="Q15" s="9">
        <v>8115980</v>
      </c>
      <c r="R15" s="9">
        <v>8114465</v>
      </c>
      <c r="S15" s="9">
        <v>40596</v>
      </c>
      <c r="T15" s="9">
        <v>700726</v>
      </c>
      <c r="U15" s="9">
        <v>48.0822</v>
      </c>
      <c r="V15" s="9">
        <v>1372622</v>
      </c>
    </row>
    <row r="16" spans="1:22" x14ac:dyDescent="0.3">
      <c r="A16" t="s">
        <v>100</v>
      </c>
      <c r="B16" s="9">
        <v>6532021</v>
      </c>
      <c r="C16" s="9">
        <v>5403338</v>
      </c>
      <c r="D16" s="9">
        <v>1128683</v>
      </c>
      <c r="E16" s="9">
        <v>1737693</v>
      </c>
      <c r="F16" s="9">
        <v>1471185</v>
      </c>
      <c r="G16" s="9">
        <v>266508</v>
      </c>
      <c r="H16" s="9">
        <v>93425</v>
      </c>
      <c r="I16" s="9">
        <v>49478</v>
      </c>
      <c r="J16" s="9">
        <v>43947</v>
      </c>
      <c r="K16" s="9">
        <v>4435523</v>
      </c>
      <c r="L16" s="9">
        <v>3618953</v>
      </c>
      <c r="M16" s="9">
        <v>816570</v>
      </c>
      <c r="N16" s="9">
        <v>265380</v>
      </c>
      <c r="O16" s="9">
        <v>263722</v>
      </c>
      <c r="P16" s="9">
        <v>1658</v>
      </c>
      <c r="Q16" s="9">
        <v>5853521</v>
      </c>
      <c r="R16" s="9">
        <v>5851570</v>
      </c>
      <c r="S16" s="9">
        <v>47580</v>
      </c>
      <c r="T16" s="9">
        <v>769910</v>
      </c>
      <c r="U16" s="9">
        <v>47.6297</v>
      </c>
      <c r="V16" s="9">
        <v>1212569</v>
      </c>
    </row>
    <row r="17" spans="1:22" x14ac:dyDescent="0.3">
      <c r="A17" t="s">
        <v>101</v>
      </c>
      <c r="B17" s="9">
        <v>3672909</v>
      </c>
      <c r="C17" s="9">
        <v>2545222</v>
      </c>
      <c r="D17" s="9">
        <v>1127687</v>
      </c>
      <c r="E17" s="9">
        <v>655027</v>
      </c>
      <c r="F17" s="9">
        <v>383550</v>
      </c>
      <c r="G17" s="9">
        <v>271477</v>
      </c>
      <c r="H17" s="9">
        <v>80276</v>
      </c>
      <c r="I17" s="9">
        <v>34571</v>
      </c>
      <c r="J17" s="9">
        <v>45705</v>
      </c>
      <c r="K17" s="9">
        <v>2669469</v>
      </c>
      <c r="L17" s="9">
        <v>1860125</v>
      </c>
      <c r="M17" s="9">
        <v>809344</v>
      </c>
      <c r="N17" s="9">
        <v>268137</v>
      </c>
      <c r="O17" s="9">
        <v>266976</v>
      </c>
      <c r="P17" s="9">
        <v>1161</v>
      </c>
      <c r="Q17" s="9">
        <v>3239594</v>
      </c>
      <c r="R17" s="9">
        <v>3238189</v>
      </c>
      <c r="S17" s="9">
        <v>51768</v>
      </c>
      <c r="T17" s="9">
        <v>757440</v>
      </c>
      <c r="U17" s="9">
        <v>53.040100000000002</v>
      </c>
      <c r="V17" s="9">
        <v>582717</v>
      </c>
    </row>
    <row r="18" spans="1:22" x14ac:dyDescent="0.3">
      <c r="A18" t="s">
        <v>102</v>
      </c>
      <c r="B18" s="9">
        <v>3932017</v>
      </c>
      <c r="C18" s="9">
        <v>2671759</v>
      </c>
      <c r="D18" s="9">
        <v>1260258</v>
      </c>
      <c r="E18" s="9">
        <v>660162</v>
      </c>
      <c r="F18" s="9">
        <v>363885</v>
      </c>
      <c r="G18" s="9">
        <v>296277</v>
      </c>
      <c r="H18" s="9">
        <v>80808</v>
      </c>
      <c r="I18" s="9">
        <v>30978</v>
      </c>
      <c r="J18" s="9">
        <v>49830</v>
      </c>
      <c r="K18" s="9">
        <v>2915511</v>
      </c>
      <c r="L18" s="9">
        <v>2002554</v>
      </c>
      <c r="M18" s="9">
        <v>912957</v>
      </c>
      <c r="N18" s="9">
        <v>275536</v>
      </c>
      <c r="O18" s="9">
        <v>274342</v>
      </c>
      <c r="P18" s="9">
        <v>1194</v>
      </c>
      <c r="Q18" s="9">
        <v>3437645</v>
      </c>
      <c r="R18" s="9">
        <v>3435795</v>
      </c>
      <c r="S18" s="9">
        <v>51103</v>
      </c>
      <c r="T18" s="9">
        <v>861664</v>
      </c>
      <c r="U18" s="9">
        <v>46.089599999999997</v>
      </c>
      <c r="V18" s="9">
        <v>607300</v>
      </c>
    </row>
    <row r="19" spans="1:22" x14ac:dyDescent="0.3">
      <c r="A19" t="s">
        <v>103</v>
      </c>
      <c r="B19" s="9">
        <v>3932014</v>
      </c>
      <c r="C19" s="9">
        <v>2571243</v>
      </c>
      <c r="D19" s="9">
        <v>1360771</v>
      </c>
      <c r="E19" s="9">
        <v>672609</v>
      </c>
      <c r="F19" s="9">
        <v>352756</v>
      </c>
      <c r="G19" s="9">
        <v>319853</v>
      </c>
      <c r="H19" s="9">
        <v>78996</v>
      </c>
      <c r="I19" s="9">
        <v>30262</v>
      </c>
      <c r="J19" s="9">
        <v>48734</v>
      </c>
      <c r="K19" s="9">
        <v>2904576</v>
      </c>
      <c r="L19" s="9">
        <v>1914614</v>
      </c>
      <c r="M19" s="9">
        <v>989962</v>
      </c>
      <c r="N19" s="9">
        <v>275833</v>
      </c>
      <c r="O19" s="9">
        <v>273611</v>
      </c>
      <c r="P19" s="9">
        <v>2222</v>
      </c>
      <c r="Q19" s="9">
        <v>3599385</v>
      </c>
      <c r="R19" s="9">
        <v>3597231</v>
      </c>
      <c r="S19" s="9">
        <v>54390</v>
      </c>
      <c r="T19" s="9">
        <v>935529</v>
      </c>
      <c r="U19" s="9">
        <v>46.576500000000003</v>
      </c>
      <c r="V19" s="9">
        <v>576977</v>
      </c>
    </row>
    <row r="20" spans="1:22" x14ac:dyDescent="0.3">
      <c r="A20" t="s">
        <v>104</v>
      </c>
      <c r="B20" s="9">
        <v>3423659</v>
      </c>
      <c r="C20" s="9">
        <v>3351692</v>
      </c>
      <c r="D20" s="9">
        <v>71967</v>
      </c>
      <c r="E20" s="9">
        <v>188083</v>
      </c>
      <c r="F20" s="9">
        <v>168452</v>
      </c>
      <c r="G20" s="9">
        <v>19631</v>
      </c>
      <c r="H20" s="9">
        <v>32020</v>
      </c>
      <c r="I20" s="9">
        <v>1067</v>
      </c>
      <c r="J20" s="9">
        <v>30953</v>
      </c>
      <c r="K20" s="9">
        <v>3165186</v>
      </c>
      <c r="L20" s="9">
        <v>3143820</v>
      </c>
      <c r="M20" s="9">
        <v>21366</v>
      </c>
      <c r="N20" s="9">
        <v>38370</v>
      </c>
      <c r="O20" s="9">
        <v>38353</v>
      </c>
      <c r="P20" s="9">
        <v>17</v>
      </c>
      <c r="Q20" s="9">
        <v>2554863</v>
      </c>
      <c r="R20" s="9">
        <v>2554814</v>
      </c>
      <c r="S20" s="9">
        <v>1856</v>
      </c>
      <c r="T20" s="9">
        <v>19570</v>
      </c>
      <c r="U20" s="9">
        <v>261.60500000000002</v>
      </c>
      <c r="V20" s="9">
        <v>929102</v>
      </c>
    </row>
    <row r="21" spans="1:22" x14ac:dyDescent="0.3">
      <c r="A21" t="s">
        <v>105</v>
      </c>
      <c r="B21" s="9">
        <v>3051767</v>
      </c>
      <c r="C21" s="9">
        <v>3051470</v>
      </c>
      <c r="D21" s="9">
        <v>297</v>
      </c>
      <c r="E21" s="9">
        <v>106264</v>
      </c>
      <c r="F21" s="9">
        <v>106190</v>
      </c>
      <c r="G21" s="9">
        <v>74</v>
      </c>
      <c r="H21" s="9">
        <v>94</v>
      </c>
      <c r="I21" s="9">
        <v>89</v>
      </c>
      <c r="J21" s="9">
        <v>5</v>
      </c>
      <c r="K21" s="9">
        <v>2945059</v>
      </c>
      <c r="L21" s="9">
        <v>2944842</v>
      </c>
      <c r="M21" s="9">
        <v>217</v>
      </c>
      <c r="N21" s="9">
        <v>350</v>
      </c>
      <c r="O21" s="9">
        <v>349</v>
      </c>
      <c r="P21" s="9">
        <v>1</v>
      </c>
      <c r="Q21" s="9">
        <v>2230131</v>
      </c>
      <c r="R21" s="9">
        <v>2230026</v>
      </c>
      <c r="S21" s="9">
        <v>95</v>
      </c>
      <c r="T21" s="9">
        <v>121</v>
      </c>
      <c r="U21" s="9">
        <v>93.171700000000001</v>
      </c>
      <c r="V21" s="9">
        <v>912542</v>
      </c>
    </row>
    <row r="22" spans="1:22" x14ac:dyDescent="0.3">
      <c r="A22" t="s">
        <v>106</v>
      </c>
      <c r="B22" s="9">
        <v>5601312</v>
      </c>
      <c r="C22" s="9">
        <v>5063369</v>
      </c>
      <c r="D22" s="9">
        <v>537943</v>
      </c>
      <c r="E22" s="9">
        <v>844309</v>
      </c>
      <c r="F22" s="9">
        <v>713706</v>
      </c>
      <c r="G22" s="9">
        <v>130603</v>
      </c>
      <c r="H22" s="9">
        <v>220458</v>
      </c>
      <c r="I22" s="9">
        <v>159393</v>
      </c>
      <c r="J22" s="9">
        <v>61065</v>
      </c>
      <c r="K22" s="9">
        <v>4108272</v>
      </c>
      <c r="L22" s="9">
        <v>3763609</v>
      </c>
      <c r="M22" s="9">
        <v>344663</v>
      </c>
      <c r="N22" s="9">
        <v>428273</v>
      </c>
      <c r="O22" s="9">
        <v>426661</v>
      </c>
      <c r="P22" s="9">
        <v>1612</v>
      </c>
      <c r="Q22" s="9">
        <v>4587978</v>
      </c>
      <c r="R22" s="9">
        <v>4582261</v>
      </c>
      <c r="S22" s="9">
        <v>24786</v>
      </c>
      <c r="T22" s="9">
        <v>319275</v>
      </c>
      <c r="U22" s="9">
        <v>41.638500000000001</v>
      </c>
      <c r="V22" s="9">
        <v>1052153</v>
      </c>
    </row>
    <row r="23" spans="1:22" x14ac:dyDescent="0.3">
      <c r="A23" t="s">
        <v>107</v>
      </c>
      <c r="B23" s="9">
        <v>6463989</v>
      </c>
      <c r="C23" s="9">
        <v>4620837</v>
      </c>
      <c r="D23" s="9">
        <v>1843152</v>
      </c>
      <c r="E23" s="9">
        <v>633977</v>
      </c>
      <c r="F23" s="9">
        <v>299725</v>
      </c>
      <c r="G23" s="9">
        <v>334252</v>
      </c>
      <c r="H23" s="9">
        <v>858662</v>
      </c>
      <c r="I23" s="9">
        <v>18256</v>
      </c>
      <c r="J23" s="9">
        <v>840406</v>
      </c>
      <c r="K23" s="9">
        <v>3848572</v>
      </c>
      <c r="L23" s="9">
        <v>3183812</v>
      </c>
      <c r="M23" s="9">
        <v>664760</v>
      </c>
      <c r="N23" s="9">
        <v>1122778</v>
      </c>
      <c r="O23" s="9">
        <v>1119044</v>
      </c>
      <c r="P23" s="9">
        <v>3734</v>
      </c>
      <c r="Q23" s="9">
        <v>3964068</v>
      </c>
      <c r="R23" s="9">
        <v>3959796</v>
      </c>
      <c r="S23" s="9">
        <v>26296</v>
      </c>
      <c r="T23" s="9">
        <v>639220</v>
      </c>
      <c r="U23" s="9">
        <v>208.06200000000001</v>
      </c>
      <c r="V23" s="9">
        <v>981761</v>
      </c>
    </row>
    <row r="24" spans="1:22" x14ac:dyDescent="0.3">
      <c r="A24" t="s">
        <v>108</v>
      </c>
      <c r="B24" s="9">
        <v>6841782</v>
      </c>
      <c r="C24" s="9">
        <v>4984294</v>
      </c>
      <c r="D24" s="9">
        <v>1857488</v>
      </c>
      <c r="E24" s="9">
        <v>625093</v>
      </c>
      <c r="F24" s="9">
        <v>355719</v>
      </c>
      <c r="G24" s="9">
        <v>269374</v>
      </c>
      <c r="H24" s="9">
        <v>951717</v>
      </c>
      <c r="I24" s="9">
        <v>21295</v>
      </c>
      <c r="J24" s="9">
        <v>930422</v>
      </c>
      <c r="K24" s="9">
        <v>4094958</v>
      </c>
      <c r="L24" s="9">
        <v>3439504</v>
      </c>
      <c r="M24" s="9">
        <v>655454</v>
      </c>
      <c r="N24" s="9">
        <v>1170014</v>
      </c>
      <c r="O24" s="9">
        <v>1167776</v>
      </c>
      <c r="P24" s="9">
        <v>2238</v>
      </c>
      <c r="Q24" s="9">
        <v>3993860</v>
      </c>
      <c r="R24" s="9">
        <v>3991124</v>
      </c>
      <c r="S24" s="9">
        <v>28232</v>
      </c>
      <c r="T24" s="9">
        <v>628166</v>
      </c>
      <c r="U24" s="9">
        <v>213.02500000000001</v>
      </c>
      <c r="V24" s="9">
        <v>1058478</v>
      </c>
    </row>
    <row r="25" spans="1:22" x14ac:dyDescent="0.3">
      <c r="A25" t="s">
        <v>109</v>
      </c>
      <c r="B25" s="9">
        <v>6403082</v>
      </c>
      <c r="C25" s="9">
        <v>4516131</v>
      </c>
      <c r="D25" s="9">
        <v>1886951</v>
      </c>
      <c r="E25" s="9">
        <v>652000</v>
      </c>
      <c r="F25" s="9">
        <v>313606</v>
      </c>
      <c r="G25" s="9">
        <v>338394</v>
      </c>
      <c r="H25" s="9">
        <v>901415</v>
      </c>
      <c r="I25" s="9">
        <v>18839</v>
      </c>
      <c r="J25" s="9">
        <v>882576</v>
      </c>
      <c r="K25" s="9">
        <v>3675149</v>
      </c>
      <c r="L25" s="9">
        <v>3011100</v>
      </c>
      <c r="M25" s="9">
        <v>664049</v>
      </c>
      <c r="N25" s="9">
        <v>1174518</v>
      </c>
      <c r="O25" s="9">
        <v>1172586</v>
      </c>
      <c r="P25" s="9">
        <v>1932</v>
      </c>
      <c r="Q25" s="9">
        <v>3816403</v>
      </c>
      <c r="R25" s="9">
        <v>3814197</v>
      </c>
      <c r="S25" s="9">
        <v>27416</v>
      </c>
      <c r="T25" s="9">
        <v>635238</v>
      </c>
      <c r="U25" s="9">
        <v>220.85599999999999</v>
      </c>
      <c r="V25" s="9">
        <v>899646</v>
      </c>
    </row>
    <row r="26" spans="1:22" x14ac:dyDescent="0.3">
      <c r="A26" t="s">
        <v>110</v>
      </c>
      <c r="B26" s="9">
        <v>6738443</v>
      </c>
      <c r="C26" s="9">
        <v>4889441</v>
      </c>
      <c r="D26" s="9">
        <v>1849002</v>
      </c>
      <c r="E26" s="9">
        <v>602192</v>
      </c>
      <c r="F26" s="9">
        <v>332773</v>
      </c>
      <c r="G26" s="9">
        <v>269419</v>
      </c>
      <c r="H26" s="9">
        <v>945538</v>
      </c>
      <c r="I26" s="9">
        <v>19959</v>
      </c>
      <c r="J26" s="9">
        <v>925579</v>
      </c>
      <c r="K26" s="9">
        <v>4027133</v>
      </c>
      <c r="L26" s="9">
        <v>3376571</v>
      </c>
      <c r="M26" s="9">
        <v>650562</v>
      </c>
      <c r="N26" s="9">
        <v>1163580</v>
      </c>
      <c r="O26" s="9">
        <v>1160138</v>
      </c>
      <c r="P26" s="9">
        <v>3442</v>
      </c>
      <c r="Q26" s="9">
        <v>3891312</v>
      </c>
      <c r="R26" s="9">
        <v>3887899</v>
      </c>
      <c r="S26" s="9">
        <v>28438</v>
      </c>
      <c r="T26" s="9">
        <v>621169</v>
      </c>
      <c r="U26" s="9">
        <v>212.881</v>
      </c>
      <c r="V26" s="9">
        <v>1041254</v>
      </c>
    </row>
    <row r="27" spans="1:22" x14ac:dyDescent="0.3">
      <c r="A27" t="s">
        <v>111</v>
      </c>
      <c r="B27" s="9">
        <v>6824010</v>
      </c>
      <c r="C27" s="9">
        <v>4965307</v>
      </c>
      <c r="D27" s="9">
        <v>1858703</v>
      </c>
      <c r="E27" s="9">
        <v>594683</v>
      </c>
      <c r="F27" s="9">
        <v>340433</v>
      </c>
      <c r="G27" s="9">
        <v>254250</v>
      </c>
      <c r="H27" s="9">
        <v>975040</v>
      </c>
      <c r="I27" s="9">
        <v>22014</v>
      </c>
      <c r="J27" s="9">
        <v>953026</v>
      </c>
      <c r="K27" s="9">
        <v>4074412</v>
      </c>
      <c r="L27" s="9">
        <v>3425831</v>
      </c>
      <c r="M27" s="9">
        <v>648581</v>
      </c>
      <c r="N27" s="9">
        <v>1179875</v>
      </c>
      <c r="O27" s="9">
        <v>1177029</v>
      </c>
      <c r="P27" s="9">
        <v>2846</v>
      </c>
      <c r="Q27" s="9">
        <v>4083144</v>
      </c>
      <c r="R27" s="9">
        <v>4078465</v>
      </c>
      <c r="S27" s="9">
        <v>26114</v>
      </c>
      <c r="T27" s="9">
        <v>622468</v>
      </c>
      <c r="U27" s="9">
        <v>216.33199999999999</v>
      </c>
      <c r="V27" s="9">
        <v>1014845</v>
      </c>
    </row>
    <row r="28" spans="1:22" x14ac:dyDescent="0.3">
      <c r="A28" t="s">
        <v>112</v>
      </c>
      <c r="B28" s="9">
        <v>6962792</v>
      </c>
      <c r="C28" s="9">
        <v>5106249</v>
      </c>
      <c r="D28" s="9">
        <v>1856543</v>
      </c>
      <c r="E28" s="9">
        <v>570004</v>
      </c>
      <c r="F28" s="9">
        <v>320350</v>
      </c>
      <c r="G28" s="9">
        <v>249654</v>
      </c>
      <c r="H28" s="9">
        <v>979058</v>
      </c>
      <c r="I28" s="9">
        <v>21068</v>
      </c>
      <c r="J28" s="9">
        <v>957990</v>
      </c>
      <c r="K28" s="9">
        <v>4228548</v>
      </c>
      <c r="L28" s="9">
        <v>3581157</v>
      </c>
      <c r="M28" s="9">
        <v>647391</v>
      </c>
      <c r="N28" s="9">
        <v>1185182</v>
      </c>
      <c r="O28" s="9">
        <v>1183674</v>
      </c>
      <c r="P28" s="9">
        <v>1508</v>
      </c>
      <c r="Q28" s="9">
        <v>4077257</v>
      </c>
      <c r="R28" s="9">
        <v>4073623</v>
      </c>
      <c r="S28" s="9">
        <v>26148</v>
      </c>
      <c r="T28" s="9">
        <v>621269</v>
      </c>
      <c r="U28" s="9">
        <v>219.137</v>
      </c>
      <c r="V28" s="9">
        <v>1089503</v>
      </c>
    </row>
    <row r="29" spans="1:22" x14ac:dyDescent="0.3">
      <c r="A29" t="s">
        <v>113</v>
      </c>
      <c r="B29" s="9">
        <v>6547474</v>
      </c>
      <c r="C29" s="9">
        <v>5894183</v>
      </c>
      <c r="D29" s="9">
        <v>653291</v>
      </c>
      <c r="E29" s="9">
        <v>983521</v>
      </c>
      <c r="F29" s="9">
        <v>826834</v>
      </c>
      <c r="G29" s="9">
        <v>156687</v>
      </c>
      <c r="H29" s="9">
        <v>259544</v>
      </c>
      <c r="I29" s="9">
        <v>187880</v>
      </c>
      <c r="J29" s="9">
        <v>71664</v>
      </c>
      <c r="K29" s="9">
        <v>4805131</v>
      </c>
      <c r="L29" s="9">
        <v>4385337</v>
      </c>
      <c r="M29" s="9">
        <v>419794</v>
      </c>
      <c r="N29" s="9">
        <v>499278</v>
      </c>
      <c r="O29" s="9">
        <v>494132</v>
      </c>
      <c r="P29" s="9">
        <v>5146</v>
      </c>
      <c r="Q29" s="9">
        <v>5502287</v>
      </c>
      <c r="R29" s="9">
        <v>5496038</v>
      </c>
      <c r="S29" s="9">
        <v>32777</v>
      </c>
      <c r="T29" s="9">
        <v>386801</v>
      </c>
      <c r="U29" s="9">
        <v>42.769399999999997</v>
      </c>
      <c r="V29" s="9">
        <v>1232176</v>
      </c>
    </row>
    <row r="30" spans="1:22" x14ac:dyDescent="0.3">
      <c r="A30" t="s">
        <v>114</v>
      </c>
      <c r="B30" s="9">
        <v>6757986</v>
      </c>
      <c r="C30" s="9">
        <v>6074060</v>
      </c>
      <c r="D30" s="9">
        <v>683926</v>
      </c>
      <c r="E30" s="9">
        <v>1013196</v>
      </c>
      <c r="F30" s="9">
        <v>856990</v>
      </c>
      <c r="G30" s="9">
        <v>156206</v>
      </c>
      <c r="H30" s="9">
        <v>272311</v>
      </c>
      <c r="I30" s="9">
        <v>192892</v>
      </c>
      <c r="J30" s="9">
        <v>79419</v>
      </c>
      <c r="K30" s="9">
        <v>4952282</v>
      </c>
      <c r="L30" s="9">
        <v>4508351</v>
      </c>
      <c r="M30" s="9">
        <v>443931</v>
      </c>
      <c r="N30" s="9">
        <v>520197</v>
      </c>
      <c r="O30" s="9">
        <v>515827</v>
      </c>
      <c r="P30" s="9">
        <v>4370</v>
      </c>
      <c r="Q30" s="9">
        <v>5630183</v>
      </c>
      <c r="R30" s="9">
        <v>5624010</v>
      </c>
      <c r="S30" s="9">
        <v>31114</v>
      </c>
      <c r="T30" s="9">
        <v>412078</v>
      </c>
      <c r="U30" s="9">
        <v>44.6768</v>
      </c>
      <c r="V30" s="9">
        <v>1270010</v>
      </c>
    </row>
    <row r="31" spans="1:22" x14ac:dyDescent="0.3">
      <c r="A31" t="s">
        <v>115</v>
      </c>
      <c r="B31" s="9">
        <v>6459847</v>
      </c>
      <c r="C31" s="9">
        <v>5783577</v>
      </c>
      <c r="D31" s="9">
        <v>676270</v>
      </c>
      <c r="E31" s="9">
        <v>973889</v>
      </c>
      <c r="F31" s="9">
        <v>826001</v>
      </c>
      <c r="G31" s="9">
        <v>147888</v>
      </c>
      <c r="H31" s="9">
        <v>246772</v>
      </c>
      <c r="I31" s="9">
        <v>169100</v>
      </c>
      <c r="J31" s="9">
        <v>77672</v>
      </c>
      <c r="K31" s="9">
        <v>4742562</v>
      </c>
      <c r="L31" s="9">
        <v>4298866</v>
      </c>
      <c r="M31" s="9">
        <v>443696</v>
      </c>
      <c r="N31" s="9">
        <v>496624</v>
      </c>
      <c r="O31" s="9">
        <v>489610</v>
      </c>
      <c r="P31" s="9">
        <v>7014</v>
      </c>
      <c r="Q31" s="9">
        <v>5212944</v>
      </c>
      <c r="R31" s="9">
        <v>5204650</v>
      </c>
      <c r="S31" s="9">
        <v>28118</v>
      </c>
      <c r="T31" s="9">
        <v>414888</v>
      </c>
      <c r="U31" s="9">
        <v>38.372500000000002</v>
      </c>
      <c r="V31" s="9">
        <v>1184128</v>
      </c>
    </row>
    <row r="32" spans="1:22" x14ac:dyDescent="0.3">
      <c r="A32" t="s">
        <v>116</v>
      </c>
      <c r="B32" s="9">
        <v>7299458</v>
      </c>
      <c r="C32" s="9">
        <v>6508332</v>
      </c>
      <c r="D32" s="9">
        <v>791126</v>
      </c>
      <c r="E32" s="9">
        <v>1111062</v>
      </c>
      <c r="F32" s="9">
        <v>925097</v>
      </c>
      <c r="G32" s="9">
        <v>185965</v>
      </c>
      <c r="H32" s="9">
        <v>284870</v>
      </c>
      <c r="I32" s="9">
        <v>188411</v>
      </c>
      <c r="J32" s="9">
        <v>96459</v>
      </c>
      <c r="K32" s="9">
        <v>5342406</v>
      </c>
      <c r="L32" s="9">
        <v>4837908</v>
      </c>
      <c r="M32" s="9">
        <v>504498</v>
      </c>
      <c r="N32" s="9">
        <v>561120</v>
      </c>
      <c r="O32" s="9">
        <v>556916</v>
      </c>
      <c r="P32" s="9">
        <v>4204</v>
      </c>
      <c r="Q32" s="9">
        <v>6016582</v>
      </c>
      <c r="R32" s="9">
        <v>6007646</v>
      </c>
      <c r="S32" s="9">
        <v>35424</v>
      </c>
      <c r="T32" s="9">
        <v>468466</v>
      </c>
      <c r="U32" s="9">
        <v>39.313800000000001</v>
      </c>
      <c r="V32" s="9">
        <v>1360955</v>
      </c>
    </row>
    <row r="33" spans="1:22" x14ac:dyDescent="0.3">
      <c r="A33" t="s">
        <v>117</v>
      </c>
      <c r="B33" s="9">
        <v>7363733</v>
      </c>
      <c r="C33" s="9">
        <v>6585751</v>
      </c>
      <c r="D33" s="9">
        <v>777982</v>
      </c>
      <c r="E33" s="9">
        <v>1112217</v>
      </c>
      <c r="F33" s="9">
        <v>935833</v>
      </c>
      <c r="G33" s="9">
        <v>176384</v>
      </c>
      <c r="H33" s="9">
        <v>283902</v>
      </c>
      <c r="I33" s="9">
        <v>192816</v>
      </c>
      <c r="J33" s="9">
        <v>91086</v>
      </c>
      <c r="K33" s="9">
        <v>5408281</v>
      </c>
      <c r="L33" s="9">
        <v>4902401</v>
      </c>
      <c r="M33" s="9">
        <v>505880</v>
      </c>
      <c r="N33" s="9">
        <v>559333</v>
      </c>
      <c r="O33" s="9">
        <v>554701</v>
      </c>
      <c r="P33" s="9">
        <v>4632</v>
      </c>
      <c r="Q33" s="9">
        <v>6122495</v>
      </c>
      <c r="R33" s="9">
        <v>6112217</v>
      </c>
      <c r="S33" s="9">
        <v>35260</v>
      </c>
      <c r="T33" s="9">
        <v>470054</v>
      </c>
      <c r="U33" s="9">
        <v>38.717199999999998</v>
      </c>
      <c r="V33" s="9">
        <v>1392806</v>
      </c>
    </row>
    <row r="34" spans="1:22" x14ac:dyDescent="0.3">
      <c r="A34" t="s">
        <v>118</v>
      </c>
      <c r="B34" s="9">
        <v>7971967</v>
      </c>
      <c r="C34" s="9">
        <v>7222443</v>
      </c>
      <c r="D34" s="9">
        <v>749524</v>
      </c>
      <c r="E34" s="9">
        <v>1261509</v>
      </c>
      <c r="F34" s="9">
        <v>1093268</v>
      </c>
      <c r="G34" s="9">
        <v>168241</v>
      </c>
      <c r="H34" s="9">
        <v>281689</v>
      </c>
      <c r="I34" s="9">
        <v>215351</v>
      </c>
      <c r="J34" s="9">
        <v>66338</v>
      </c>
      <c r="K34" s="9">
        <v>5823730</v>
      </c>
      <c r="L34" s="9">
        <v>5312114</v>
      </c>
      <c r="M34" s="9">
        <v>511616</v>
      </c>
      <c r="N34" s="9">
        <v>605039</v>
      </c>
      <c r="O34" s="9">
        <v>601710</v>
      </c>
      <c r="P34" s="9">
        <v>3329</v>
      </c>
      <c r="Q34" s="9">
        <v>6953894</v>
      </c>
      <c r="R34" s="9">
        <v>6929472</v>
      </c>
      <c r="S34" s="9">
        <v>27601</v>
      </c>
      <c r="T34" s="9">
        <v>483657</v>
      </c>
      <c r="U34" s="9">
        <v>40.844099999999997</v>
      </c>
      <c r="V34" s="9">
        <v>1687437</v>
      </c>
    </row>
    <row r="35" spans="1:22" x14ac:dyDescent="0.3">
      <c r="A35" t="s">
        <v>119</v>
      </c>
      <c r="B35" s="9">
        <v>8088235</v>
      </c>
      <c r="C35" s="9">
        <v>7348785</v>
      </c>
      <c r="D35" s="9">
        <v>739450</v>
      </c>
      <c r="E35" s="9">
        <v>1263468</v>
      </c>
      <c r="F35" s="9">
        <v>1084305</v>
      </c>
      <c r="G35" s="9">
        <v>179163</v>
      </c>
      <c r="H35" s="9">
        <v>283491</v>
      </c>
      <c r="I35" s="9">
        <v>206091</v>
      </c>
      <c r="J35" s="9">
        <v>77400</v>
      </c>
      <c r="K35" s="9">
        <v>5930900</v>
      </c>
      <c r="L35" s="9">
        <v>5454554</v>
      </c>
      <c r="M35" s="9">
        <v>476346</v>
      </c>
      <c r="N35" s="9">
        <v>610376</v>
      </c>
      <c r="O35" s="9">
        <v>603835</v>
      </c>
      <c r="P35" s="9">
        <v>6541</v>
      </c>
      <c r="Q35" s="9">
        <v>7087413</v>
      </c>
      <c r="R35" s="9">
        <v>7066008</v>
      </c>
      <c r="S35" s="9">
        <v>25279</v>
      </c>
      <c r="T35" s="9">
        <v>450379</v>
      </c>
      <c r="U35" s="9">
        <v>41.561100000000003</v>
      </c>
      <c r="V35" s="9">
        <v>1727421</v>
      </c>
    </row>
    <row r="36" spans="1:22" x14ac:dyDescent="0.3">
      <c r="A36" t="s">
        <v>120</v>
      </c>
      <c r="B36" s="9">
        <v>8199418</v>
      </c>
      <c r="C36" s="9">
        <v>7519836</v>
      </c>
      <c r="D36" s="9">
        <v>679582</v>
      </c>
      <c r="E36" s="9">
        <v>1259007</v>
      </c>
      <c r="F36" s="9">
        <v>1103921</v>
      </c>
      <c r="G36" s="9">
        <v>155086</v>
      </c>
      <c r="H36" s="9">
        <v>283582</v>
      </c>
      <c r="I36" s="9">
        <v>219451</v>
      </c>
      <c r="J36" s="9">
        <v>64131</v>
      </c>
      <c r="K36" s="9">
        <v>6041409</v>
      </c>
      <c r="L36" s="9">
        <v>5584981</v>
      </c>
      <c r="M36" s="9">
        <v>456428</v>
      </c>
      <c r="N36" s="9">
        <v>615420</v>
      </c>
      <c r="O36" s="9">
        <v>611483</v>
      </c>
      <c r="P36" s="9">
        <v>3937</v>
      </c>
      <c r="Q36" s="9">
        <v>7274571</v>
      </c>
      <c r="R36" s="9">
        <v>7244735</v>
      </c>
      <c r="S36" s="9">
        <v>23642</v>
      </c>
      <c r="T36" s="9">
        <v>432249</v>
      </c>
      <c r="U36" s="9">
        <v>34.619</v>
      </c>
      <c r="V36" s="9">
        <v>1737470</v>
      </c>
    </row>
    <row r="37" spans="1:22" x14ac:dyDescent="0.3">
      <c r="A37" t="s">
        <v>121</v>
      </c>
      <c r="B37" s="9">
        <v>7983124</v>
      </c>
      <c r="C37" s="9">
        <v>7377898</v>
      </c>
      <c r="D37" s="9">
        <v>605226</v>
      </c>
      <c r="E37" s="9">
        <v>1203510</v>
      </c>
      <c r="F37" s="9">
        <v>1059112</v>
      </c>
      <c r="G37" s="9">
        <v>144398</v>
      </c>
      <c r="H37" s="9">
        <v>289663</v>
      </c>
      <c r="I37" s="9">
        <v>237206</v>
      </c>
      <c r="J37" s="9">
        <v>52457</v>
      </c>
      <c r="K37" s="9">
        <v>5873239</v>
      </c>
      <c r="L37" s="9">
        <v>5468571</v>
      </c>
      <c r="M37" s="9">
        <v>404668</v>
      </c>
      <c r="N37" s="9">
        <v>616712</v>
      </c>
      <c r="O37" s="9">
        <v>613009</v>
      </c>
      <c r="P37" s="9">
        <v>3703</v>
      </c>
      <c r="Q37" s="9">
        <v>6991296</v>
      </c>
      <c r="R37" s="9">
        <v>6969565</v>
      </c>
      <c r="S37" s="9">
        <v>15122</v>
      </c>
      <c r="T37" s="9">
        <v>388875</v>
      </c>
      <c r="U37" s="9">
        <v>45.179499999999997</v>
      </c>
      <c r="V37" s="9">
        <v>1676220</v>
      </c>
    </row>
    <row r="38" spans="1:22" x14ac:dyDescent="0.3">
      <c r="A38" t="s">
        <v>122</v>
      </c>
      <c r="B38" s="9">
        <v>7922549</v>
      </c>
      <c r="C38" s="9">
        <v>7474054</v>
      </c>
      <c r="D38" s="9">
        <v>448495</v>
      </c>
      <c r="E38" s="9">
        <v>1161062</v>
      </c>
      <c r="F38" s="9">
        <v>1048606</v>
      </c>
      <c r="G38" s="9">
        <v>112456</v>
      </c>
      <c r="H38" s="9">
        <v>292649</v>
      </c>
      <c r="I38" s="9">
        <v>246377</v>
      </c>
      <c r="J38" s="9">
        <v>46272</v>
      </c>
      <c r="K38" s="9">
        <v>5832539</v>
      </c>
      <c r="L38" s="9">
        <v>5546016</v>
      </c>
      <c r="M38" s="9">
        <v>286523</v>
      </c>
      <c r="N38" s="9">
        <v>636299</v>
      </c>
      <c r="O38" s="9">
        <v>633055</v>
      </c>
      <c r="P38" s="9">
        <v>3244</v>
      </c>
      <c r="Q38" s="9">
        <v>6444606</v>
      </c>
      <c r="R38" s="9">
        <v>6425210</v>
      </c>
      <c r="S38" s="9">
        <v>7983</v>
      </c>
      <c r="T38" s="9">
        <v>278470</v>
      </c>
      <c r="U38" s="9">
        <v>33.0959</v>
      </c>
      <c r="V38" s="9">
        <v>1530734</v>
      </c>
    </row>
    <row r="39" spans="1:22" x14ac:dyDescent="0.3">
      <c r="A39" t="s">
        <v>123</v>
      </c>
      <c r="B39" s="9">
        <v>7218987</v>
      </c>
      <c r="C39" s="9">
        <v>6910703</v>
      </c>
      <c r="D39" s="9">
        <v>308284</v>
      </c>
      <c r="E39" s="9">
        <v>979043</v>
      </c>
      <c r="F39" s="9">
        <v>859777</v>
      </c>
      <c r="G39" s="9">
        <v>119266</v>
      </c>
      <c r="H39" s="9">
        <v>148514</v>
      </c>
      <c r="I39" s="9">
        <v>126473</v>
      </c>
      <c r="J39" s="9">
        <v>22041</v>
      </c>
      <c r="K39" s="9">
        <v>5724973</v>
      </c>
      <c r="L39" s="9">
        <v>5559296</v>
      </c>
      <c r="M39" s="9">
        <v>165677</v>
      </c>
      <c r="N39" s="9">
        <v>366457</v>
      </c>
      <c r="O39" s="9">
        <v>365157</v>
      </c>
      <c r="P39" s="9">
        <v>1300</v>
      </c>
      <c r="Q39" s="9">
        <v>6631417</v>
      </c>
      <c r="R39" s="9">
        <v>6623298</v>
      </c>
      <c r="S39" s="9">
        <v>10581</v>
      </c>
      <c r="T39" s="9">
        <v>154739</v>
      </c>
      <c r="U39" s="9">
        <v>49.442100000000003</v>
      </c>
      <c r="V39" s="9">
        <v>1549969</v>
      </c>
    </row>
    <row r="40" spans="1:22" x14ac:dyDescent="0.3">
      <c r="A40" t="s">
        <v>124</v>
      </c>
      <c r="B40" s="9">
        <v>7141759</v>
      </c>
      <c r="C40" s="9">
        <v>7006828</v>
      </c>
      <c r="D40" s="9">
        <v>134931</v>
      </c>
      <c r="E40" s="9">
        <v>960030</v>
      </c>
      <c r="F40" s="9">
        <v>917726</v>
      </c>
      <c r="G40" s="9">
        <v>42304</v>
      </c>
      <c r="H40" s="9">
        <v>141323</v>
      </c>
      <c r="I40" s="9">
        <v>132225</v>
      </c>
      <c r="J40" s="9">
        <v>9098</v>
      </c>
      <c r="K40" s="9">
        <v>5689551</v>
      </c>
      <c r="L40" s="9">
        <v>5607438</v>
      </c>
      <c r="M40" s="9">
        <v>82113</v>
      </c>
      <c r="N40" s="9">
        <v>350855</v>
      </c>
      <c r="O40" s="9">
        <v>349439</v>
      </c>
      <c r="P40" s="9">
        <v>1416</v>
      </c>
      <c r="Q40" s="9">
        <v>6327304</v>
      </c>
      <c r="R40" s="9">
        <v>6319520</v>
      </c>
      <c r="S40" s="9">
        <v>4579</v>
      </c>
      <c r="T40" s="9">
        <v>76730</v>
      </c>
      <c r="U40" s="9">
        <v>39.875500000000002</v>
      </c>
      <c r="V40" s="9">
        <v>1504895</v>
      </c>
    </row>
    <row r="41" spans="1:22" x14ac:dyDescent="0.3">
      <c r="A41" t="s">
        <v>125</v>
      </c>
      <c r="B41" s="9">
        <v>7178609</v>
      </c>
      <c r="C41" s="9">
        <v>6883986</v>
      </c>
      <c r="D41" s="9">
        <v>294623</v>
      </c>
      <c r="E41" s="9">
        <v>998654</v>
      </c>
      <c r="F41" s="9">
        <v>873498</v>
      </c>
      <c r="G41" s="9">
        <v>125156</v>
      </c>
      <c r="H41" s="9">
        <v>150603</v>
      </c>
      <c r="I41" s="9">
        <v>130362</v>
      </c>
      <c r="J41" s="9">
        <v>20241</v>
      </c>
      <c r="K41" s="9">
        <v>5664390</v>
      </c>
      <c r="L41" s="9">
        <v>5516589</v>
      </c>
      <c r="M41" s="9">
        <v>147801</v>
      </c>
      <c r="N41" s="9">
        <v>364962</v>
      </c>
      <c r="O41" s="9">
        <v>363537</v>
      </c>
      <c r="P41" s="9">
        <v>1425</v>
      </c>
      <c r="Q41" s="9">
        <v>6925906</v>
      </c>
      <c r="R41" s="9">
        <v>6920760</v>
      </c>
      <c r="S41" s="9">
        <v>14979</v>
      </c>
      <c r="T41" s="9">
        <v>132341</v>
      </c>
      <c r="U41" s="9">
        <v>158.31899999999999</v>
      </c>
      <c r="V41" s="9">
        <v>1454454</v>
      </c>
    </row>
    <row r="42" spans="1:22" x14ac:dyDescent="0.3">
      <c r="A42" t="s">
        <v>126</v>
      </c>
      <c r="B42" s="9">
        <v>5311759</v>
      </c>
      <c r="C42" s="9">
        <v>5309353</v>
      </c>
      <c r="D42" s="9">
        <v>2406</v>
      </c>
      <c r="E42" s="9">
        <v>190739</v>
      </c>
      <c r="F42" s="9">
        <v>190313</v>
      </c>
      <c r="G42" s="9">
        <v>426</v>
      </c>
      <c r="H42" s="9">
        <v>7242</v>
      </c>
      <c r="I42" s="9">
        <v>7189</v>
      </c>
      <c r="J42" s="9">
        <v>53</v>
      </c>
      <c r="K42" s="9">
        <v>5098124</v>
      </c>
      <c r="L42" s="9">
        <v>5096237</v>
      </c>
      <c r="M42" s="9">
        <v>1887</v>
      </c>
      <c r="N42" s="9">
        <v>15654</v>
      </c>
      <c r="O42" s="9">
        <v>15614</v>
      </c>
      <c r="P42" s="9">
        <v>40</v>
      </c>
      <c r="Q42" s="9">
        <v>5134756</v>
      </c>
      <c r="R42" s="9">
        <v>5134718</v>
      </c>
      <c r="S42" s="9">
        <v>238</v>
      </c>
      <c r="T42" s="9">
        <v>1094</v>
      </c>
      <c r="U42" s="9">
        <v>149.55099999999999</v>
      </c>
      <c r="V42" s="9">
        <v>1537125</v>
      </c>
    </row>
    <row r="43" spans="1:22" x14ac:dyDescent="0.3">
      <c r="A43" t="s">
        <v>127</v>
      </c>
      <c r="B43" s="9">
        <v>7542646</v>
      </c>
      <c r="C43" s="9">
        <v>7227206</v>
      </c>
      <c r="D43" s="9">
        <v>315440</v>
      </c>
      <c r="E43" s="9">
        <v>665857</v>
      </c>
      <c r="F43" s="9">
        <v>524433</v>
      </c>
      <c r="G43" s="9">
        <v>141424</v>
      </c>
      <c r="H43" s="9">
        <v>64142</v>
      </c>
      <c r="I43" s="9">
        <v>37062</v>
      </c>
      <c r="J43" s="9">
        <v>27080</v>
      </c>
      <c r="K43" s="9">
        <v>6523128</v>
      </c>
      <c r="L43" s="9">
        <v>6377357</v>
      </c>
      <c r="M43" s="9">
        <v>145771</v>
      </c>
      <c r="N43" s="9">
        <v>289519</v>
      </c>
      <c r="O43" s="9">
        <v>288354</v>
      </c>
      <c r="P43" s="9">
        <v>1165</v>
      </c>
      <c r="Q43" s="9">
        <v>6678795</v>
      </c>
      <c r="R43" s="9">
        <v>6661736</v>
      </c>
      <c r="S43" s="9">
        <v>6364</v>
      </c>
      <c r="T43" s="9">
        <v>139122</v>
      </c>
      <c r="U43" s="9">
        <v>45.578000000000003</v>
      </c>
      <c r="V43" s="9">
        <v>2140843</v>
      </c>
    </row>
    <row r="44" spans="1:22" x14ac:dyDescent="0.3">
      <c r="A44" t="s">
        <v>128</v>
      </c>
      <c r="B44" s="9">
        <v>7406428</v>
      </c>
      <c r="C44" s="9">
        <v>7102188</v>
      </c>
      <c r="D44" s="9">
        <v>304240</v>
      </c>
      <c r="E44" s="9">
        <v>653154</v>
      </c>
      <c r="F44" s="9">
        <v>517933</v>
      </c>
      <c r="G44" s="9">
        <v>135221</v>
      </c>
      <c r="H44" s="9">
        <v>64112</v>
      </c>
      <c r="I44" s="9">
        <v>36937</v>
      </c>
      <c r="J44" s="9">
        <v>27175</v>
      </c>
      <c r="K44" s="9">
        <v>6397525</v>
      </c>
      <c r="L44" s="9">
        <v>6256299</v>
      </c>
      <c r="M44" s="9">
        <v>141226</v>
      </c>
      <c r="N44" s="9">
        <v>291637</v>
      </c>
      <c r="O44" s="9">
        <v>291019</v>
      </c>
      <c r="P44" s="9">
        <v>618</v>
      </c>
      <c r="Q44" s="9">
        <v>6813215</v>
      </c>
      <c r="R44" s="9">
        <v>6795720</v>
      </c>
      <c r="S44" s="9">
        <v>6698</v>
      </c>
      <c r="T44" s="9">
        <v>134374</v>
      </c>
      <c r="U44" s="9">
        <v>47.218600000000002</v>
      </c>
      <c r="V44" s="9">
        <v>2041245</v>
      </c>
    </row>
    <row r="45" spans="1:22" x14ac:dyDescent="0.3">
      <c r="A45" t="s">
        <v>129</v>
      </c>
      <c r="B45" s="9">
        <v>6428648</v>
      </c>
      <c r="C45" s="9">
        <v>6428574</v>
      </c>
      <c r="D45" s="9">
        <v>74</v>
      </c>
      <c r="E45" s="9">
        <v>459684</v>
      </c>
      <c r="F45" s="9">
        <v>459681</v>
      </c>
      <c r="G45" s="9">
        <v>3</v>
      </c>
      <c r="H45" s="9">
        <v>66774</v>
      </c>
      <c r="I45" s="9">
        <v>66774</v>
      </c>
      <c r="J45" s="9">
        <v>0</v>
      </c>
      <c r="K45" s="9">
        <v>5722024</v>
      </c>
      <c r="L45" s="9">
        <v>5721953</v>
      </c>
      <c r="M45" s="9">
        <v>71</v>
      </c>
      <c r="N45" s="9">
        <v>180166</v>
      </c>
      <c r="O45" s="9">
        <v>180166</v>
      </c>
      <c r="P45" s="9">
        <v>0</v>
      </c>
      <c r="Q45" s="9">
        <v>5246147</v>
      </c>
      <c r="R45" s="9">
        <v>5245945</v>
      </c>
      <c r="S45" s="9">
        <v>1</v>
      </c>
      <c r="T45" s="9">
        <v>2</v>
      </c>
      <c r="U45" s="9">
        <v>48.1892</v>
      </c>
      <c r="V45" s="9">
        <v>1583603</v>
      </c>
    </row>
    <row r="46" spans="1:22" x14ac:dyDescent="0.3">
      <c r="A46" t="s">
        <v>130</v>
      </c>
      <c r="B46" s="9">
        <v>3047737</v>
      </c>
      <c r="C46" s="9">
        <v>2785607</v>
      </c>
      <c r="D46" s="9">
        <v>262130</v>
      </c>
      <c r="E46" s="9">
        <v>573976</v>
      </c>
      <c r="F46" s="9">
        <v>491842</v>
      </c>
      <c r="G46" s="9">
        <v>82134</v>
      </c>
      <c r="H46" s="9">
        <v>75007</v>
      </c>
      <c r="I46" s="9">
        <v>36145</v>
      </c>
      <c r="J46" s="9">
        <v>38862</v>
      </c>
      <c r="K46" s="9">
        <v>2144988</v>
      </c>
      <c r="L46" s="9">
        <v>2004227</v>
      </c>
      <c r="M46" s="9">
        <v>140761</v>
      </c>
      <c r="N46" s="9">
        <v>253766</v>
      </c>
      <c r="O46" s="9">
        <v>253393</v>
      </c>
      <c r="P46" s="9">
        <v>373</v>
      </c>
      <c r="Q46" s="9">
        <v>2041703</v>
      </c>
      <c r="R46" s="9">
        <v>2041566</v>
      </c>
      <c r="S46" s="9">
        <v>34183</v>
      </c>
      <c r="T46" s="9">
        <v>105992</v>
      </c>
      <c r="U46" s="9">
        <v>66.309399999999997</v>
      </c>
      <c r="V46" s="9">
        <v>950457</v>
      </c>
    </row>
    <row r="47" spans="1:22" x14ac:dyDescent="0.3">
      <c r="A47" t="s">
        <v>131</v>
      </c>
      <c r="B47" s="9">
        <v>10331369</v>
      </c>
      <c r="C47" s="9">
        <v>5032992</v>
      </c>
      <c r="D47" s="9">
        <v>5298377</v>
      </c>
      <c r="E47" s="9">
        <v>417434</v>
      </c>
      <c r="F47" s="9">
        <v>210892</v>
      </c>
      <c r="G47" s="9">
        <v>206542</v>
      </c>
      <c r="H47" s="9">
        <v>3599121</v>
      </c>
      <c r="I47" s="9">
        <v>12125</v>
      </c>
      <c r="J47" s="9">
        <v>3586996</v>
      </c>
      <c r="K47" s="9">
        <v>2589307</v>
      </c>
      <c r="L47" s="9">
        <v>1084563</v>
      </c>
      <c r="M47" s="9">
        <v>1504744</v>
      </c>
      <c r="N47" s="9">
        <v>3725507</v>
      </c>
      <c r="O47" s="9">
        <v>3725412</v>
      </c>
      <c r="P47" s="9">
        <v>95</v>
      </c>
      <c r="Q47" s="9">
        <v>3252504</v>
      </c>
      <c r="R47" s="9">
        <v>3252438</v>
      </c>
      <c r="S47" s="9">
        <v>56207</v>
      </c>
      <c r="T47" s="9">
        <v>1448758</v>
      </c>
      <c r="U47" s="9">
        <v>339.36599999999999</v>
      </c>
      <c r="V47" s="9">
        <v>324573</v>
      </c>
    </row>
    <row r="48" spans="1:22" x14ac:dyDescent="0.3">
      <c r="A48" t="s">
        <v>132</v>
      </c>
      <c r="B48" s="9">
        <v>12452774</v>
      </c>
      <c r="C48" s="9">
        <v>6411090</v>
      </c>
      <c r="D48" s="9">
        <v>6041684</v>
      </c>
      <c r="E48" s="9">
        <v>413057</v>
      </c>
      <c r="F48" s="9">
        <v>176008</v>
      </c>
      <c r="G48" s="9">
        <v>237049</v>
      </c>
      <c r="H48" s="9">
        <v>5049920</v>
      </c>
      <c r="I48" s="9">
        <v>6496</v>
      </c>
      <c r="J48" s="9">
        <v>5043424</v>
      </c>
      <c r="K48" s="9">
        <v>1831892</v>
      </c>
      <c r="L48" s="9">
        <v>1070821</v>
      </c>
      <c r="M48" s="9">
        <v>761071</v>
      </c>
      <c r="N48" s="9">
        <v>5157905</v>
      </c>
      <c r="O48" s="9">
        <v>5157765</v>
      </c>
      <c r="P48" s="9">
        <v>140</v>
      </c>
      <c r="Q48" s="9">
        <v>2150055</v>
      </c>
      <c r="R48" s="9">
        <v>2149967</v>
      </c>
      <c r="S48" s="9">
        <v>70361</v>
      </c>
      <c r="T48" s="9">
        <v>687738</v>
      </c>
      <c r="U48" s="9">
        <v>444.54199999999997</v>
      </c>
      <c r="V48" s="9">
        <v>319324</v>
      </c>
    </row>
    <row r="49" spans="1:22" x14ac:dyDescent="0.3">
      <c r="A49" t="s">
        <v>133</v>
      </c>
      <c r="B49" s="9">
        <v>2138730</v>
      </c>
      <c r="C49" s="9">
        <v>2014526</v>
      </c>
      <c r="D49" s="9">
        <v>124204</v>
      </c>
      <c r="E49" s="9">
        <v>257700</v>
      </c>
      <c r="F49" s="9">
        <v>221518</v>
      </c>
      <c r="G49" s="9">
        <v>36182</v>
      </c>
      <c r="H49" s="9">
        <v>104159</v>
      </c>
      <c r="I49" s="9">
        <v>71625</v>
      </c>
      <c r="J49" s="9">
        <v>32534</v>
      </c>
      <c r="K49" s="9">
        <v>1637575</v>
      </c>
      <c r="L49" s="9">
        <v>1582124</v>
      </c>
      <c r="M49" s="9">
        <v>55451</v>
      </c>
      <c r="N49" s="9">
        <v>139296</v>
      </c>
      <c r="O49" s="9">
        <v>139259</v>
      </c>
      <c r="P49" s="9">
        <v>37</v>
      </c>
      <c r="Q49" s="9">
        <v>1305026</v>
      </c>
      <c r="R49" s="9">
        <v>1304965</v>
      </c>
      <c r="S49" s="9">
        <v>4848</v>
      </c>
      <c r="T49" s="9">
        <v>50985</v>
      </c>
      <c r="U49" s="9">
        <v>62.397399999999998</v>
      </c>
      <c r="V49" s="9">
        <v>599180</v>
      </c>
    </row>
    <row r="50" spans="1:22" x14ac:dyDescent="0.3">
      <c r="A50" t="s">
        <v>134</v>
      </c>
      <c r="B50" s="9">
        <v>2427613</v>
      </c>
      <c r="C50" s="9">
        <v>2389569</v>
      </c>
      <c r="D50" s="9">
        <v>38044</v>
      </c>
      <c r="E50" s="9">
        <v>249268</v>
      </c>
      <c r="F50" s="9">
        <v>235353</v>
      </c>
      <c r="G50" s="9">
        <v>13915</v>
      </c>
      <c r="H50" s="9">
        <v>42571</v>
      </c>
      <c r="I50" s="9">
        <v>39616</v>
      </c>
      <c r="J50" s="9">
        <v>2955</v>
      </c>
      <c r="K50" s="9">
        <v>2061568</v>
      </c>
      <c r="L50" s="9">
        <v>2040564</v>
      </c>
      <c r="M50" s="9">
        <v>21004</v>
      </c>
      <c r="N50" s="9">
        <v>74206</v>
      </c>
      <c r="O50" s="9">
        <v>74036</v>
      </c>
      <c r="P50" s="9">
        <v>170</v>
      </c>
      <c r="Q50" s="9">
        <v>1503440</v>
      </c>
      <c r="R50" s="9">
        <v>1503415</v>
      </c>
      <c r="S50" s="9">
        <v>2326</v>
      </c>
      <c r="T50" s="9">
        <v>19076</v>
      </c>
      <c r="U50" s="9">
        <v>123.467</v>
      </c>
      <c r="V50" s="9">
        <v>735211</v>
      </c>
    </row>
    <row r="51" spans="1:22" x14ac:dyDescent="0.3">
      <c r="A51" t="s">
        <v>135</v>
      </c>
      <c r="B51" s="9">
        <v>1649746</v>
      </c>
      <c r="C51" s="9">
        <v>1483752</v>
      </c>
      <c r="D51" s="9">
        <v>165994</v>
      </c>
      <c r="E51" s="9">
        <v>327536</v>
      </c>
      <c r="F51" s="9">
        <v>247257</v>
      </c>
      <c r="G51" s="9">
        <v>80279</v>
      </c>
      <c r="H51" s="9">
        <v>18279</v>
      </c>
      <c r="I51" s="9">
        <v>12958</v>
      </c>
      <c r="J51" s="9">
        <v>5321</v>
      </c>
      <c r="K51" s="9">
        <v>1224983</v>
      </c>
      <c r="L51" s="9">
        <v>1144940</v>
      </c>
      <c r="M51" s="9">
        <v>80043</v>
      </c>
      <c r="N51" s="9">
        <v>78948</v>
      </c>
      <c r="O51" s="9">
        <v>78597</v>
      </c>
      <c r="P51" s="9">
        <v>351</v>
      </c>
      <c r="Q51" s="9">
        <v>1060504</v>
      </c>
      <c r="R51" s="9">
        <v>1060483</v>
      </c>
      <c r="S51" s="9">
        <v>6767</v>
      </c>
      <c r="T51" s="9">
        <v>73219</v>
      </c>
      <c r="U51" s="9">
        <v>120.889</v>
      </c>
      <c r="V51" s="9">
        <v>406653</v>
      </c>
    </row>
    <row r="52" spans="1:22" x14ac:dyDescent="0.3">
      <c r="A52" t="s">
        <v>136</v>
      </c>
      <c r="B52" s="9">
        <v>636184</v>
      </c>
      <c r="C52" s="9">
        <v>597242</v>
      </c>
      <c r="D52" s="9">
        <v>38942</v>
      </c>
      <c r="E52" s="9">
        <v>75193</v>
      </c>
      <c r="F52" s="9">
        <v>69834</v>
      </c>
      <c r="G52" s="9">
        <v>5359</v>
      </c>
      <c r="H52" s="9">
        <v>33957</v>
      </c>
      <c r="I52" s="9">
        <v>21795</v>
      </c>
      <c r="J52" s="9">
        <v>12162</v>
      </c>
      <c r="K52" s="9">
        <v>483941</v>
      </c>
      <c r="L52" s="9">
        <v>462602</v>
      </c>
      <c r="M52" s="9">
        <v>21339</v>
      </c>
      <c r="N52" s="9">
        <v>43093</v>
      </c>
      <c r="O52" s="9">
        <v>43011</v>
      </c>
      <c r="P52" s="9">
        <v>82</v>
      </c>
      <c r="Q52" s="9">
        <v>531220</v>
      </c>
      <c r="R52" s="9">
        <v>530436</v>
      </c>
      <c r="S52" s="9">
        <v>8910</v>
      </c>
      <c r="T52" s="9">
        <v>12582</v>
      </c>
      <c r="U52" s="9">
        <v>104.43899999999999</v>
      </c>
      <c r="V52" s="9">
        <v>165465</v>
      </c>
    </row>
  </sheetData>
  <mergeCells count="1">
    <mergeCell ref="B1:U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"/>
  <sheetViews>
    <sheetView workbookViewId="0">
      <selection activeCell="B3" sqref="B3:V52"/>
    </sheetView>
  </sheetViews>
  <sheetFormatPr defaultRowHeight="14.4" x14ac:dyDescent="0.3"/>
  <cols>
    <col min="22" max="22" width="8.88671875" style="5"/>
  </cols>
  <sheetData>
    <row r="1" spans="1:22" x14ac:dyDescent="0.3">
      <c r="B1" s="10" t="s">
        <v>2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/>
    </row>
    <row r="2" spans="1:22" x14ac:dyDescent="0.3">
      <c r="B2" t="s">
        <v>63</v>
      </c>
      <c r="C2" t="s">
        <v>64</v>
      </c>
      <c r="D2" t="s">
        <v>65</v>
      </c>
      <c r="E2" t="s">
        <v>66</v>
      </c>
      <c r="F2" t="s">
        <v>67</v>
      </c>
      <c r="G2" t="s">
        <v>68</v>
      </c>
      <c r="H2" t="s">
        <v>69</v>
      </c>
      <c r="I2" t="s">
        <v>70</v>
      </c>
      <c r="J2" t="s">
        <v>71</v>
      </c>
      <c r="K2" t="s">
        <v>72</v>
      </c>
      <c r="L2" t="s">
        <v>73</v>
      </c>
      <c r="M2" t="s">
        <v>74</v>
      </c>
      <c r="N2" t="s">
        <v>75</v>
      </c>
      <c r="O2" t="s">
        <v>76</v>
      </c>
      <c r="P2" t="s">
        <v>77</v>
      </c>
      <c r="Q2" t="s">
        <v>78</v>
      </c>
      <c r="R2" t="s">
        <v>79</v>
      </c>
      <c r="S2" t="s">
        <v>80</v>
      </c>
      <c r="T2" t="s">
        <v>81</v>
      </c>
      <c r="U2" t="s">
        <v>82</v>
      </c>
      <c r="V2" s="5" t="s">
        <v>172</v>
      </c>
    </row>
    <row r="3" spans="1:22" x14ac:dyDescent="0.3">
      <c r="A3" t="s">
        <v>1</v>
      </c>
      <c r="B3" s="9">
        <v>795216</v>
      </c>
      <c r="C3" s="9">
        <v>599947</v>
      </c>
      <c r="D3" s="9">
        <v>195269</v>
      </c>
      <c r="E3" s="9">
        <v>113703</v>
      </c>
      <c r="F3" s="9">
        <v>71230</v>
      </c>
      <c r="G3" s="9">
        <v>42473</v>
      </c>
      <c r="H3" s="9">
        <v>37044</v>
      </c>
      <c r="I3" s="9">
        <v>8975</v>
      </c>
      <c r="J3" s="9">
        <v>28069</v>
      </c>
      <c r="K3" s="9">
        <v>538275</v>
      </c>
      <c r="L3" s="9">
        <v>414273</v>
      </c>
      <c r="M3" s="9">
        <v>124002</v>
      </c>
      <c r="N3" s="9">
        <v>106194</v>
      </c>
      <c r="O3" s="9">
        <v>105469</v>
      </c>
      <c r="P3" s="9">
        <v>725</v>
      </c>
      <c r="Q3" s="9">
        <v>0</v>
      </c>
      <c r="R3" s="9">
        <v>0</v>
      </c>
      <c r="S3" s="9">
        <v>28490</v>
      </c>
      <c r="T3" s="9">
        <v>97367</v>
      </c>
      <c r="U3" s="9">
        <v>185.42099999999999</v>
      </c>
      <c r="V3" s="9">
        <v>320286</v>
      </c>
    </row>
    <row r="4" spans="1:22" x14ac:dyDescent="0.3">
      <c r="A4" t="s">
        <v>88</v>
      </c>
      <c r="B4" s="9">
        <v>653667</v>
      </c>
      <c r="C4" s="9">
        <v>590665</v>
      </c>
      <c r="D4" s="9">
        <v>63002</v>
      </c>
      <c r="E4" s="9">
        <v>57238</v>
      </c>
      <c r="F4" s="9">
        <v>51154</v>
      </c>
      <c r="G4" s="9">
        <v>6084</v>
      </c>
      <c r="H4" s="9">
        <v>65868</v>
      </c>
      <c r="I4" s="9">
        <v>36382</v>
      </c>
      <c r="J4" s="9">
        <v>29486</v>
      </c>
      <c r="K4" s="9">
        <v>445984</v>
      </c>
      <c r="L4" s="9">
        <v>418829</v>
      </c>
      <c r="M4" s="9">
        <v>27155</v>
      </c>
      <c r="N4" s="9">
        <v>84577</v>
      </c>
      <c r="O4" s="9">
        <v>84300</v>
      </c>
      <c r="P4" s="9">
        <v>277</v>
      </c>
      <c r="Q4" s="9">
        <v>0</v>
      </c>
      <c r="R4" s="9">
        <v>0</v>
      </c>
      <c r="S4" s="9">
        <v>5961</v>
      </c>
      <c r="T4" s="9">
        <v>20110</v>
      </c>
      <c r="U4" s="9">
        <v>176.298</v>
      </c>
      <c r="V4" s="9">
        <v>306069</v>
      </c>
    </row>
    <row r="5" spans="1:22" x14ac:dyDescent="0.3">
      <c r="A5" t="s">
        <v>89</v>
      </c>
      <c r="B5" s="9">
        <v>1002325</v>
      </c>
      <c r="C5" s="9">
        <v>714978</v>
      </c>
      <c r="D5" s="9">
        <v>287347</v>
      </c>
      <c r="E5" s="9">
        <v>45618</v>
      </c>
      <c r="F5" s="9">
        <v>32405</v>
      </c>
      <c r="G5" s="9">
        <v>13213</v>
      </c>
      <c r="H5" s="9">
        <v>206391</v>
      </c>
      <c r="I5" s="9">
        <v>34480</v>
      </c>
      <c r="J5" s="9">
        <v>171911</v>
      </c>
      <c r="K5" s="9">
        <v>526168</v>
      </c>
      <c r="L5" s="9">
        <v>424391</v>
      </c>
      <c r="M5" s="9">
        <v>101777</v>
      </c>
      <c r="N5" s="9">
        <v>224148</v>
      </c>
      <c r="O5" s="9">
        <v>223702</v>
      </c>
      <c r="P5" s="9">
        <v>446</v>
      </c>
      <c r="Q5" s="9">
        <v>0</v>
      </c>
      <c r="R5" s="9">
        <v>0</v>
      </c>
      <c r="S5" s="9">
        <v>11227</v>
      </c>
      <c r="T5" s="9">
        <v>90366</v>
      </c>
      <c r="U5" s="9">
        <v>231.88300000000001</v>
      </c>
      <c r="V5" s="9">
        <v>352417</v>
      </c>
    </row>
    <row r="6" spans="1:22" x14ac:dyDescent="0.3">
      <c r="A6" t="s">
        <v>90</v>
      </c>
      <c r="B6" s="9">
        <v>778247</v>
      </c>
      <c r="C6" s="9">
        <v>636297</v>
      </c>
      <c r="D6" s="9">
        <v>141950</v>
      </c>
      <c r="E6" s="9">
        <v>77836</v>
      </c>
      <c r="F6" s="9">
        <v>54323</v>
      </c>
      <c r="G6" s="9">
        <v>23513</v>
      </c>
      <c r="H6" s="9">
        <v>72318</v>
      </c>
      <c r="I6" s="9">
        <v>40713</v>
      </c>
      <c r="J6" s="9">
        <v>31605</v>
      </c>
      <c r="K6" s="9">
        <v>526344</v>
      </c>
      <c r="L6" s="9">
        <v>439836</v>
      </c>
      <c r="M6" s="9">
        <v>86508</v>
      </c>
      <c r="N6" s="9">
        <v>101749</v>
      </c>
      <c r="O6" s="9">
        <v>101425</v>
      </c>
      <c r="P6" s="9">
        <v>324</v>
      </c>
      <c r="Q6" s="9">
        <v>0</v>
      </c>
      <c r="R6" s="9">
        <v>0</v>
      </c>
      <c r="S6" s="9">
        <v>23157</v>
      </c>
      <c r="T6" s="9">
        <v>63340</v>
      </c>
      <c r="U6" s="9">
        <v>179.46899999999999</v>
      </c>
      <c r="V6" s="9">
        <v>322946</v>
      </c>
    </row>
    <row r="7" spans="1:22" x14ac:dyDescent="0.3">
      <c r="A7" t="s">
        <v>91</v>
      </c>
      <c r="B7" s="9">
        <v>962946</v>
      </c>
      <c r="C7" s="9">
        <v>658394</v>
      </c>
      <c r="D7" s="9">
        <v>304552</v>
      </c>
      <c r="E7" s="9">
        <v>88423</v>
      </c>
      <c r="F7" s="9">
        <v>46299</v>
      </c>
      <c r="G7" s="9">
        <v>42124</v>
      </c>
      <c r="H7" s="9">
        <v>148397</v>
      </c>
      <c r="I7" s="9">
        <v>16747</v>
      </c>
      <c r="J7" s="9">
        <v>131650</v>
      </c>
      <c r="K7" s="9">
        <v>527384</v>
      </c>
      <c r="L7" s="9">
        <v>397593</v>
      </c>
      <c r="M7" s="9">
        <v>129791</v>
      </c>
      <c r="N7" s="9">
        <v>198742</v>
      </c>
      <c r="O7" s="9">
        <v>197755</v>
      </c>
      <c r="P7" s="9">
        <v>987</v>
      </c>
      <c r="Q7" s="9">
        <v>0</v>
      </c>
      <c r="R7" s="9">
        <v>0</v>
      </c>
      <c r="S7" s="9">
        <v>26829</v>
      </c>
      <c r="T7" s="9">
        <v>98427</v>
      </c>
      <c r="U7" s="9">
        <v>170.40100000000001</v>
      </c>
      <c r="V7" s="9">
        <v>311836</v>
      </c>
    </row>
    <row r="8" spans="1:22" x14ac:dyDescent="0.3">
      <c r="A8" t="s">
        <v>92</v>
      </c>
      <c r="B8" s="9">
        <v>1277998</v>
      </c>
      <c r="C8" s="9">
        <v>894758</v>
      </c>
      <c r="D8" s="9">
        <v>383240</v>
      </c>
      <c r="E8" s="9">
        <v>229039</v>
      </c>
      <c r="F8" s="9">
        <v>134639</v>
      </c>
      <c r="G8" s="9">
        <v>94400</v>
      </c>
      <c r="H8" s="9">
        <v>29984</v>
      </c>
      <c r="I8" s="9">
        <v>5257</v>
      </c>
      <c r="J8" s="9">
        <v>24727</v>
      </c>
      <c r="K8" s="9">
        <v>884817</v>
      </c>
      <c r="L8" s="9">
        <v>621267</v>
      </c>
      <c r="M8" s="9">
        <v>263550</v>
      </c>
      <c r="N8" s="9">
        <v>134158</v>
      </c>
      <c r="O8" s="9">
        <v>133595</v>
      </c>
      <c r="P8" s="9">
        <v>563</v>
      </c>
      <c r="Q8" s="9">
        <v>0</v>
      </c>
      <c r="R8" s="9">
        <v>0</v>
      </c>
      <c r="S8" s="9">
        <v>40933</v>
      </c>
      <c r="T8" s="9">
        <v>225951</v>
      </c>
      <c r="U8" s="9">
        <v>196.50200000000001</v>
      </c>
      <c r="V8" s="9">
        <v>488872</v>
      </c>
    </row>
    <row r="9" spans="1:22" x14ac:dyDescent="0.3">
      <c r="A9" t="s">
        <v>93</v>
      </c>
      <c r="B9" s="9">
        <v>945372</v>
      </c>
      <c r="C9" s="9">
        <v>777104</v>
      </c>
      <c r="D9" s="9">
        <v>168268</v>
      </c>
      <c r="E9" s="9">
        <v>69414</v>
      </c>
      <c r="F9" s="9">
        <v>34136</v>
      </c>
      <c r="G9" s="9">
        <v>35278</v>
      </c>
      <c r="H9" s="9">
        <v>41657</v>
      </c>
      <c r="I9" s="9">
        <v>7164</v>
      </c>
      <c r="J9" s="9">
        <v>34493</v>
      </c>
      <c r="K9" s="9">
        <v>759995</v>
      </c>
      <c r="L9" s="9">
        <v>661817</v>
      </c>
      <c r="M9" s="9">
        <v>98178</v>
      </c>
      <c r="N9" s="9">
        <v>74306</v>
      </c>
      <c r="O9" s="9">
        <v>73987</v>
      </c>
      <c r="P9" s="9">
        <v>319</v>
      </c>
      <c r="Q9" s="9">
        <v>0</v>
      </c>
      <c r="R9" s="9">
        <v>0</v>
      </c>
      <c r="S9" s="9">
        <v>18482</v>
      </c>
      <c r="T9" s="9">
        <v>80329</v>
      </c>
      <c r="U9" s="9">
        <v>181.62</v>
      </c>
      <c r="V9" s="9">
        <v>610704</v>
      </c>
    </row>
    <row r="10" spans="1:22" x14ac:dyDescent="0.3">
      <c r="A10" t="s">
        <v>94</v>
      </c>
      <c r="B10" s="9">
        <v>1449287</v>
      </c>
      <c r="C10" s="9">
        <v>1265260</v>
      </c>
      <c r="D10" s="9">
        <v>184027</v>
      </c>
      <c r="E10" s="9">
        <v>167567</v>
      </c>
      <c r="F10" s="9">
        <v>145847</v>
      </c>
      <c r="G10" s="9">
        <v>21720</v>
      </c>
      <c r="H10" s="9">
        <v>85627</v>
      </c>
      <c r="I10" s="9">
        <v>16284</v>
      </c>
      <c r="J10" s="9">
        <v>69343</v>
      </c>
      <c r="K10" s="9">
        <v>1060472</v>
      </c>
      <c r="L10" s="9">
        <v>967889</v>
      </c>
      <c r="M10" s="9">
        <v>92583</v>
      </c>
      <c r="N10" s="9">
        <v>135621</v>
      </c>
      <c r="O10" s="9">
        <v>135240</v>
      </c>
      <c r="P10" s="9">
        <v>381</v>
      </c>
      <c r="Q10" s="9">
        <v>0</v>
      </c>
      <c r="R10" s="9">
        <v>0</v>
      </c>
      <c r="S10" s="9">
        <v>24614</v>
      </c>
      <c r="T10" s="9">
        <v>75657</v>
      </c>
      <c r="U10" s="9">
        <v>168.18600000000001</v>
      </c>
      <c r="V10" s="9">
        <v>819497</v>
      </c>
    </row>
    <row r="11" spans="1:22" x14ac:dyDescent="0.3">
      <c r="A11" t="s">
        <v>95</v>
      </c>
      <c r="B11" s="9">
        <v>1186632</v>
      </c>
      <c r="C11" s="9">
        <v>827398</v>
      </c>
      <c r="D11" s="9">
        <v>359234</v>
      </c>
      <c r="E11" s="9">
        <v>101262</v>
      </c>
      <c r="F11" s="9">
        <v>68142</v>
      </c>
      <c r="G11" s="9">
        <v>33120</v>
      </c>
      <c r="H11" s="9">
        <v>70475</v>
      </c>
      <c r="I11" s="9">
        <v>6296</v>
      </c>
      <c r="J11" s="9">
        <v>64179</v>
      </c>
      <c r="K11" s="9">
        <v>847600</v>
      </c>
      <c r="L11" s="9">
        <v>586058</v>
      </c>
      <c r="M11" s="9">
        <v>261542</v>
      </c>
      <c r="N11" s="9">
        <v>167295</v>
      </c>
      <c r="O11" s="9">
        <v>166902</v>
      </c>
      <c r="P11" s="9">
        <v>393</v>
      </c>
      <c r="Q11" s="9">
        <v>0</v>
      </c>
      <c r="R11" s="9">
        <v>0</v>
      </c>
      <c r="S11" s="9">
        <v>27887</v>
      </c>
      <c r="T11" s="9">
        <v>228820</v>
      </c>
      <c r="U11" s="9">
        <v>232.89699999999999</v>
      </c>
      <c r="V11" s="9">
        <v>399186</v>
      </c>
    </row>
    <row r="12" spans="1:22" x14ac:dyDescent="0.3">
      <c r="A12" t="s">
        <v>96</v>
      </c>
      <c r="B12" s="9">
        <v>224776</v>
      </c>
      <c r="C12" s="9">
        <v>224121</v>
      </c>
      <c r="D12" s="9">
        <v>655</v>
      </c>
      <c r="E12" s="9">
        <v>67</v>
      </c>
      <c r="F12" s="9">
        <v>52</v>
      </c>
      <c r="G12" s="9">
        <v>15</v>
      </c>
      <c r="H12" s="9">
        <v>2</v>
      </c>
      <c r="I12" s="9">
        <v>0</v>
      </c>
      <c r="J12" s="9">
        <v>2</v>
      </c>
      <c r="K12" s="9">
        <v>224590</v>
      </c>
      <c r="L12" s="9">
        <v>223953</v>
      </c>
      <c r="M12" s="9">
        <v>637</v>
      </c>
      <c r="N12" s="9">
        <v>117</v>
      </c>
      <c r="O12" s="9">
        <v>116</v>
      </c>
      <c r="P12" s="9">
        <v>1</v>
      </c>
      <c r="Q12" s="9">
        <v>0</v>
      </c>
      <c r="R12" s="9">
        <v>0</v>
      </c>
      <c r="S12" s="9">
        <v>7</v>
      </c>
      <c r="T12" s="9">
        <v>198</v>
      </c>
      <c r="U12" s="9">
        <v>267.97899999999998</v>
      </c>
      <c r="V12" s="9">
        <v>223847</v>
      </c>
    </row>
    <row r="13" spans="1:22" x14ac:dyDescent="0.3">
      <c r="A13" t="s">
        <v>97</v>
      </c>
      <c r="B13" s="9">
        <v>1854655</v>
      </c>
      <c r="C13" s="9">
        <v>1503837</v>
      </c>
      <c r="D13" s="9">
        <v>350818</v>
      </c>
      <c r="E13" s="9">
        <v>272343</v>
      </c>
      <c r="F13" s="9">
        <v>205257</v>
      </c>
      <c r="G13" s="9">
        <v>67086</v>
      </c>
      <c r="H13" s="9">
        <v>74025</v>
      </c>
      <c r="I13" s="9">
        <v>32179</v>
      </c>
      <c r="J13" s="9">
        <v>41846</v>
      </c>
      <c r="K13" s="9">
        <v>1342045</v>
      </c>
      <c r="L13" s="9">
        <v>1101548</v>
      </c>
      <c r="M13" s="9">
        <v>240497</v>
      </c>
      <c r="N13" s="9">
        <v>166242</v>
      </c>
      <c r="O13" s="9">
        <v>164853</v>
      </c>
      <c r="P13" s="9">
        <v>1389</v>
      </c>
      <c r="Q13" s="9">
        <v>0</v>
      </c>
      <c r="R13" s="9">
        <v>0</v>
      </c>
      <c r="S13" s="9">
        <v>30060</v>
      </c>
      <c r="T13" s="9">
        <v>200724</v>
      </c>
      <c r="U13" s="9">
        <v>189.095</v>
      </c>
      <c r="V13" s="9">
        <v>623586</v>
      </c>
    </row>
    <row r="14" spans="1:22" x14ac:dyDescent="0.3">
      <c r="A14" t="s">
        <v>98</v>
      </c>
      <c r="B14" s="9">
        <v>2322757</v>
      </c>
      <c r="C14" s="9">
        <v>2096840</v>
      </c>
      <c r="D14" s="9">
        <v>225917</v>
      </c>
      <c r="E14" s="9">
        <v>268530</v>
      </c>
      <c r="F14" s="9">
        <v>227201</v>
      </c>
      <c r="G14" s="9">
        <v>41329</v>
      </c>
      <c r="H14" s="9">
        <v>48112</v>
      </c>
      <c r="I14" s="9">
        <v>34229</v>
      </c>
      <c r="J14" s="9">
        <v>13883</v>
      </c>
      <c r="K14" s="9">
        <v>1868062</v>
      </c>
      <c r="L14" s="9">
        <v>1697781</v>
      </c>
      <c r="M14" s="9">
        <v>170281</v>
      </c>
      <c r="N14" s="9">
        <v>138053</v>
      </c>
      <c r="O14" s="9">
        <v>137629</v>
      </c>
      <c r="P14" s="9">
        <v>424</v>
      </c>
      <c r="Q14" s="9">
        <v>0</v>
      </c>
      <c r="R14" s="9">
        <v>0</v>
      </c>
      <c r="S14" s="9">
        <v>18353</v>
      </c>
      <c r="T14" s="9">
        <v>151358</v>
      </c>
      <c r="U14" s="9">
        <v>176.976</v>
      </c>
      <c r="V14" s="9">
        <v>1091820</v>
      </c>
    </row>
    <row r="15" spans="1:22" x14ac:dyDescent="0.3">
      <c r="A15" t="s">
        <v>99</v>
      </c>
      <c r="B15" s="9">
        <v>2393671</v>
      </c>
      <c r="C15" s="9">
        <v>2259375</v>
      </c>
      <c r="D15" s="9">
        <v>134296</v>
      </c>
      <c r="E15" s="9">
        <v>247840</v>
      </c>
      <c r="F15" s="9">
        <v>227245</v>
      </c>
      <c r="G15" s="9">
        <v>20595</v>
      </c>
      <c r="H15" s="9">
        <v>40064</v>
      </c>
      <c r="I15" s="9">
        <v>31106</v>
      </c>
      <c r="J15" s="9">
        <v>8958</v>
      </c>
      <c r="K15" s="9">
        <v>1968259</v>
      </c>
      <c r="L15" s="9">
        <v>1863789</v>
      </c>
      <c r="M15" s="9">
        <v>104470</v>
      </c>
      <c r="N15" s="9">
        <v>137508</v>
      </c>
      <c r="O15" s="9">
        <v>137235</v>
      </c>
      <c r="P15" s="9">
        <v>273</v>
      </c>
      <c r="Q15" s="9">
        <v>0</v>
      </c>
      <c r="R15" s="9">
        <v>0</v>
      </c>
      <c r="S15" s="9">
        <v>10520</v>
      </c>
      <c r="T15" s="9">
        <v>90886</v>
      </c>
      <c r="U15" s="9">
        <v>172.68</v>
      </c>
      <c r="V15" s="9">
        <v>1221098</v>
      </c>
    </row>
    <row r="16" spans="1:22" x14ac:dyDescent="0.3">
      <c r="A16" t="s">
        <v>100</v>
      </c>
      <c r="B16" s="9">
        <v>2437850</v>
      </c>
      <c r="C16" s="9">
        <v>2294654</v>
      </c>
      <c r="D16" s="9">
        <v>143196</v>
      </c>
      <c r="E16" s="9">
        <v>266295</v>
      </c>
      <c r="F16" s="9">
        <v>245929</v>
      </c>
      <c r="G16" s="9">
        <v>20366</v>
      </c>
      <c r="H16" s="9">
        <v>43940</v>
      </c>
      <c r="I16" s="9">
        <v>34502</v>
      </c>
      <c r="J16" s="9">
        <v>9438</v>
      </c>
      <c r="K16" s="9">
        <v>1980138</v>
      </c>
      <c r="L16" s="9">
        <v>1867008</v>
      </c>
      <c r="M16" s="9">
        <v>113130</v>
      </c>
      <c r="N16" s="9">
        <v>147477</v>
      </c>
      <c r="O16" s="9">
        <v>147215</v>
      </c>
      <c r="P16" s="9">
        <v>262</v>
      </c>
      <c r="Q16" s="9">
        <v>0</v>
      </c>
      <c r="R16" s="9">
        <v>0</v>
      </c>
      <c r="S16" s="9">
        <v>10415</v>
      </c>
      <c r="T16" s="9">
        <v>102017</v>
      </c>
      <c r="U16" s="9">
        <v>174.977</v>
      </c>
      <c r="V16" s="9">
        <v>1157871</v>
      </c>
    </row>
    <row r="17" spans="1:22" x14ac:dyDescent="0.3">
      <c r="A17" t="s">
        <v>101</v>
      </c>
      <c r="B17" s="9">
        <v>2162742</v>
      </c>
      <c r="C17" s="9">
        <v>1971108</v>
      </c>
      <c r="D17" s="9">
        <v>191634</v>
      </c>
      <c r="E17" s="9">
        <v>271268</v>
      </c>
      <c r="F17" s="9">
        <v>241584</v>
      </c>
      <c r="G17" s="9">
        <v>29684</v>
      </c>
      <c r="H17" s="9">
        <v>45693</v>
      </c>
      <c r="I17" s="9">
        <v>32575</v>
      </c>
      <c r="J17" s="9">
        <v>13118</v>
      </c>
      <c r="K17" s="9">
        <v>1693282</v>
      </c>
      <c r="L17" s="9">
        <v>1544919</v>
      </c>
      <c r="M17" s="9">
        <v>148363</v>
      </c>
      <c r="N17" s="9">
        <v>152499</v>
      </c>
      <c r="O17" s="9">
        <v>152030</v>
      </c>
      <c r="P17" s="9">
        <v>469</v>
      </c>
      <c r="Q17" s="9">
        <v>0</v>
      </c>
      <c r="R17" s="9">
        <v>0</v>
      </c>
      <c r="S17" s="9">
        <v>16720</v>
      </c>
      <c r="T17" s="9">
        <v>129322</v>
      </c>
      <c r="U17" s="9">
        <v>177.07400000000001</v>
      </c>
      <c r="V17" s="9">
        <v>863317</v>
      </c>
    </row>
    <row r="18" spans="1:22" x14ac:dyDescent="0.3">
      <c r="A18" t="s">
        <v>102</v>
      </c>
      <c r="B18" s="9">
        <v>2381077</v>
      </c>
      <c r="C18" s="9">
        <v>2240071</v>
      </c>
      <c r="D18" s="9">
        <v>141006</v>
      </c>
      <c r="E18" s="9">
        <v>296059</v>
      </c>
      <c r="F18" s="9">
        <v>276197</v>
      </c>
      <c r="G18" s="9">
        <v>19862</v>
      </c>
      <c r="H18" s="9">
        <v>49822</v>
      </c>
      <c r="I18" s="9">
        <v>40026</v>
      </c>
      <c r="J18" s="9">
        <v>9796</v>
      </c>
      <c r="K18" s="9">
        <v>1869174</v>
      </c>
      <c r="L18" s="9">
        <v>1758165</v>
      </c>
      <c r="M18" s="9">
        <v>111009</v>
      </c>
      <c r="N18" s="9">
        <v>166022</v>
      </c>
      <c r="O18" s="9">
        <v>165683</v>
      </c>
      <c r="P18" s="9">
        <v>339</v>
      </c>
      <c r="Q18" s="9">
        <v>0</v>
      </c>
      <c r="R18" s="9">
        <v>0</v>
      </c>
      <c r="S18" s="9">
        <v>10725</v>
      </c>
      <c r="T18" s="9">
        <v>100047</v>
      </c>
      <c r="U18" s="9">
        <v>171.88200000000001</v>
      </c>
      <c r="V18" s="9">
        <v>959616</v>
      </c>
    </row>
    <row r="19" spans="1:22" x14ac:dyDescent="0.3">
      <c r="A19" t="s">
        <v>103</v>
      </c>
      <c r="B19" s="9">
        <v>2526860</v>
      </c>
      <c r="C19" s="9">
        <v>2369717</v>
      </c>
      <c r="D19" s="9">
        <v>157143</v>
      </c>
      <c r="E19" s="9">
        <v>319543</v>
      </c>
      <c r="F19" s="9">
        <v>295733</v>
      </c>
      <c r="G19" s="9">
        <v>23810</v>
      </c>
      <c r="H19" s="9">
        <v>48710</v>
      </c>
      <c r="I19" s="9">
        <v>39166</v>
      </c>
      <c r="J19" s="9">
        <v>9544</v>
      </c>
      <c r="K19" s="9">
        <v>1984907</v>
      </c>
      <c r="L19" s="9">
        <v>1861400</v>
      </c>
      <c r="M19" s="9">
        <v>123507</v>
      </c>
      <c r="N19" s="9">
        <v>173700</v>
      </c>
      <c r="O19" s="9">
        <v>173418</v>
      </c>
      <c r="P19" s="9">
        <v>282</v>
      </c>
      <c r="Q19" s="9">
        <v>0</v>
      </c>
      <c r="R19" s="9">
        <v>0</v>
      </c>
      <c r="S19" s="9">
        <v>11806</v>
      </c>
      <c r="T19" s="9">
        <v>109899</v>
      </c>
      <c r="U19" s="9">
        <v>173.102</v>
      </c>
      <c r="V19" s="9">
        <v>994770</v>
      </c>
    </row>
    <row r="20" spans="1:22" x14ac:dyDescent="0.3">
      <c r="A20" t="s">
        <v>104</v>
      </c>
      <c r="B20" s="9">
        <v>535103</v>
      </c>
      <c r="C20" s="9">
        <v>470213</v>
      </c>
      <c r="D20" s="9">
        <v>64890</v>
      </c>
      <c r="E20" s="9">
        <v>18340</v>
      </c>
      <c r="F20" s="9">
        <v>5397</v>
      </c>
      <c r="G20" s="9">
        <v>12943</v>
      </c>
      <c r="H20" s="9">
        <v>30953</v>
      </c>
      <c r="I20" s="9">
        <v>4723</v>
      </c>
      <c r="J20" s="9">
        <v>26230</v>
      </c>
      <c r="K20" s="9">
        <v>450978</v>
      </c>
      <c r="L20" s="9">
        <v>425370</v>
      </c>
      <c r="M20" s="9">
        <v>25608</v>
      </c>
      <c r="N20" s="9">
        <v>34832</v>
      </c>
      <c r="O20" s="9">
        <v>34723</v>
      </c>
      <c r="P20" s="9">
        <v>109</v>
      </c>
      <c r="Q20" s="9">
        <v>0</v>
      </c>
      <c r="R20" s="9">
        <v>0</v>
      </c>
      <c r="S20" s="9">
        <v>4168</v>
      </c>
      <c r="T20" s="9">
        <v>22275</v>
      </c>
      <c r="U20" s="9">
        <v>312.11399999999998</v>
      </c>
      <c r="V20" s="9">
        <v>417782</v>
      </c>
    </row>
    <row r="21" spans="1:22" x14ac:dyDescent="0.3">
      <c r="A21" t="s">
        <v>105</v>
      </c>
      <c r="B21" s="9">
        <v>306764</v>
      </c>
      <c r="C21" s="9">
        <v>306152</v>
      </c>
      <c r="D21" s="9">
        <v>612</v>
      </c>
      <c r="E21" s="9">
        <v>74</v>
      </c>
      <c r="F21" s="9">
        <v>59</v>
      </c>
      <c r="G21" s="9">
        <v>15</v>
      </c>
      <c r="H21" s="9">
        <v>5</v>
      </c>
      <c r="I21" s="9">
        <v>3</v>
      </c>
      <c r="J21" s="9">
        <v>2</v>
      </c>
      <c r="K21" s="9">
        <v>306590</v>
      </c>
      <c r="L21" s="9">
        <v>305995</v>
      </c>
      <c r="M21" s="9">
        <v>595</v>
      </c>
      <c r="N21" s="9">
        <v>95</v>
      </c>
      <c r="O21" s="9">
        <v>95</v>
      </c>
      <c r="P21" s="9">
        <v>0</v>
      </c>
      <c r="Q21" s="9">
        <v>0</v>
      </c>
      <c r="R21" s="9">
        <v>0</v>
      </c>
      <c r="S21" s="9">
        <v>12</v>
      </c>
      <c r="T21" s="9">
        <v>167</v>
      </c>
      <c r="U21" s="9">
        <v>267.71699999999998</v>
      </c>
      <c r="V21" s="9">
        <v>305910</v>
      </c>
    </row>
    <row r="22" spans="1:22" x14ac:dyDescent="0.3">
      <c r="A22" t="s">
        <v>106</v>
      </c>
      <c r="B22" s="9">
        <v>1851510</v>
      </c>
      <c r="C22" s="9">
        <v>1813568</v>
      </c>
      <c r="D22" s="9">
        <v>37942</v>
      </c>
      <c r="E22" s="9">
        <v>130462</v>
      </c>
      <c r="F22" s="9">
        <v>126028</v>
      </c>
      <c r="G22" s="9">
        <v>4434</v>
      </c>
      <c r="H22" s="9">
        <v>61065</v>
      </c>
      <c r="I22" s="9">
        <v>47613</v>
      </c>
      <c r="J22" s="9">
        <v>13452</v>
      </c>
      <c r="K22" s="9">
        <v>1553197</v>
      </c>
      <c r="L22" s="9">
        <v>1533294</v>
      </c>
      <c r="M22" s="9">
        <v>19903</v>
      </c>
      <c r="N22" s="9">
        <v>106786</v>
      </c>
      <c r="O22" s="9">
        <v>106633</v>
      </c>
      <c r="P22" s="9">
        <v>153</v>
      </c>
      <c r="Q22" s="9">
        <v>0</v>
      </c>
      <c r="R22" s="9">
        <v>0</v>
      </c>
      <c r="S22" s="9">
        <v>1844</v>
      </c>
      <c r="T22" s="9">
        <v>17388</v>
      </c>
      <c r="U22" s="9">
        <v>177.45500000000001</v>
      </c>
      <c r="V22" s="9">
        <v>1209657</v>
      </c>
    </row>
    <row r="23" spans="1:22" x14ac:dyDescent="0.3">
      <c r="A23" t="s">
        <v>107</v>
      </c>
      <c r="B23" s="9">
        <v>3999690</v>
      </c>
      <c r="C23" s="9">
        <v>2485285</v>
      </c>
      <c r="D23" s="9">
        <v>1514405</v>
      </c>
      <c r="E23" s="9">
        <v>334183</v>
      </c>
      <c r="F23" s="9">
        <v>177068</v>
      </c>
      <c r="G23" s="9">
        <v>157115</v>
      </c>
      <c r="H23" s="9">
        <v>840405</v>
      </c>
      <c r="I23" s="9">
        <v>122341</v>
      </c>
      <c r="J23" s="9">
        <v>718064</v>
      </c>
      <c r="K23" s="9">
        <v>1763232</v>
      </c>
      <c r="L23" s="9">
        <v>1126281</v>
      </c>
      <c r="M23" s="9">
        <v>636951</v>
      </c>
      <c r="N23" s="9">
        <v>1061871</v>
      </c>
      <c r="O23" s="9">
        <v>1059595</v>
      </c>
      <c r="P23" s="9">
        <v>2276</v>
      </c>
      <c r="Q23" s="9">
        <v>0</v>
      </c>
      <c r="R23" s="9">
        <v>0</v>
      </c>
      <c r="S23" s="9">
        <v>46730</v>
      </c>
      <c r="T23" s="9">
        <v>588854</v>
      </c>
      <c r="U23" s="9">
        <v>264.49599999999998</v>
      </c>
      <c r="V23" s="9">
        <v>815977</v>
      </c>
    </row>
    <row r="24" spans="1:22" x14ac:dyDescent="0.3">
      <c r="A24" t="s">
        <v>108</v>
      </c>
      <c r="B24" s="9">
        <v>4018743</v>
      </c>
      <c r="C24" s="9">
        <v>2596855</v>
      </c>
      <c r="D24" s="9">
        <v>1421888</v>
      </c>
      <c r="E24" s="9">
        <v>269323</v>
      </c>
      <c r="F24" s="9">
        <v>172931</v>
      </c>
      <c r="G24" s="9">
        <v>96392</v>
      </c>
      <c r="H24" s="9">
        <v>930421</v>
      </c>
      <c r="I24" s="9">
        <v>133733</v>
      </c>
      <c r="J24" s="9">
        <v>796688</v>
      </c>
      <c r="K24" s="9">
        <v>1719402</v>
      </c>
      <c r="L24" s="9">
        <v>1192376</v>
      </c>
      <c r="M24" s="9">
        <v>527026</v>
      </c>
      <c r="N24" s="9">
        <v>1099597</v>
      </c>
      <c r="O24" s="9">
        <v>1097815</v>
      </c>
      <c r="P24" s="9">
        <v>1782</v>
      </c>
      <c r="Q24" s="9">
        <v>0</v>
      </c>
      <c r="R24" s="9">
        <v>0</v>
      </c>
      <c r="S24" s="9">
        <v>29964</v>
      </c>
      <c r="T24" s="9">
        <v>497500</v>
      </c>
      <c r="U24" s="9">
        <v>278.298</v>
      </c>
      <c r="V24" s="9">
        <v>856352</v>
      </c>
    </row>
    <row r="25" spans="1:22" x14ac:dyDescent="0.3">
      <c r="A25" t="s">
        <v>109</v>
      </c>
      <c r="B25" s="9">
        <v>4104251</v>
      </c>
      <c r="C25" s="9">
        <v>2516028</v>
      </c>
      <c r="D25" s="9">
        <v>1588223</v>
      </c>
      <c r="E25" s="9">
        <v>338360</v>
      </c>
      <c r="F25" s="9">
        <v>172801</v>
      </c>
      <c r="G25" s="9">
        <v>165559</v>
      </c>
      <c r="H25" s="9">
        <v>882572</v>
      </c>
      <c r="I25" s="9">
        <v>115462</v>
      </c>
      <c r="J25" s="9">
        <v>767110</v>
      </c>
      <c r="K25" s="9">
        <v>1773737</v>
      </c>
      <c r="L25" s="9">
        <v>1120225</v>
      </c>
      <c r="M25" s="9">
        <v>653512</v>
      </c>
      <c r="N25" s="9">
        <v>1109582</v>
      </c>
      <c r="O25" s="9">
        <v>1107540</v>
      </c>
      <c r="P25" s="9">
        <v>2042</v>
      </c>
      <c r="Q25" s="9">
        <v>0</v>
      </c>
      <c r="R25" s="9">
        <v>0</v>
      </c>
      <c r="S25" s="9">
        <v>51680</v>
      </c>
      <c r="T25" s="9">
        <v>600997</v>
      </c>
      <c r="U25" s="9">
        <v>273.43</v>
      </c>
      <c r="V25" s="9">
        <v>818503</v>
      </c>
    </row>
    <row r="26" spans="1:22" x14ac:dyDescent="0.3">
      <c r="A26" t="s">
        <v>110</v>
      </c>
      <c r="B26" s="9">
        <v>3914372</v>
      </c>
      <c r="C26" s="9">
        <v>2511985</v>
      </c>
      <c r="D26" s="9">
        <v>1402387</v>
      </c>
      <c r="E26" s="9">
        <v>269339</v>
      </c>
      <c r="F26" s="9">
        <v>172100</v>
      </c>
      <c r="G26" s="9">
        <v>97239</v>
      </c>
      <c r="H26" s="9">
        <v>925567</v>
      </c>
      <c r="I26" s="9">
        <v>139561</v>
      </c>
      <c r="J26" s="9">
        <v>786006</v>
      </c>
      <c r="K26" s="9">
        <v>1621668</v>
      </c>
      <c r="L26" s="9">
        <v>1104568</v>
      </c>
      <c r="M26" s="9">
        <v>517100</v>
      </c>
      <c r="N26" s="9">
        <v>1097798</v>
      </c>
      <c r="O26" s="9">
        <v>1095756</v>
      </c>
      <c r="P26" s="9">
        <v>2042</v>
      </c>
      <c r="Q26" s="9">
        <v>0</v>
      </c>
      <c r="R26" s="9">
        <v>0</v>
      </c>
      <c r="S26" s="9">
        <v>29528</v>
      </c>
      <c r="T26" s="9">
        <v>487877</v>
      </c>
      <c r="U26" s="9">
        <v>278.238</v>
      </c>
      <c r="V26" s="9">
        <v>776501</v>
      </c>
    </row>
    <row r="27" spans="1:22" x14ac:dyDescent="0.3">
      <c r="A27" t="s">
        <v>111</v>
      </c>
      <c r="B27" s="9">
        <v>4039487</v>
      </c>
      <c r="C27" s="9">
        <v>2658989</v>
      </c>
      <c r="D27" s="9">
        <v>1380498</v>
      </c>
      <c r="E27" s="9">
        <v>254197</v>
      </c>
      <c r="F27" s="9">
        <v>177126</v>
      </c>
      <c r="G27" s="9">
        <v>77071</v>
      </c>
      <c r="H27" s="9">
        <v>953026</v>
      </c>
      <c r="I27" s="9">
        <v>143507</v>
      </c>
      <c r="J27" s="9">
        <v>809519</v>
      </c>
      <c r="K27" s="9">
        <v>1720239</v>
      </c>
      <c r="L27" s="9">
        <v>1228210</v>
      </c>
      <c r="M27" s="9">
        <v>492029</v>
      </c>
      <c r="N27" s="9">
        <v>1112025</v>
      </c>
      <c r="O27" s="9">
        <v>1110146</v>
      </c>
      <c r="P27" s="9">
        <v>1879</v>
      </c>
      <c r="Q27" s="9">
        <v>0</v>
      </c>
      <c r="R27" s="9">
        <v>0</v>
      </c>
      <c r="S27" s="9">
        <v>26982</v>
      </c>
      <c r="T27" s="9">
        <v>463773</v>
      </c>
      <c r="U27" s="9">
        <v>290.44499999999999</v>
      </c>
      <c r="V27" s="9">
        <v>883839</v>
      </c>
    </row>
    <row r="28" spans="1:22" x14ac:dyDescent="0.3">
      <c r="A28" t="s">
        <v>112</v>
      </c>
      <c r="B28" s="9">
        <v>4033126</v>
      </c>
      <c r="C28" s="9">
        <v>2638123</v>
      </c>
      <c r="D28" s="9">
        <v>1395003</v>
      </c>
      <c r="E28" s="9">
        <v>249577</v>
      </c>
      <c r="F28" s="9">
        <v>173664</v>
      </c>
      <c r="G28" s="9">
        <v>75913</v>
      </c>
      <c r="H28" s="9">
        <v>957988</v>
      </c>
      <c r="I28" s="9">
        <v>141439</v>
      </c>
      <c r="J28" s="9">
        <v>816549</v>
      </c>
      <c r="K28" s="9">
        <v>1710099</v>
      </c>
      <c r="L28" s="9">
        <v>1209267</v>
      </c>
      <c r="M28" s="9">
        <v>500832</v>
      </c>
      <c r="N28" s="9">
        <v>1115462</v>
      </c>
      <c r="O28" s="9">
        <v>1113753</v>
      </c>
      <c r="P28" s="9">
        <v>1709</v>
      </c>
      <c r="Q28" s="9">
        <v>0</v>
      </c>
      <c r="R28" s="9">
        <v>0</v>
      </c>
      <c r="S28" s="9">
        <v>28838</v>
      </c>
      <c r="T28" s="9">
        <v>472352</v>
      </c>
      <c r="U28" s="9">
        <v>290.79000000000002</v>
      </c>
      <c r="V28" s="9">
        <v>872866</v>
      </c>
    </row>
    <row r="29" spans="1:22" x14ac:dyDescent="0.3">
      <c r="A29" t="s">
        <v>113</v>
      </c>
      <c r="B29" s="9">
        <v>2178509</v>
      </c>
      <c r="C29" s="9">
        <v>2128610</v>
      </c>
      <c r="D29" s="9">
        <v>49899</v>
      </c>
      <c r="E29" s="9">
        <v>156509</v>
      </c>
      <c r="F29" s="9">
        <v>150033</v>
      </c>
      <c r="G29" s="9">
        <v>6476</v>
      </c>
      <c r="H29" s="9">
        <v>71652</v>
      </c>
      <c r="I29" s="9">
        <v>53819</v>
      </c>
      <c r="J29" s="9">
        <v>17833</v>
      </c>
      <c r="K29" s="9">
        <v>1828052</v>
      </c>
      <c r="L29" s="9">
        <v>1802747</v>
      </c>
      <c r="M29" s="9">
        <v>25305</v>
      </c>
      <c r="N29" s="9">
        <v>122296</v>
      </c>
      <c r="O29" s="9">
        <v>122011</v>
      </c>
      <c r="P29" s="9">
        <v>285</v>
      </c>
      <c r="Q29" s="9">
        <v>0</v>
      </c>
      <c r="R29" s="9">
        <v>0</v>
      </c>
      <c r="S29" s="9">
        <v>2552</v>
      </c>
      <c r="T29" s="9">
        <v>22917</v>
      </c>
      <c r="U29" s="9">
        <v>183.26400000000001</v>
      </c>
      <c r="V29" s="9">
        <v>1412295</v>
      </c>
    </row>
    <row r="30" spans="1:22" x14ac:dyDescent="0.3">
      <c r="A30" t="s">
        <v>114</v>
      </c>
      <c r="B30" s="9">
        <v>2255404</v>
      </c>
      <c r="C30" s="9">
        <v>2202772</v>
      </c>
      <c r="D30" s="9">
        <v>52632</v>
      </c>
      <c r="E30" s="9">
        <v>155930</v>
      </c>
      <c r="F30" s="9">
        <v>150149</v>
      </c>
      <c r="G30" s="9">
        <v>5781</v>
      </c>
      <c r="H30" s="9">
        <v>79414</v>
      </c>
      <c r="I30" s="9">
        <v>57265</v>
      </c>
      <c r="J30" s="9">
        <v>22149</v>
      </c>
      <c r="K30" s="9">
        <v>1890493</v>
      </c>
      <c r="L30" s="9">
        <v>1866115</v>
      </c>
      <c r="M30" s="9">
        <v>24378</v>
      </c>
      <c r="N30" s="9">
        <v>129567</v>
      </c>
      <c r="O30" s="9">
        <v>129243</v>
      </c>
      <c r="P30" s="9">
        <v>324</v>
      </c>
      <c r="Q30" s="9">
        <v>0</v>
      </c>
      <c r="R30" s="9">
        <v>0</v>
      </c>
      <c r="S30" s="9">
        <v>2114</v>
      </c>
      <c r="T30" s="9">
        <v>22117</v>
      </c>
      <c r="U30" s="9">
        <v>199.423</v>
      </c>
      <c r="V30" s="9">
        <v>1451595</v>
      </c>
    </row>
    <row r="31" spans="1:22" x14ac:dyDescent="0.3">
      <c r="A31" t="s">
        <v>115</v>
      </c>
      <c r="B31" s="9">
        <v>2299300</v>
      </c>
      <c r="C31" s="9">
        <v>2268904</v>
      </c>
      <c r="D31" s="9">
        <v>30396</v>
      </c>
      <c r="E31" s="9">
        <v>147750</v>
      </c>
      <c r="F31" s="9">
        <v>144311</v>
      </c>
      <c r="G31" s="9">
        <v>3439</v>
      </c>
      <c r="H31" s="9">
        <v>77612</v>
      </c>
      <c r="I31" s="9">
        <v>66787</v>
      </c>
      <c r="J31" s="9">
        <v>10825</v>
      </c>
      <c r="K31" s="9">
        <v>1943836</v>
      </c>
      <c r="L31" s="9">
        <v>1927940</v>
      </c>
      <c r="M31" s="9">
        <v>15896</v>
      </c>
      <c r="N31" s="9">
        <v>130102</v>
      </c>
      <c r="O31" s="9">
        <v>129866</v>
      </c>
      <c r="P31" s="9">
        <v>236</v>
      </c>
      <c r="Q31" s="9">
        <v>0</v>
      </c>
      <c r="R31" s="9">
        <v>0</v>
      </c>
      <c r="S31" s="9">
        <v>1174</v>
      </c>
      <c r="T31" s="9">
        <v>13204</v>
      </c>
      <c r="U31" s="9">
        <v>182.15299999999999</v>
      </c>
      <c r="V31" s="9">
        <v>1502285</v>
      </c>
    </row>
    <row r="32" spans="1:22" x14ac:dyDescent="0.3">
      <c r="A32" t="s">
        <v>116</v>
      </c>
      <c r="B32" s="9">
        <v>2588043</v>
      </c>
      <c r="C32" s="9">
        <v>2551224</v>
      </c>
      <c r="D32" s="9">
        <v>36819</v>
      </c>
      <c r="E32" s="9">
        <v>185806</v>
      </c>
      <c r="F32" s="9">
        <v>182077</v>
      </c>
      <c r="G32" s="9">
        <v>3729</v>
      </c>
      <c r="H32" s="9">
        <v>96415</v>
      </c>
      <c r="I32" s="9">
        <v>81839</v>
      </c>
      <c r="J32" s="9">
        <v>14576</v>
      </c>
      <c r="K32" s="9">
        <v>2142450</v>
      </c>
      <c r="L32" s="9">
        <v>2124191</v>
      </c>
      <c r="M32" s="9">
        <v>18259</v>
      </c>
      <c r="N32" s="9">
        <v>163372</v>
      </c>
      <c r="O32" s="9">
        <v>163117</v>
      </c>
      <c r="P32" s="9">
        <v>255</v>
      </c>
      <c r="Q32" s="9">
        <v>0</v>
      </c>
      <c r="R32" s="9">
        <v>0</v>
      </c>
      <c r="S32" s="9">
        <v>1136</v>
      </c>
      <c r="T32" s="9">
        <v>15850</v>
      </c>
      <c r="U32" s="9">
        <v>188.57599999999999</v>
      </c>
      <c r="V32" s="9">
        <v>1641481</v>
      </c>
    </row>
    <row r="33" spans="1:22" x14ac:dyDescent="0.3">
      <c r="A33" t="s">
        <v>117</v>
      </c>
      <c r="B33" s="9">
        <v>2786375</v>
      </c>
      <c r="C33" s="9">
        <v>2751261</v>
      </c>
      <c r="D33" s="9">
        <v>35114</v>
      </c>
      <c r="E33" s="9">
        <v>176296</v>
      </c>
      <c r="F33" s="9">
        <v>172682</v>
      </c>
      <c r="G33" s="9">
        <v>3614</v>
      </c>
      <c r="H33" s="9">
        <v>91084</v>
      </c>
      <c r="I33" s="9">
        <v>77237</v>
      </c>
      <c r="J33" s="9">
        <v>13847</v>
      </c>
      <c r="K33" s="9">
        <v>2369295</v>
      </c>
      <c r="L33" s="9">
        <v>2351836</v>
      </c>
      <c r="M33" s="9">
        <v>17459</v>
      </c>
      <c r="N33" s="9">
        <v>149700</v>
      </c>
      <c r="O33" s="9">
        <v>149506</v>
      </c>
      <c r="P33" s="9">
        <v>194</v>
      </c>
      <c r="Q33" s="9">
        <v>0</v>
      </c>
      <c r="R33" s="9">
        <v>0</v>
      </c>
      <c r="S33" s="9">
        <v>1433</v>
      </c>
      <c r="T33" s="9">
        <v>14462</v>
      </c>
      <c r="U33" s="9">
        <v>185.69399999999999</v>
      </c>
      <c r="V33" s="9">
        <v>1867149</v>
      </c>
    </row>
    <row r="34" spans="1:22" x14ac:dyDescent="0.3">
      <c r="A34" t="s">
        <v>118</v>
      </c>
      <c r="B34" s="9">
        <v>3072158</v>
      </c>
      <c r="C34" s="9">
        <v>2992317</v>
      </c>
      <c r="D34" s="9">
        <v>79841</v>
      </c>
      <c r="E34" s="9">
        <v>168011</v>
      </c>
      <c r="F34" s="9">
        <v>151270</v>
      </c>
      <c r="G34" s="9">
        <v>16741</v>
      </c>
      <c r="H34" s="9">
        <v>66336</v>
      </c>
      <c r="I34" s="9">
        <v>64322</v>
      </c>
      <c r="J34" s="9">
        <v>2014</v>
      </c>
      <c r="K34" s="9">
        <v>2726113</v>
      </c>
      <c r="L34" s="9">
        <v>2665498</v>
      </c>
      <c r="M34" s="9">
        <v>60615</v>
      </c>
      <c r="N34" s="9">
        <v>111698</v>
      </c>
      <c r="O34" s="9">
        <v>111227</v>
      </c>
      <c r="P34" s="9">
        <v>471</v>
      </c>
      <c r="Q34" s="9">
        <v>0</v>
      </c>
      <c r="R34" s="9">
        <v>0</v>
      </c>
      <c r="S34" s="9">
        <v>2670</v>
      </c>
      <c r="T34" s="9">
        <v>56618</v>
      </c>
      <c r="U34" s="9">
        <v>160.13900000000001</v>
      </c>
      <c r="V34" s="9">
        <v>2195373</v>
      </c>
    </row>
    <row r="35" spans="1:22" x14ac:dyDescent="0.3">
      <c r="A35" t="s">
        <v>119</v>
      </c>
      <c r="B35" s="9">
        <v>3041703</v>
      </c>
      <c r="C35" s="9">
        <v>2958468</v>
      </c>
      <c r="D35" s="9">
        <v>83235</v>
      </c>
      <c r="E35" s="9">
        <v>179074</v>
      </c>
      <c r="F35" s="9">
        <v>161723</v>
      </c>
      <c r="G35" s="9">
        <v>17351</v>
      </c>
      <c r="H35" s="9">
        <v>77400</v>
      </c>
      <c r="I35" s="9">
        <v>73707</v>
      </c>
      <c r="J35" s="9">
        <v>3693</v>
      </c>
      <c r="K35" s="9">
        <v>2653533</v>
      </c>
      <c r="L35" s="9">
        <v>2592011</v>
      </c>
      <c r="M35" s="9">
        <v>61522</v>
      </c>
      <c r="N35" s="9">
        <v>131696</v>
      </c>
      <c r="O35" s="9">
        <v>131027</v>
      </c>
      <c r="P35" s="9">
        <v>669</v>
      </c>
      <c r="Q35" s="9">
        <v>0</v>
      </c>
      <c r="R35" s="9">
        <v>0</v>
      </c>
      <c r="S35" s="9">
        <v>2933</v>
      </c>
      <c r="T35" s="9">
        <v>58313</v>
      </c>
      <c r="U35" s="9">
        <v>160.72999999999999</v>
      </c>
      <c r="V35" s="9">
        <v>2158270</v>
      </c>
    </row>
    <row r="36" spans="1:22" x14ac:dyDescent="0.3">
      <c r="A36" t="s">
        <v>120</v>
      </c>
      <c r="B36" s="9">
        <v>3098213</v>
      </c>
      <c r="C36" s="9">
        <v>3074886</v>
      </c>
      <c r="D36" s="9">
        <v>23327</v>
      </c>
      <c r="E36" s="9">
        <v>154919</v>
      </c>
      <c r="F36" s="9">
        <v>151908</v>
      </c>
      <c r="G36" s="9">
        <v>3011</v>
      </c>
      <c r="H36" s="9">
        <v>64117</v>
      </c>
      <c r="I36" s="9">
        <v>62360</v>
      </c>
      <c r="J36" s="9">
        <v>1757</v>
      </c>
      <c r="K36" s="9">
        <v>2762602</v>
      </c>
      <c r="L36" s="9">
        <v>2744147</v>
      </c>
      <c r="M36" s="9">
        <v>18455</v>
      </c>
      <c r="N36" s="9">
        <v>116575</v>
      </c>
      <c r="O36" s="9">
        <v>116471</v>
      </c>
      <c r="P36" s="9">
        <v>104</v>
      </c>
      <c r="Q36" s="9">
        <v>0</v>
      </c>
      <c r="R36" s="9">
        <v>0</v>
      </c>
      <c r="S36" s="9">
        <v>1036</v>
      </c>
      <c r="T36" s="9">
        <v>16194</v>
      </c>
      <c r="U36" s="9">
        <v>148.27799999999999</v>
      </c>
      <c r="V36" s="9">
        <v>2311706</v>
      </c>
    </row>
    <row r="37" spans="1:22" x14ac:dyDescent="0.3">
      <c r="A37" t="s">
        <v>121</v>
      </c>
      <c r="B37" s="9">
        <v>2742887</v>
      </c>
      <c r="C37" s="9">
        <v>2653588</v>
      </c>
      <c r="D37" s="9">
        <v>89299</v>
      </c>
      <c r="E37" s="9">
        <v>144382</v>
      </c>
      <c r="F37" s="9">
        <v>125461</v>
      </c>
      <c r="G37" s="9">
        <v>18921</v>
      </c>
      <c r="H37" s="9">
        <v>52378</v>
      </c>
      <c r="I37" s="9">
        <v>48176</v>
      </c>
      <c r="J37" s="9">
        <v>4202</v>
      </c>
      <c r="K37" s="9">
        <v>2447339</v>
      </c>
      <c r="L37" s="9">
        <v>2381743</v>
      </c>
      <c r="M37" s="9">
        <v>65596</v>
      </c>
      <c r="N37" s="9">
        <v>98788</v>
      </c>
      <c r="O37" s="9">
        <v>98208</v>
      </c>
      <c r="P37" s="9">
        <v>580</v>
      </c>
      <c r="Q37" s="9">
        <v>0</v>
      </c>
      <c r="R37" s="9">
        <v>0</v>
      </c>
      <c r="S37" s="9">
        <v>2987</v>
      </c>
      <c r="T37" s="9">
        <v>61248</v>
      </c>
      <c r="U37" s="9">
        <v>161.14599999999999</v>
      </c>
      <c r="V37" s="9">
        <v>2011417</v>
      </c>
    </row>
    <row r="38" spans="1:22" x14ac:dyDescent="0.3">
      <c r="A38" t="s">
        <v>122</v>
      </c>
      <c r="B38" s="9">
        <v>2698376</v>
      </c>
      <c r="C38" s="9">
        <v>2692306</v>
      </c>
      <c r="D38" s="9">
        <v>6070</v>
      </c>
      <c r="E38" s="9">
        <v>112454</v>
      </c>
      <c r="F38" s="9">
        <v>112007</v>
      </c>
      <c r="G38" s="9">
        <v>447</v>
      </c>
      <c r="H38" s="9">
        <v>46272</v>
      </c>
      <c r="I38" s="9">
        <v>46271</v>
      </c>
      <c r="J38" s="9">
        <v>1</v>
      </c>
      <c r="K38" s="9">
        <v>2453097</v>
      </c>
      <c r="L38" s="9">
        <v>2447492</v>
      </c>
      <c r="M38" s="9">
        <v>5605</v>
      </c>
      <c r="N38" s="9">
        <v>86553</v>
      </c>
      <c r="O38" s="9">
        <v>86536</v>
      </c>
      <c r="P38" s="9">
        <v>17</v>
      </c>
      <c r="Q38" s="9">
        <v>0</v>
      </c>
      <c r="R38" s="9">
        <v>0</v>
      </c>
      <c r="S38" s="9">
        <v>386</v>
      </c>
      <c r="T38" s="9">
        <v>1665</v>
      </c>
      <c r="U38" s="9">
        <v>149.51499999999999</v>
      </c>
      <c r="V38" s="9">
        <v>2169364</v>
      </c>
    </row>
    <row r="39" spans="1:22" x14ac:dyDescent="0.3">
      <c r="A39" t="s">
        <v>123</v>
      </c>
      <c r="B39" s="9">
        <v>2079516</v>
      </c>
      <c r="C39" s="9">
        <v>2021911</v>
      </c>
      <c r="D39" s="9">
        <v>57605</v>
      </c>
      <c r="E39" s="9">
        <v>119209</v>
      </c>
      <c r="F39" s="9">
        <v>105601</v>
      </c>
      <c r="G39" s="9">
        <v>13608</v>
      </c>
      <c r="H39" s="9">
        <v>22037</v>
      </c>
      <c r="I39" s="9">
        <v>19204</v>
      </c>
      <c r="J39" s="9">
        <v>2833</v>
      </c>
      <c r="K39" s="9">
        <v>1833613</v>
      </c>
      <c r="L39" s="9">
        <v>1792795</v>
      </c>
      <c r="M39" s="9">
        <v>40818</v>
      </c>
      <c r="N39" s="9">
        <v>104657</v>
      </c>
      <c r="O39" s="9">
        <v>104311</v>
      </c>
      <c r="P39" s="9">
        <v>346</v>
      </c>
      <c r="Q39" s="9">
        <v>0</v>
      </c>
      <c r="R39" s="9">
        <v>0</v>
      </c>
      <c r="S39" s="9">
        <v>6587</v>
      </c>
      <c r="T39" s="9">
        <v>33288</v>
      </c>
      <c r="U39" s="9">
        <v>171.16200000000001</v>
      </c>
      <c r="V39" s="9">
        <v>1647823</v>
      </c>
    </row>
    <row r="40" spans="1:22" x14ac:dyDescent="0.3">
      <c r="A40" t="s">
        <v>124</v>
      </c>
      <c r="B40" s="9">
        <v>1808782</v>
      </c>
      <c r="C40" s="9">
        <v>1795054</v>
      </c>
      <c r="D40" s="9">
        <v>13728</v>
      </c>
      <c r="E40" s="9">
        <v>42221</v>
      </c>
      <c r="F40" s="9">
        <v>39329</v>
      </c>
      <c r="G40" s="9">
        <v>2892</v>
      </c>
      <c r="H40" s="9">
        <v>9098</v>
      </c>
      <c r="I40" s="9">
        <v>8845</v>
      </c>
      <c r="J40" s="9">
        <v>253</v>
      </c>
      <c r="K40" s="9">
        <v>1716328</v>
      </c>
      <c r="L40" s="9">
        <v>1705806</v>
      </c>
      <c r="M40" s="9">
        <v>10522</v>
      </c>
      <c r="N40" s="9">
        <v>41135</v>
      </c>
      <c r="O40" s="9">
        <v>41074</v>
      </c>
      <c r="P40" s="9">
        <v>61</v>
      </c>
      <c r="Q40" s="9">
        <v>0</v>
      </c>
      <c r="R40" s="9">
        <v>0</v>
      </c>
      <c r="S40" s="9">
        <v>3060</v>
      </c>
      <c r="T40" s="9">
        <v>5171</v>
      </c>
      <c r="U40" s="9">
        <v>154.82599999999999</v>
      </c>
      <c r="V40" s="9">
        <v>1630994</v>
      </c>
    </row>
    <row r="41" spans="1:22" x14ac:dyDescent="0.3">
      <c r="A41" t="s">
        <v>125</v>
      </c>
      <c r="B41" s="9">
        <v>2279464</v>
      </c>
      <c r="C41" s="9">
        <v>1992912</v>
      </c>
      <c r="D41" s="9">
        <v>286552</v>
      </c>
      <c r="E41" s="9">
        <v>124710</v>
      </c>
      <c r="F41" s="9">
        <v>44315</v>
      </c>
      <c r="G41" s="9">
        <v>80395</v>
      </c>
      <c r="H41" s="9">
        <v>20232</v>
      </c>
      <c r="I41" s="9">
        <v>10155</v>
      </c>
      <c r="J41" s="9">
        <v>10077</v>
      </c>
      <c r="K41" s="9">
        <v>2033812</v>
      </c>
      <c r="L41" s="9">
        <v>1838850</v>
      </c>
      <c r="M41" s="9">
        <v>194962</v>
      </c>
      <c r="N41" s="9">
        <v>100710</v>
      </c>
      <c r="O41" s="9">
        <v>99592</v>
      </c>
      <c r="P41" s="9">
        <v>1118</v>
      </c>
      <c r="Q41" s="9">
        <v>0</v>
      </c>
      <c r="R41" s="9">
        <v>0</v>
      </c>
      <c r="S41" s="9">
        <v>35271</v>
      </c>
      <c r="T41" s="9">
        <v>159059</v>
      </c>
      <c r="U41" s="9">
        <v>213.14599999999999</v>
      </c>
      <c r="V41" s="9">
        <v>1779365</v>
      </c>
    </row>
    <row r="42" spans="1:22" x14ac:dyDescent="0.3">
      <c r="A42" t="s">
        <v>126</v>
      </c>
      <c r="B42" s="9">
        <v>790455</v>
      </c>
      <c r="C42" s="9">
        <v>787652</v>
      </c>
      <c r="D42" s="9">
        <v>2803</v>
      </c>
      <c r="E42" s="9">
        <v>425</v>
      </c>
      <c r="F42" s="9">
        <v>148</v>
      </c>
      <c r="G42" s="9">
        <v>277</v>
      </c>
      <c r="H42" s="9">
        <v>53</v>
      </c>
      <c r="I42" s="9">
        <v>22</v>
      </c>
      <c r="J42" s="9">
        <v>31</v>
      </c>
      <c r="K42" s="9">
        <v>788992</v>
      </c>
      <c r="L42" s="9">
        <v>786505</v>
      </c>
      <c r="M42" s="9">
        <v>2487</v>
      </c>
      <c r="N42" s="9">
        <v>985</v>
      </c>
      <c r="O42" s="9">
        <v>977</v>
      </c>
      <c r="P42" s="9">
        <v>8</v>
      </c>
      <c r="Q42" s="9">
        <v>0</v>
      </c>
      <c r="R42" s="9">
        <v>0</v>
      </c>
      <c r="S42" s="9">
        <v>67</v>
      </c>
      <c r="T42" s="9">
        <v>882</v>
      </c>
      <c r="U42" s="9">
        <v>258.03899999999999</v>
      </c>
      <c r="V42" s="9">
        <v>785364</v>
      </c>
    </row>
    <row r="43" spans="1:22" x14ac:dyDescent="0.3">
      <c r="A43" t="s">
        <v>127</v>
      </c>
      <c r="B43" s="9">
        <v>1716605</v>
      </c>
      <c r="C43" s="9">
        <v>1658549</v>
      </c>
      <c r="D43" s="9">
        <v>58056</v>
      </c>
      <c r="E43" s="9">
        <v>141407</v>
      </c>
      <c r="F43" s="9">
        <v>128253</v>
      </c>
      <c r="G43" s="9">
        <v>13154</v>
      </c>
      <c r="H43" s="9">
        <v>27077</v>
      </c>
      <c r="I43" s="9">
        <v>22822</v>
      </c>
      <c r="J43" s="9">
        <v>4255</v>
      </c>
      <c r="K43" s="9">
        <v>1407051</v>
      </c>
      <c r="L43" s="9">
        <v>1367044</v>
      </c>
      <c r="M43" s="9">
        <v>40007</v>
      </c>
      <c r="N43" s="9">
        <v>141070</v>
      </c>
      <c r="O43" s="9">
        <v>140430</v>
      </c>
      <c r="P43" s="9">
        <v>640</v>
      </c>
      <c r="Q43" s="9">
        <v>0</v>
      </c>
      <c r="R43" s="9">
        <v>0</v>
      </c>
      <c r="S43" s="9">
        <v>4583</v>
      </c>
      <c r="T43" s="9">
        <v>34609</v>
      </c>
      <c r="U43" s="9">
        <v>167.71899999999999</v>
      </c>
      <c r="V43" s="9">
        <v>1241967</v>
      </c>
    </row>
    <row r="44" spans="1:22" x14ac:dyDescent="0.3">
      <c r="A44" t="s">
        <v>128</v>
      </c>
      <c r="B44" s="9">
        <v>1906499</v>
      </c>
      <c r="C44" s="9">
        <v>1843625</v>
      </c>
      <c r="D44" s="9">
        <v>62874</v>
      </c>
      <c r="E44" s="9">
        <v>135200</v>
      </c>
      <c r="F44" s="9">
        <v>122164</v>
      </c>
      <c r="G44" s="9">
        <v>13036</v>
      </c>
      <c r="H44" s="9">
        <v>27174</v>
      </c>
      <c r="I44" s="9">
        <v>21789</v>
      </c>
      <c r="J44" s="9">
        <v>5385</v>
      </c>
      <c r="K44" s="9">
        <v>1607080</v>
      </c>
      <c r="L44" s="9">
        <v>1563268</v>
      </c>
      <c r="M44" s="9">
        <v>43812</v>
      </c>
      <c r="N44" s="9">
        <v>137045</v>
      </c>
      <c r="O44" s="9">
        <v>136404</v>
      </c>
      <c r="P44" s="9">
        <v>641</v>
      </c>
      <c r="Q44" s="9">
        <v>0</v>
      </c>
      <c r="R44" s="9">
        <v>0</v>
      </c>
      <c r="S44" s="9">
        <v>3362</v>
      </c>
      <c r="T44" s="9">
        <v>39258</v>
      </c>
      <c r="U44" s="9">
        <v>174.52699999999999</v>
      </c>
      <c r="V44" s="9">
        <v>1441442</v>
      </c>
    </row>
    <row r="45" spans="1:22" x14ac:dyDescent="0.3">
      <c r="A45" t="s">
        <v>129</v>
      </c>
      <c r="B45" s="9">
        <v>777841</v>
      </c>
      <c r="C45" s="9">
        <v>777571</v>
      </c>
      <c r="D45" s="9">
        <v>270</v>
      </c>
      <c r="E45" s="9">
        <v>3</v>
      </c>
      <c r="F45" s="9">
        <v>2</v>
      </c>
      <c r="G45" s="9">
        <v>1</v>
      </c>
      <c r="H45" s="9">
        <v>0</v>
      </c>
      <c r="I45" s="9">
        <v>0</v>
      </c>
      <c r="J45" s="9">
        <v>0</v>
      </c>
      <c r="K45" s="9">
        <v>777838</v>
      </c>
      <c r="L45" s="9">
        <v>777569</v>
      </c>
      <c r="M45" s="9">
        <v>269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  <c r="S45" s="9">
        <v>2</v>
      </c>
      <c r="T45" s="9">
        <v>0</v>
      </c>
      <c r="U45" s="9">
        <v>171.85900000000001</v>
      </c>
      <c r="V45" s="9">
        <v>777568</v>
      </c>
    </row>
    <row r="46" spans="1:22" x14ac:dyDescent="0.3">
      <c r="A46" t="s">
        <v>130</v>
      </c>
      <c r="B46" s="9">
        <v>697520</v>
      </c>
      <c r="C46" s="9">
        <v>620456</v>
      </c>
      <c r="D46" s="9">
        <v>77064</v>
      </c>
      <c r="E46" s="9">
        <v>81917</v>
      </c>
      <c r="F46" s="9">
        <v>72418</v>
      </c>
      <c r="G46" s="9">
        <v>9499</v>
      </c>
      <c r="H46" s="9">
        <v>38861</v>
      </c>
      <c r="I46" s="9">
        <v>17728</v>
      </c>
      <c r="J46" s="9">
        <v>21133</v>
      </c>
      <c r="K46" s="9">
        <v>483788</v>
      </c>
      <c r="L46" s="9">
        <v>438498</v>
      </c>
      <c r="M46" s="9">
        <v>45290</v>
      </c>
      <c r="N46" s="9">
        <v>92954</v>
      </c>
      <c r="O46" s="9">
        <v>91812</v>
      </c>
      <c r="P46" s="9">
        <v>1142</v>
      </c>
      <c r="Q46" s="9">
        <v>0</v>
      </c>
      <c r="R46" s="9">
        <v>0</v>
      </c>
      <c r="S46" s="9">
        <v>11954</v>
      </c>
      <c r="T46" s="9">
        <v>34367</v>
      </c>
      <c r="U46" s="9">
        <v>191.06700000000001</v>
      </c>
      <c r="V46" s="9">
        <v>320769</v>
      </c>
    </row>
    <row r="47" spans="1:22" x14ac:dyDescent="0.3">
      <c r="A47" t="s">
        <v>131</v>
      </c>
      <c r="B47" s="9">
        <v>10026401</v>
      </c>
      <c r="C47" s="9">
        <v>6340377</v>
      </c>
      <c r="D47" s="9">
        <v>3686024</v>
      </c>
      <c r="E47" s="9">
        <v>206381</v>
      </c>
      <c r="F47" s="9">
        <v>131855</v>
      </c>
      <c r="G47" s="9">
        <v>74526</v>
      </c>
      <c r="H47" s="9">
        <v>3586998</v>
      </c>
      <c r="I47" s="9">
        <v>669386</v>
      </c>
      <c r="J47" s="9">
        <v>2917612</v>
      </c>
      <c r="K47" s="9">
        <v>2563783</v>
      </c>
      <c r="L47" s="9">
        <v>1869898</v>
      </c>
      <c r="M47" s="9">
        <v>693885</v>
      </c>
      <c r="N47" s="9">
        <v>3669240</v>
      </c>
      <c r="O47" s="9">
        <v>3669238</v>
      </c>
      <c r="P47" s="9">
        <v>2</v>
      </c>
      <c r="Q47" s="9">
        <v>0</v>
      </c>
      <c r="R47" s="9">
        <v>0</v>
      </c>
      <c r="S47" s="9">
        <v>163248</v>
      </c>
      <c r="T47" s="9">
        <v>527861</v>
      </c>
      <c r="U47" s="9">
        <v>465.46800000000002</v>
      </c>
      <c r="V47" s="9">
        <v>1056719</v>
      </c>
    </row>
    <row r="48" spans="1:22" x14ac:dyDescent="0.3">
      <c r="A48" t="s">
        <v>132</v>
      </c>
      <c r="B48" s="9">
        <v>11976378</v>
      </c>
      <c r="C48" s="9">
        <v>7535405</v>
      </c>
      <c r="D48" s="9">
        <v>4440973</v>
      </c>
      <c r="E48" s="9">
        <v>237018</v>
      </c>
      <c r="F48" s="9">
        <v>181312</v>
      </c>
      <c r="G48" s="9">
        <v>55706</v>
      </c>
      <c r="H48" s="9">
        <v>5043426</v>
      </c>
      <c r="I48" s="9">
        <v>890304</v>
      </c>
      <c r="J48" s="9">
        <v>4153122</v>
      </c>
      <c r="K48" s="9">
        <v>1562279</v>
      </c>
      <c r="L48" s="9">
        <v>1330133</v>
      </c>
      <c r="M48" s="9">
        <v>232146</v>
      </c>
      <c r="N48" s="9">
        <v>5133656</v>
      </c>
      <c r="O48" s="9">
        <v>5133656</v>
      </c>
      <c r="P48" s="9">
        <v>0</v>
      </c>
      <c r="Q48" s="9">
        <v>0</v>
      </c>
      <c r="R48" s="9">
        <v>0</v>
      </c>
      <c r="S48" s="9">
        <v>19369</v>
      </c>
      <c r="T48" s="9">
        <v>212570</v>
      </c>
      <c r="U48" s="9">
        <v>570.19100000000003</v>
      </c>
      <c r="V48" s="9">
        <v>806402</v>
      </c>
    </row>
    <row r="49" spans="1:22" x14ac:dyDescent="0.3">
      <c r="A49" t="s">
        <v>133</v>
      </c>
      <c r="B49" s="9">
        <v>302160</v>
      </c>
      <c r="C49" s="9">
        <v>267622</v>
      </c>
      <c r="D49" s="9">
        <v>34538</v>
      </c>
      <c r="E49" s="9">
        <v>36179</v>
      </c>
      <c r="F49" s="9">
        <v>28075</v>
      </c>
      <c r="G49" s="9">
        <v>8104</v>
      </c>
      <c r="H49" s="9">
        <v>32534</v>
      </c>
      <c r="I49" s="9">
        <v>27486</v>
      </c>
      <c r="J49" s="9">
        <v>5048</v>
      </c>
      <c r="K49" s="9">
        <v>190264</v>
      </c>
      <c r="L49" s="9">
        <v>169134</v>
      </c>
      <c r="M49" s="9">
        <v>21130</v>
      </c>
      <c r="N49" s="9">
        <v>43183</v>
      </c>
      <c r="O49" s="9">
        <v>42927</v>
      </c>
      <c r="P49" s="9">
        <v>256</v>
      </c>
      <c r="Q49" s="9">
        <v>0</v>
      </c>
      <c r="R49" s="9">
        <v>0</v>
      </c>
      <c r="S49" s="9">
        <v>1463</v>
      </c>
      <c r="T49" s="9">
        <v>17928</v>
      </c>
      <c r="U49" s="9">
        <v>178.46199999999999</v>
      </c>
      <c r="V49" s="9">
        <v>124462</v>
      </c>
    </row>
    <row r="50" spans="1:22" x14ac:dyDescent="0.3">
      <c r="A50" t="s">
        <v>134</v>
      </c>
      <c r="B50" s="9">
        <v>142952</v>
      </c>
      <c r="C50" s="9">
        <v>109453</v>
      </c>
      <c r="D50" s="9">
        <v>33499</v>
      </c>
      <c r="E50" s="9">
        <v>13915</v>
      </c>
      <c r="F50" s="9">
        <v>5210</v>
      </c>
      <c r="G50" s="9">
        <v>8705</v>
      </c>
      <c r="H50" s="9">
        <v>2955</v>
      </c>
      <c r="I50" s="9">
        <v>1346</v>
      </c>
      <c r="J50" s="9">
        <v>1609</v>
      </c>
      <c r="K50" s="9">
        <v>107761</v>
      </c>
      <c r="L50" s="9">
        <v>85165</v>
      </c>
      <c r="M50" s="9">
        <v>22596</v>
      </c>
      <c r="N50" s="9">
        <v>18321</v>
      </c>
      <c r="O50" s="9">
        <v>17732</v>
      </c>
      <c r="P50" s="9">
        <v>589</v>
      </c>
      <c r="Q50" s="9">
        <v>0</v>
      </c>
      <c r="R50" s="9">
        <v>0</v>
      </c>
      <c r="S50" s="9">
        <v>2330</v>
      </c>
      <c r="T50" s="9">
        <v>20198</v>
      </c>
      <c r="U50" s="9">
        <v>182.44800000000001</v>
      </c>
      <c r="V50" s="9">
        <v>72838</v>
      </c>
    </row>
    <row r="51" spans="1:22" x14ac:dyDescent="0.3">
      <c r="A51" t="s">
        <v>135</v>
      </c>
      <c r="B51" s="9">
        <v>411191</v>
      </c>
      <c r="C51" s="9">
        <v>269203</v>
      </c>
      <c r="D51" s="9">
        <v>141988</v>
      </c>
      <c r="E51" s="9">
        <v>80276</v>
      </c>
      <c r="F51" s="9">
        <v>31638</v>
      </c>
      <c r="G51" s="9">
        <v>48638</v>
      </c>
      <c r="H51" s="9">
        <v>5321</v>
      </c>
      <c r="I51" s="9">
        <v>2289</v>
      </c>
      <c r="J51" s="9">
        <v>3032</v>
      </c>
      <c r="K51" s="9">
        <v>300268</v>
      </c>
      <c r="L51" s="9">
        <v>210436</v>
      </c>
      <c r="M51" s="9">
        <v>89832</v>
      </c>
      <c r="N51" s="9">
        <v>25326</v>
      </c>
      <c r="O51" s="9">
        <v>24840</v>
      </c>
      <c r="P51" s="9">
        <v>486</v>
      </c>
      <c r="Q51" s="9">
        <v>0</v>
      </c>
      <c r="R51" s="9">
        <v>0</v>
      </c>
      <c r="S51" s="9">
        <v>14391</v>
      </c>
      <c r="T51" s="9">
        <v>75589</v>
      </c>
      <c r="U51" s="9">
        <v>159.81800000000001</v>
      </c>
      <c r="V51" s="9">
        <v>174096</v>
      </c>
    </row>
    <row r="52" spans="1:22" x14ac:dyDescent="0.3">
      <c r="A52" t="s">
        <v>136</v>
      </c>
      <c r="B52" s="9">
        <v>127510</v>
      </c>
      <c r="C52" s="9">
        <v>98437</v>
      </c>
      <c r="D52" s="9">
        <v>29073</v>
      </c>
      <c r="E52" s="9">
        <v>5358</v>
      </c>
      <c r="F52" s="9">
        <v>3239</v>
      </c>
      <c r="G52" s="9">
        <v>2119</v>
      </c>
      <c r="H52" s="9">
        <v>12162</v>
      </c>
      <c r="I52" s="9">
        <v>557</v>
      </c>
      <c r="J52" s="9">
        <v>11605</v>
      </c>
      <c r="K52" s="9">
        <v>96372</v>
      </c>
      <c r="L52" s="9">
        <v>81103</v>
      </c>
      <c r="M52" s="9">
        <v>15269</v>
      </c>
      <c r="N52" s="9">
        <v>13618</v>
      </c>
      <c r="O52" s="9">
        <v>13538</v>
      </c>
      <c r="P52" s="9">
        <v>80</v>
      </c>
      <c r="Q52" s="9">
        <v>0</v>
      </c>
      <c r="R52" s="9">
        <v>0</v>
      </c>
      <c r="S52" s="9">
        <v>1694</v>
      </c>
      <c r="T52" s="9">
        <v>13923</v>
      </c>
      <c r="U52" s="9">
        <v>164.38300000000001</v>
      </c>
      <c r="V52" s="9">
        <v>65374</v>
      </c>
    </row>
  </sheetData>
  <mergeCells count="1">
    <mergeCell ref="B1:U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workbookViewId="0">
      <selection activeCell="B3" sqref="B3:F52"/>
    </sheetView>
  </sheetViews>
  <sheetFormatPr defaultRowHeight="14.4" x14ac:dyDescent="0.3"/>
  <cols>
    <col min="6" max="6" width="17.77734375" bestFit="1" customWidth="1"/>
    <col min="7" max="7" width="12" bestFit="1" customWidth="1"/>
    <col min="8" max="8" width="11.5546875" bestFit="1" customWidth="1"/>
    <col min="9" max="9" width="19.77734375" bestFit="1" customWidth="1"/>
    <col min="10" max="10" width="11.33203125" bestFit="1" customWidth="1"/>
  </cols>
  <sheetData>
    <row r="1" spans="1:10" x14ac:dyDescent="0.3">
      <c r="B1" s="10" t="s">
        <v>2</v>
      </c>
      <c r="C1" s="10"/>
      <c r="D1" s="10"/>
      <c r="E1" s="10"/>
      <c r="F1" s="10"/>
      <c r="G1">
        <v>9.4498799999999994E-2</v>
      </c>
      <c r="H1">
        <v>8.6644299999999994E-2</v>
      </c>
      <c r="I1" s="1">
        <v>4.9062799999999997E-2</v>
      </c>
    </row>
    <row r="2" spans="1:10" x14ac:dyDescent="0.3">
      <c r="B2" t="s">
        <v>83</v>
      </c>
      <c r="C2" t="s">
        <v>84</v>
      </c>
      <c r="D2" t="s">
        <v>85</v>
      </c>
      <c r="E2" t="s">
        <v>86</v>
      </c>
      <c r="F2" t="s">
        <v>87</v>
      </c>
      <c r="G2" t="s">
        <v>137</v>
      </c>
      <c r="H2" t="s">
        <v>138</v>
      </c>
      <c r="I2" t="s">
        <v>140</v>
      </c>
      <c r="J2" t="s">
        <v>139</v>
      </c>
    </row>
    <row r="3" spans="1:10" x14ac:dyDescent="0.3">
      <c r="A3" t="s">
        <v>1</v>
      </c>
      <c r="B3" s="9">
        <v>1232320</v>
      </c>
      <c r="C3" s="9">
        <v>2443204</v>
      </c>
      <c r="D3" s="9">
        <v>16887761</v>
      </c>
      <c r="E3" s="9">
        <v>13371918</v>
      </c>
      <c r="F3" s="9">
        <v>11251867</v>
      </c>
      <c r="G3">
        <f>$G$1*B3</f>
        <v>116452.761216</v>
      </c>
      <c r="H3">
        <f>$H$1*D3</f>
        <v>1463228.2304123</v>
      </c>
      <c r="I3">
        <f>$I$1*C3</f>
        <v>119870.4292112</v>
      </c>
      <c r="J3">
        <f>SUM(G3:I3)</f>
        <v>1699551.4208394999</v>
      </c>
    </row>
    <row r="4" spans="1:10" x14ac:dyDescent="0.3">
      <c r="A4" t="s">
        <v>88</v>
      </c>
      <c r="B4" s="9">
        <v>3056331</v>
      </c>
      <c r="C4" s="9">
        <v>5035017</v>
      </c>
      <c r="D4" s="9">
        <v>25768733</v>
      </c>
      <c r="E4" s="9">
        <v>18671075</v>
      </c>
      <c r="F4" s="9">
        <v>15633730</v>
      </c>
      <c r="G4">
        <f t="shared" ref="G4:G52" si="0">$G$1*B4</f>
        <v>288819.61190279998</v>
      </c>
      <c r="H4">
        <f t="shared" ref="H4:H52" si="1">$H$1*D4</f>
        <v>2232713.8326718998</v>
      </c>
      <c r="I4">
        <f t="shared" ref="I4:I52" si="2">$I$1*C4</f>
        <v>247032.0320676</v>
      </c>
      <c r="J4">
        <f t="shared" ref="J4:J52" si="3">SUM(G4:I4)</f>
        <v>2768565.4766422999</v>
      </c>
    </row>
    <row r="5" spans="1:10" x14ac:dyDescent="0.3">
      <c r="A5" t="s">
        <v>89</v>
      </c>
      <c r="B5" s="9">
        <v>2980050</v>
      </c>
      <c r="C5" s="9">
        <v>5322700</v>
      </c>
      <c r="D5" s="9">
        <v>34199951</v>
      </c>
      <c r="E5" s="9">
        <v>16535926</v>
      </c>
      <c r="F5" s="9">
        <v>14760727</v>
      </c>
      <c r="G5">
        <f t="shared" si="0"/>
        <v>281611.14893999998</v>
      </c>
      <c r="H5">
        <f t="shared" si="1"/>
        <v>2963230.8144292999</v>
      </c>
      <c r="I5">
        <f t="shared" si="2"/>
        <v>261146.56555999999</v>
      </c>
      <c r="J5">
        <f t="shared" si="3"/>
        <v>3505988.5289292997</v>
      </c>
    </row>
    <row r="6" spans="1:10" x14ac:dyDescent="0.3">
      <c r="A6" t="s">
        <v>90</v>
      </c>
      <c r="B6" s="9">
        <v>2020585</v>
      </c>
      <c r="C6" s="9">
        <v>4971434</v>
      </c>
      <c r="D6" s="9">
        <v>27777243</v>
      </c>
      <c r="E6" s="9">
        <v>16749575</v>
      </c>
      <c r="F6" s="9">
        <v>12994722</v>
      </c>
      <c r="G6">
        <f t="shared" si="0"/>
        <v>190942.85779799998</v>
      </c>
      <c r="H6">
        <f t="shared" si="1"/>
        <v>2406739.7756649</v>
      </c>
      <c r="I6">
        <f t="shared" si="2"/>
        <v>243912.47205519999</v>
      </c>
      <c r="J6">
        <f t="shared" si="3"/>
        <v>2841595.1055180999</v>
      </c>
    </row>
    <row r="7" spans="1:10" x14ac:dyDescent="0.3">
      <c r="A7" t="s">
        <v>91</v>
      </c>
      <c r="B7" s="9">
        <v>3229896</v>
      </c>
      <c r="C7" s="9">
        <v>5788739</v>
      </c>
      <c r="D7" s="9">
        <v>29836358</v>
      </c>
      <c r="E7" s="9">
        <v>18283864</v>
      </c>
      <c r="F7" s="9">
        <v>15511161</v>
      </c>
      <c r="G7">
        <f t="shared" si="0"/>
        <v>305221.29612479999</v>
      </c>
      <c r="H7">
        <f t="shared" si="1"/>
        <v>2585150.3534593997</v>
      </c>
      <c r="I7">
        <f t="shared" si="2"/>
        <v>284011.74380920001</v>
      </c>
      <c r="J7">
        <f t="shared" si="3"/>
        <v>3174383.3933933997</v>
      </c>
    </row>
    <row r="8" spans="1:10" x14ac:dyDescent="0.3">
      <c r="A8" t="s">
        <v>92</v>
      </c>
      <c r="B8" s="9">
        <v>1360404</v>
      </c>
      <c r="C8" s="9">
        <v>2740071</v>
      </c>
      <c r="D8" s="9">
        <v>15087726</v>
      </c>
      <c r="E8" s="9">
        <v>13349146</v>
      </c>
      <c r="F8" s="9">
        <v>10902351</v>
      </c>
      <c r="G8">
        <f t="shared" si="0"/>
        <v>128556.54551519999</v>
      </c>
      <c r="H8">
        <f t="shared" si="1"/>
        <v>1307265.4578618</v>
      </c>
      <c r="I8">
        <f t="shared" si="2"/>
        <v>134435.55545879999</v>
      </c>
      <c r="J8">
        <f t="shared" si="3"/>
        <v>1570257.5588357998</v>
      </c>
    </row>
    <row r="9" spans="1:10" x14ac:dyDescent="0.3">
      <c r="A9" t="s">
        <v>93</v>
      </c>
      <c r="B9" s="9">
        <v>1579588</v>
      </c>
      <c r="C9" s="9">
        <v>3323880</v>
      </c>
      <c r="D9" s="9">
        <v>24144359</v>
      </c>
      <c r="E9" s="9">
        <v>14727246</v>
      </c>
      <c r="F9" s="9">
        <v>12355073</v>
      </c>
      <c r="G9">
        <f t="shared" si="0"/>
        <v>149269.17049439999</v>
      </c>
      <c r="H9">
        <f t="shared" si="1"/>
        <v>2091971.0845036998</v>
      </c>
      <c r="I9">
        <f t="shared" si="2"/>
        <v>163078.85966399999</v>
      </c>
      <c r="J9">
        <f t="shared" si="3"/>
        <v>2404319.1146621001</v>
      </c>
    </row>
    <row r="10" spans="1:10" x14ac:dyDescent="0.3">
      <c r="A10" t="s">
        <v>94</v>
      </c>
      <c r="B10" s="9">
        <v>2362043</v>
      </c>
      <c r="C10" s="9">
        <v>4007644</v>
      </c>
      <c r="D10" s="9">
        <v>21091437</v>
      </c>
      <c r="E10" s="9">
        <v>16655816</v>
      </c>
      <c r="F10" s="9">
        <v>13316862</v>
      </c>
      <c r="G10">
        <f t="shared" si="0"/>
        <v>223210.22904839998</v>
      </c>
      <c r="H10">
        <f t="shared" si="1"/>
        <v>1827452.7948590999</v>
      </c>
      <c r="I10">
        <f t="shared" si="2"/>
        <v>196626.23604319998</v>
      </c>
      <c r="J10">
        <f t="shared" si="3"/>
        <v>2247289.2599506998</v>
      </c>
    </row>
    <row r="11" spans="1:10" x14ac:dyDescent="0.3">
      <c r="A11" t="s">
        <v>95</v>
      </c>
      <c r="B11" s="9">
        <v>2010461</v>
      </c>
      <c r="C11" s="9">
        <v>1870171</v>
      </c>
      <c r="D11" s="9">
        <v>11893822</v>
      </c>
      <c r="E11" s="9">
        <v>12167931</v>
      </c>
      <c r="F11" s="9">
        <v>10079067</v>
      </c>
      <c r="G11">
        <f t="shared" si="0"/>
        <v>189986.15194679998</v>
      </c>
      <c r="H11">
        <f t="shared" si="1"/>
        <v>1030531.8815145999</v>
      </c>
      <c r="I11">
        <f t="shared" si="2"/>
        <v>91755.825738799991</v>
      </c>
      <c r="J11">
        <f t="shared" si="3"/>
        <v>1312273.8592001998</v>
      </c>
    </row>
    <row r="12" spans="1:10" x14ac:dyDescent="0.3">
      <c r="A12" t="s">
        <v>96</v>
      </c>
      <c r="B12" s="9">
        <v>4711311</v>
      </c>
      <c r="C12" s="9">
        <v>4111647</v>
      </c>
      <c r="D12" s="9">
        <v>25008205</v>
      </c>
      <c r="E12" s="9">
        <v>18870164</v>
      </c>
      <c r="F12" s="9">
        <v>17102510</v>
      </c>
      <c r="G12">
        <f t="shared" si="0"/>
        <v>445213.2359268</v>
      </c>
      <c r="H12">
        <f t="shared" si="1"/>
        <v>2166818.4164815</v>
      </c>
      <c r="I12">
        <f t="shared" si="2"/>
        <v>201728.91443159999</v>
      </c>
      <c r="J12">
        <f t="shared" si="3"/>
        <v>2813760.5668398999</v>
      </c>
    </row>
    <row r="13" spans="1:10" x14ac:dyDescent="0.3">
      <c r="A13" t="s">
        <v>97</v>
      </c>
      <c r="B13" s="9">
        <v>2286325</v>
      </c>
      <c r="C13" s="9">
        <v>3899946</v>
      </c>
      <c r="D13" s="9">
        <v>21548976</v>
      </c>
      <c r="E13" s="9">
        <v>16179482</v>
      </c>
      <c r="F13" s="9">
        <v>12978850</v>
      </c>
      <c r="G13">
        <f t="shared" si="0"/>
        <v>216054.96891</v>
      </c>
      <c r="H13">
        <f t="shared" si="1"/>
        <v>1867095.9412367998</v>
      </c>
      <c r="I13">
        <f t="shared" si="2"/>
        <v>191342.2706088</v>
      </c>
      <c r="J13">
        <f t="shared" si="3"/>
        <v>2274493.1807555999</v>
      </c>
    </row>
    <row r="14" spans="1:10" x14ac:dyDescent="0.3">
      <c r="A14" t="s">
        <v>98</v>
      </c>
      <c r="B14" s="9">
        <v>2605479</v>
      </c>
      <c r="C14" s="9">
        <v>2821924</v>
      </c>
      <c r="D14" s="9">
        <v>20364134</v>
      </c>
      <c r="E14" s="9">
        <v>17218198</v>
      </c>
      <c r="F14" s="9">
        <v>14063677</v>
      </c>
      <c r="G14">
        <f t="shared" si="0"/>
        <v>246214.63892519998</v>
      </c>
      <c r="H14">
        <f t="shared" si="1"/>
        <v>1764436.1355361999</v>
      </c>
      <c r="I14">
        <f t="shared" si="2"/>
        <v>138451.49282719998</v>
      </c>
      <c r="J14">
        <f t="shared" si="3"/>
        <v>2149102.2672885996</v>
      </c>
    </row>
    <row r="15" spans="1:10" x14ac:dyDescent="0.3">
      <c r="A15" t="s">
        <v>99</v>
      </c>
      <c r="B15" s="9">
        <v>2645588</v>
      </c>
      <c r="C15" s="9">
        <v>2701669</v>
      </c>
      <c r="D15" s="9">
        <v>18742920</v>
      </c>
      <c r="E15" s="9">
        <v>15613587</v>
      </c>
      <c r="F15" s="9">
        <v>13196021</v>
      </c>
      <c r="G15">
        <f t="shared" si="0"/>
        <v>250004.89129439997</v>
      </c>
      <c r="H15">
        <f t="shared" si="1"/>
        <v>1623967.1833559999</v>
      </c>
      <c r="I15">
        <f t="shared" si="2"/>
        <v>132551.4458132</v>
      </c>
      <c r="J15">
        <f t="shared" si="3"/>
        <v>2006523.5204635998</v>
      </c>
    </row>
    <row r="16" spans="1:10" x14ac:dyDescent="0.3">
      <c r="A16" t="s">
        <v>100</v>
      </c>
      <c r="B16" s="9">
        <v>2675752</v>
      </c>
      <c r="C16" s="9">
        <v>2599229</v>
      </c>
      <c r="D16" s="9">
        <v>18605175</v>
      </c>
      <c r="E16" s="9">
        <v>14935375</v>
      </c>
      <c r="F16" s="9">
        <v>12880697</v>
      </c>
      <c r="G16">
        <f t="shared" si="0"/>
        <v>252855.35309759999</v>
      </c>
      <c r="H16">
        <f t="shared" si="1"/>
        <v>1612032.3642524998</v>
      </c>
      <c r="I16">
        <f t="shared" si="2"/>
        <v>127525.45258119999</v>
      </c>
      <c r="J16">
        <f t="shared" si="3"/>
        <v>1992413.1699312998</v>
      </c>
    </row>
    <row r="17" spans="1:10" x14ac:dyDescent="0.3">
      <c r="A17" t="s">
        <v>101</v>
      </c>
      <c r="B17" s="9">
        <v>2626428</v>
      </c>
      <c r="C17" s="9">
        <v>2797650</v>
      </c>
      <c r="D17" s="9">
        <v>18161050</v>
      </c>
      <c r="E17" s="9">
        <v>14467374</v>
      </c>
      <c r="F17" s="9">
        <v>12623263</v>
      </c>
      <c r="G17">
        <f t="shared" si="0"/>
        <v>248194.29428639999</v>
      </c>
      <c r="H17">
        <f t="shared" si="1"/>
        <v>1573551.4645149999</v>
      </c>
      <c r="I17">
        <f t="shared" si="2"/>
        <v>137260.54241999998</v>
      </c>
      <c r="J17">
        <f t="shared" si="3"/>
        <v>1959006.3012214</v>
      </c>
    </row>
    <row r="18" spans="1:10" x14ac:dyDescent="0.3">
      <c r="A18" t="s">
        <v>102</v>
      </c>
      <c r="B18" s="9">
        <v>2651091</v>
      </c>
      <c r="C18" s="9">
        <v>2653102</v>
      </c>
      <c r="D18" s="9">
        <v>16514677</v>
      </c>
      <c r="E18" s="9">
        <v>14419883</v>
      </c>
      <c r="F18" s="9">
        <v>12633848</v>
      </c>
      <c r="G18">
        <f t="shared" si="0"/>
        <v>250524.91819079997</v>
      </c>
      <c r="H18">
        <f t="shared" si="1"/>
        <v>1430902.6283910999</v>
      </c>
      <c r="I18">
        <f t="shared" si="2"/>
        <v>130168.61280559999</v>
      </c>
      <c r="J18">
        <f t="shared" si="3"/>
        <v>1811596.1593874998</v>
      </c>
    </row>
    <row r="19" spans="1:10" x14ac:dyDescent="0.3">
      <c r="A19" t="s">
        <v>103</v>
      </c>
      <c r="B19" s="9">
        <v>2680915</v>
      </c>
      <c r="C19" s="9">
        <v>2633807</v>
      </c>
      <c r="D19" s="9">
        <v>16553376</v>
      </c>
      <c r="E19" s="9">
        <v>14338792</v>
      </c>
      <c r="F19" s="9">
        <v>12568694</v>
      </c>
      <c r="G19">
        <f t="shared" si="0"/>
        <v>253343.25040199998</v>
      </c>
      <c r="H19">
        <f t="shared" si="1"/>
        <v>1434255.6761568</v>
      </c>
      <c r="I19">
        <f t="shared" si="2"/>
        <v>129221.94607959999</v>
      </c>
      <c r="J19">
        <f t="shared" si="3"/>
        <v>1816820.8726383999</v>
      </c>
    </row>
    <row r="20" spans="1:10" x14ac:dyDescent="0.3">
      <c r="A20" t="s">
        <v>104</v>
      </c>
      <c r="B20" s="9">
        <v>4724810</v>
      </c>
      <c r="C20" s="9">
        <v>3827474</v>
      </c>
      <c r="D20" s="9">
        <v>25207323</v>
      </c>
      <c r="E20" s="9">
        <v>18489558</v>
      </c>
      <c r="F20" s="9">
        <v>16960273</v>
      </c>
      <c r="G20">
        <f t="shared" si="0"/>
        <v>446488.87522799999</v>
      </c>
      <c r="H20">
        <f t="shared" si="1"/>
        <v>2184070.8562089</v>
      </c>
      <c r="I20">
        <f t="shared" si="2"/>
        <v>187786.59136719999</v>
      </c>
      <c r="J20">
        <f t="shared" si="3"/>
        <v>2818346.3228040999</v>
      </c>
    </row>
    <row r="21" spans="1:10" x14ac:dyDescent="0.3">
      <c r="A21" t="s">
        <v>105</v>
      </c>
      <c r="B21" s="9">
        <v>4863104</v>
      </c>
      <c r="C21" s="9">
        <v>3622914</v>
      </c>
      <c r="D21" s="9">
        <v>25100241</v>
      </c>
      <c r="E21" s="9">
        <v>18463684</v>
      </c>
      <c r="F21" s="9">
        <v>17021765</v>
      </c>
      <c r="G21">
        <f t="shared" si="0"/>
        <v>459557.49227519997</v>
      </c>
      <c r="H21">
        <f t="shared" si="1"/>
        <v>2174792.8112762999</v>
      </c>
      <c r="I21">
        <f t="shared" si="2"/>
        <v>177750.30499919999</v>
      </c>
      <c r="J21">
        <f t="shared" si="3"/>
        <v>2812100.6085506999</v>
      </c>
    </row>
    <row r="22" spans="1:10" x14ac:dyDescent="0.3">
      <c r="A22" t="s">
        <v>106</v>
      </c>
      <c r="B22" s="9">
        <v>2886738</v>
      </c>
      <c r="C22" s="9">
        <v>2531581</v>
      </c>
      <c r="D22" s="9">
        <v>20465101</v>
      </c>
      <c r="E22" s="9">
        <v>16610360</v>
      </c>
      <c r="F22" s="9">
        <v>13303825</v>
      </c>
      <c r="G22">
        <f t="shared" si="0"/>
        <v>272793.27691439999</v>
      </c>
      <c r="H22">
        <f t="shared" si="1"/>
        <v>1773184.3505742999</v>
      </c>
      <c r="I22">
        <f t="shared" si="2"/>
        <v>124206.45228679999</v>
      </c>
      <c r="J22">
        <f t="shared" si="3"/>
        <v>2170184.0797755001</v>
      </c>
    </row>
    <row r="23" spans="1:10" x14ac:dyDescent="0.3">
      <c r="A23" t="s">
        <v>107</v>
      </c>
      <c r="B23" s="9">
        <v>3686600</v>
      </c>
      <c r="C23" s="9">
        <v>1759673</v>
      </c>
      <c r="D23" s="9">
        <v>17694622</v>
      </c>
      <c r="E23" s="9">
        <v>15468764</v>
      </c>
      <c r="F23" s="9">
        <v>14353113</v>
      </c>
      <c r="G23">
        <f t="shared" si="0"/>
        <v>348379.27607999998</v>
      </c>
      <c r="H23">
        <f t="shared" si="1"/>
        <v>1533138.1369546</v>
      </c>
      <c r="I23">
        <f t="shared" si="2"/>
        <v>86334.484464399997</v>
      </c>
      <c r="J23">
        <f t="shared" si="3"/>
        <v>1967851.897499</v>
      </c>
    </row>
    <row r="24" spans="1:10" x14ac:dyDescent="0.3">
      <c r="A24" t="s">
        <v>108</v>
      </c>
      <c r="B24" s="9">
        <v>3502203</v>
      </c>
      <c r="C24" s="9">
        <v>1948931</v>
      </c>
      <c r="D24" s="9">
        <v>22808838</v>
      </c>
      <c r="E24" s="9">
        <v>14792853</v>
      </c>
      <c r="F24" s="9">
        <v>14310357</v>
      </c>
      <c r="G24">
        <f t="shared" si="0"/>
        <v>330953.98085639998</v>
      </c>
      <c r="H24">
        <f t="shared" si="1"/>
        <v>1976255.8023233998</v>
      </c>
      <c r="I24">
        <f t="shared" si="2"/>
        <v>95620.011866799992</v>
      </c>
      <c r="J24">
        <f t="shared" si="3"/>
        <v>2402829.7950466</v>
      </c>
    </row>
    <row r="25" spans="1:10" x14ac:dyDescent="0.3">
      <c r="A25" t="s">
        <v>109</v>
      </c>
      <c r="B25" s="9">
        <v>3541682</v>
      </c>
      <c r="C25" s="9">
        <v>1933407</v>
      </c>
      <c r="D25" s="9">
        <v>23062727</v>
      </c>
      <c r="E25" s="9">
        <v>14821603</v>
      </c>
      <c r="F25" s="9">
        <v>14390638</v>
      </c>
      <c r="G25">
        <f t="shared" si="0"/>
        <v>334684.6989816</v>
      </c>
      <c r="H25">
        <f t="shared" si="1"/>
        <v>1998253.8370060998</v>
      </c>
      <c r="I25">
        <f t="shared" si="2"/>
        <v>94858.360959599988</v>
      </c>
      <c r="J25">
        <f t="shared" si="3"/>
        <v>2427796.8969473001</v>
      </c>
    </row>
    <row r="26" spans="1:10" x14ac:dyDescent="0.3">
      <c r="A26" t="s">
        <v>110</v>
      </c>
      <c r="B26" s="9">
        <v>3785960</v>
      </c>
      <c r="C26" s="9">
        <v>1936116</v>
      </c>
      <c r="D26" s="9">
        <v>23873930</v>
      </c>
      <c r="E26" s="9">
        <v>15154398</v>
      </c>
      <c r="F26" s="9">
        <v>14755781</v>
      </c>
      <c r="G26">
        <f t="shared" si="0"/>
        <v>357768.67684799997</v>
      </c>
      <c r="H26">
        <f t="shared" si="1"/>
        <v>2068539.9530989998</v>
      </c>
      <c r="I26">
        <f t="shared" si="2"/>
        <v>94991.272084799988</v>
      </c>
      <c r="J26">
        <f t="shared" si="3"/>
        <v>2521299.9020317998</v>
      </c>
    </row>
    <row r="27" spans="1:10" x14ac:dyDescent="0.3">
      <c r="A27" t="s">
        <v>111</v>
      </c>
      <c r="B27" s="9">
        <v>3891643</v>
      </c>
      <c r="C27" s="9">
        <v>1987113</v>
      </c>
      <c r="D27" s="9">
        <v>21869849</v>
      </c>
      <c r="E27" s="9">
        <v>15643870</v>
      </c>
      <c r="F27" s="9">
        <v>14953827</v>
      </c>
      <c r="G27">
        <f t="shared" si="0"/>
        <v>367755.5935284</v>
      </c>
      <c r="H27">
        <f t="shared" si="1"/>
        <v>1894897.7577106999</v>
      </c>
      <c r="I27">
        <f t="shared" si="2"/>
        <v>97493.327696399996</v>
      </c>
      <c r="J27">
        <f t="shared" si="3"/>
        <v>2360146.6789354999</v>
      </c>
    </row>
    <row r="28" spans="1:10" x14ac:dyDescent="0.3">
      <c r="A28" t="s">
        <v>112</v>
      </c>
      <c r="B28" s="9">
        <v>3781397</v>
      </c>
      <c r="C28" s="9">
        <v>2061178</v>
      </c>
      <c r="D28" s="9">
        <v>24305373</v>
      </c>
      <c r="E28" s="9">
        <v>15321442</v>
      </c>
      <c r="F28" s="9">
        <v>14985735</v>
      </c>
      <c r="G28">
        <f t="shared" si="0"/>
        <v>357337.47882359999</v>
      </c>
      <c r="H28">
        <f t="shared" si="1"/>
        <v>2105922.0298238997</v>
      </c>
      <c r="I28">
        <f t="shared" si="2"/>
        <v>101127.1639784</v>
      </c>
      <c r="J28">
        <f t="shared" si="3"/>
        <v>2564386.6726258998</v>
      </c>
    </row>
    <row r="29" spans="1:10" x14ac:dyDescent="0.3">
      <c r="A29" t="s">
        <v>113</v>
      </c>
      <c r="B29" s="9">
        <v>3827795</v>
      </c>
      <c r="C29" s="9">
        <v>3594888</v>
      </c>
      <c r="D29" s="9">
        <v>24956514</v>
      </c>
      <c r="E29" s="9">
        <v>17097042</v>
      </c>
      <c r="F29" s="9">
        <v>15174852</v>
      </c>
      <c r="G29">
        <f t="shared" si="0"/>
        <v>361722.03414599999</v>
      </c>
      <c r="H29">
        <f t="shared" si="1"/>
        <v>2162339.6859701998</v>
      </c>
      <c r="I29">
        <f t="shared" si="2"/>
        <v>176375.27096639998</v>
      </c>
      <c r="J29">
        <f t="shared" si="3"/>
        <v>2700436.9910825999</v>
      </c>
    </row>
    <row r="30" spans="1:10" x14ac:dyDescent="0.3">
      <c r="A30" t="s">
        <v>114</v>
      </c>
      <c r="B30" s="9">
        <v>3887106</v>
      </c>
      <c r="C30" s="9">
        <v>3458594</v>
      </c>
      <c r="D30" s="9">
        <v>25385787</v>
      </c>
      <c r="E30" s="9">
        <v>16901665</v>
      </c>
      <c r="F30" s="9">
        <v>15097579</v>
      </c>
      <c r="G30">
        <f t="shared" si="0"/>
        <v>367326.8524728</v>
      </c>
      <c r="H30">
        <f t="shared" si="1"/>
        <v>2199533.7445640997</v>
      </c>
      <c r="I30">
        <f t="shared" si="2"/>
        <v>169688.30570319999</v>
      </c>
      <c r="J30">
        <f t="shared" si="3"/>
        <v>2736548.9027400995</v>
      </c>
    </row>
    <row r="31" spans="1:10" x14ac:dyDescent="0.3">
      <c r="A31" t="s">
        <v>115</v>
      </c>
      <c r="B31" s="9">
        <v>4274139</v>
      </c>
      <c r="C31" s="9">
        <v>3631741</v>
      </c>
      <c r="D31" s="9">
        <v>26722453</v>
      </c>
      <c r="E31" s="9">
        <v>17486294</v>
      </c>
      <c r="F31" s="9">
        <v>15657666</v>
      </c>
      <c r="G31">
        <f t="shared" si="0"/>
        <v>403901.00653319998</v>
      </c>
      <c r="H31">
        <f t="shared" si="1"/>
        <v>2315348.2344678999</v>
      </c>
      <c r="I31">
        <f t="shared" si="2"/>
        <v>178183.3823348</v>
      </c>
      <c r="J31">
        <f t="shared" si="3"/>
        <v>2897432.6233358998</v>
      </c>
    </row>
    <row r="32" spans="1:10" x14ac:dyDescent="0.3">
      <c r="A32" t="s">
        <v>116</v>
      </c>
      <c r="B32" s="9">
        <v>4190031</v>
      </c>
      <c r="C32" s="9">
        <v>3567107</v>
      </c>
      <c r="D32" s="9">
        <v>26838405</v>
      </c>
      <c r="E32" s="9">
        <v>17171070</v>
      </c>
      <c r="F32" s="9">
        <v>15403667</v>
      </c>
      <c r="G32">
        <f t="shared" si="0"/>
        <v>395952.90146279999</v>
      </c>
      <c r="H32">
        <f t="shared" si="1"/>
        <v>2325394.8143414999</v>
      </c>
      <c r="I32">
        <f t="shared" si="2"/>
        <v>175012.2573196</v>
      </c>
      <c r="J32">
        <f t="shared" si="3"/>
        <v>2896359.9731238997</v>
      </c>
    </row>
    <row r="33" spans="1:10" x14ac:dyDescent="0.3">
      <c r="A33" t="s">
        <v>117</v>
      </c>
      <c r="B33" s="9">
        <v>4202853</v>
      </c>
      <c r="C33" s="9">
        <v>3616480</v>
      </c>
      <c r="D33" s="9">
        <v>27040159</v>
      </c>
      <c r="E33" s="9">
        <v>17193775</v>
      </c>
      <c r="F33" s="9">
        <v>15406378</v>
      </c>
      <c r="G33">
        <f t="shared" si="0"/>
        <v>397164.5650764</v>
      </c>
      <c r="H33">
        <f t="shared" si="1"/>
        <v>2342875.6484436998</v>
      </c>
      <c r="I33">
        <f t="shared" si="2"/>
        <v>177434.63494399999</v>
      </c>
      <c r="J33">
        <f t="shared" si="3"/>
        <v>2917474.8484640997</v>
      </c>
    </row>
    <row r="34" spans="1:10" x14ac:dyDescent="0.3">
      <c r="A34" t="s">
        <v>118</v>
      </c>
      <c r="B34" s="9">
        <v>4282175</v>
      </c>
      <c r="C34" s="9">
        <v>3300833</v>
      </c>
      <c r="D34" s="9">
        <v>24362466</v>
      </c>
      <c r="E34" s="9">
        <v>17566313</v>
      </c>
      <c r="F34" s="9">
        <v>15822510</v>
      </c>
      <c r="G34">
        <f t="shared" si="0"/>
        <v>404660.39888999995</v>
      </c>
      <c r="H34">
        <f t="shared" si="1"/>
        <v>2110868.8128438001</v>
      </c>
      <c r="I34">
        <f t="shared" si="2"/>
        <v>161948.10931239999</v>
      </c>
      <c r="J34">
        <f t="shared" si="3"/>
        <v>2677477.3210461996</v>
      </c>
    </row>
    <row r="35" spans="1:10" x14ac:dyDescent="0.3">
      <c r="A35" t="s">
        <v>119</v>
      </c>
      <c r="B35" s="9">
        <v>4268048</v>
      </c>
      <c r="C35" s="9">
        <v>3237666</v>
      </c>
      <c r="D35" s="9">
        <v>24312346</v>
      </c>
      <c r="E35" s="9">
        <v>17495823</v>
      </c>
      <c r="F35" s="9">
        <v>15821454</v>
      </c>
      <c r="G35">
        <f t="shared" si="0"/>
        <v>403325.41434239998</v>
      </c>
      <c r="H35">
        <f t="shared" si="1"/>
        <v>2106526.2005277998</v>
      </c>
      <c r="I35">
        <f t="shared" si="2"/>
        <v>158848.95942479998</v>
      </c>
      <c r="J35">
        <f t="shared" si="3"/>
        <v>2668700.5742949997</v>
      </c>
    </row>
    <row r="36" spans="1:10" x14ac:dyDescent="0.3">
      <c r="A36" t="s">
        <v>120</v>
      </c>
      <c r="B36" s="9">
        <v>4343711</v>
      </c>
      <c r="C36" s="9">
        <v>3378826</v>
      </c>
      <c r="D36" s="9">
        <v>24907000</v>
      </c>
      <c r="E36" s="9">
        <v>17670405</v>
      </c>
      <c r="F36" s="9">
        <v>15938009</v>
      </c>
      <c r="G36">
        <f t="shared" si="0"/>
        <v>410475.47704679996</v>
      </c>
      <c r="H36">
        <f t="shared" si="1"/>
        <v>2158049.5800999999</v>
      </c>
      <c r="I36">
        <f t="shared" si="2"/>
        <v>165774.6642728</v>
      </c>
      <c r="J36">
        <f t="shared" si="3"/>
        <v>2734299.7214195998</v>
      </c>
    </row>
    <row r="37" spans="1:10" x14ac:dyDescent="0.3">
      <c r="A37" t="s">
        <v>121</v>
      </c>
      <c r="B37" s="9">
        <v>4419813</v>
      </c>
      <c r="C37" s="9">
        <v>3341928</v>
      </c>
      <c r="D37" s="9">
        <v>25218182</v>
      </c>
      <c r="E37" s="9">
        <v>17536882</v>
      </c>
      <c r="F37" s="9">
        <v>15828607</v>
      </c>
      <c r="G37">
        <f t="shared" si="0"/>
        <v>417667.02472439996</v>
      </c>
      <c r="H37">
        <f t="shared" si="1"/>
        <v>2185011.7266625999</v>
      </c>
      <c r="I37">
        <f t="shared" si="2"/>
        <v>163964.34507839999</v>
      </c>
      <c r="J37">
        <f t="shared" si="3"/>
        <v>2766643.0964654</v>
      </c>
    </row>
    <row r="38" spans="1:10" x14ac:dyDescent="0.3">
      <c r="A38" t="s">
        <v>122</v>
      </c>
      <c r="B38" s="9">
        <v>4977059</v>
      </c>
      <c r="C38" s="9">
        <v>3068747</v>
      </c>
      <c r="D38" s="9">
        <v>26145551</v>
      </c>
      <c r="E38" s="9">
        <v>17766379</v>
      </c>
      <c r="F38" s="9">
        <v>16057573</v>
      </c>
      <c r="G38">
        <f t="shared" si="0"/>
        <v>470326.10302919999</v>
      </c>
      <c r="H38">
        <f t="shared" si="1"/>
        <v>2265362.9645093</v>
      </c>
      <c r="I38">
        <f t="shared" si="2"/>
        <v>150561.32031159999</v>
      </c>
      <c r="J38">
        <f t="shared" si="3"/>
        <v>2886250.3878500997</v>
      </c>
    </row>
    <row r="39" spans="1:10" x14ac:dyDescent="0.3">
      <c r="A39" t="s">
        <v>123</v>
      </c>
      <c r="B39" s="9">
        <v>5046184</v>
      </c>
      <c r="C39" s="9">
        <v>2681470</v>
      </c>
      <c r="D39" s="9">
        <v>23637225</v>
      </c>
      <c r="E39" s="9">
        <v>18446551</v>
      </c>
      <c r="F39" s="9">
        <v>16672413</v>
      </c>
      <c r="G39">
        <f t="shared" si="0"/>
        <v>476858.33257919998</v>
      </c>
      <c r="H39">
        <f t="shared" si="1"/>
        <v>2048030.8140674999</v>
      </c>
      <c r="I39">
        <f t="shared" si="2"/>
        <v>131560.426316</v>
      </c>
      <c r="J39">
        <f t="shared" si="3"/>
        <v>2656449.5729626999</v>
      </c>
    </row>
    <row r="40" spans="1:10" x14ac:dyDescent="0.3">
      <c r="A40" t="s">
        <v>124</v>
      </c>
      <c r="B40" s="9">
        <v>5143125</v>
      </c>
      <c r="C40" s="9">
        <v>2632596</v>
      </c>
      <c r="D40" s="9">
        <v>23668551</v>
      </c>
      <c r="E40" s="9">
        <v>18507543</v>
      </c>
      <c r="F40" s="9">
        <v>16694086</v>
      </c>
      <c r="G40">
        <f t="shared" si="0"/>
        <v>486019.14074999996</v>
      </c>
      <c r="H40">
        <f t="shared" si="1"/>
        <v>2050745.0334092998</v>
      </c>
      <c r="I40">
        <f t="shared" si="2"/>
        <v>129162.53102879999</v>
      </c>
      <c r="J40">
        <f t="shared" si="3"/>
        <v>2665926.7051880998</v>
      </c>
    </row>
    <row r="41" spans="1:10" x14ac:dyDescent="0.3">
      <c r="A41" t="s">
        <v>125</v>
      </c>
      <c r="B41" s="9">
        <v>5136188</v>
      </c>
      <c r="C41" s="9">
        <v>2674098</v>
      </c>
      <c r="D41" s="9">
        <v>24129959</v>
      </c>
      <c r="E41" s="9">
        <v>18424805</v>
      </c>
      <c r="F41" s="9">
        <v>16692000</v>
      </c>
      <c r="G41">
        <f t="shared" si="0"/>
        <v>485363.60257439996</v>
      </c>
      <c r="H41">
        <f t="shared" si="1"/>
        <v>2090723.4065836999</v>
      </c>
      <c r="I41">
        <f t="shared" si="2"/>
        <v>131198.73535439998</v>
      </c>
      <c r="J41">
        <f t="shared" si="3"/>
        <v>2707285.7445124998</v>
      </c>
    </row>
    <row r="42" spans="1:10" x14ac:dyDescent="0.3">
      <c r="A42" t="s">
        <v>126</v>
      </c>
      <c r="B42" s="9">
        <v>4863912</v>
      </c>
      <c r="C42" s="9">
        <v>2228081</v>
      </c>
      <c r="D42" s="9">
        <v>21340463</v>
      </c>
      <c r="E42" s="9">
        <v>16861145</v>
      </c>
      <c r="F42" s="9">
        <v>16104339</v>
      </c>
      <c r="G42">
        <f t="shared" si="0"/>
        <v>459633.84730559995</v>
      </c>
      <c r="H42">
        <f t="shared" si="1"/>
        <v>1849029.4783108998</v>
      </c>
      <c r="I42">
        <f t="shared" si="2"/>
        <v>109315.89248679999</v>
      </c>
      <c r="J42">
        <f t="shared" si="3"/>
        <v>2417979.2181032998</v>
      </c>
    </row>
    <row r="43" spans="1:10" x14ac:dyDescent="0.3">
      <c r="A43" t="s">
        <v>127</v>
      </c>
      <c r="B43" s="9">
        <v>5132586</v>
      </c>
      <c r="C43" s="9">
        <v>2506181</v>
      </c>
      <c r="D43" s="9">
        <v>22568100</v>
      </c>
      <c r="E43" s="9">
        <v>17929084</v>
      </c>
      <c r="F43" s="9">
        <v>16674185</v>
      </c>
      <c r="G43">
        <f t="shared" si="0"/>
        <v>485023.21789679996</v>
      </c>
      <c r="H43">
        <f t="shared" si="1"/>
        <v>1955397.2268299998</v>
      </c>
      <c r="I43">
        <f t="shared" si="2"/>
        <v>122960.25716679999</v>
      </c>
      <c r="J43">
        <f t="shared" si="3"/>
        <v>2563380.7018935997</v>
      </c>
    </row>
    <row r="44" spans="1:10" x14ac:dyDescent="0.3">
      <c r="A44" t="s">
        <v>128</v>
      </c>
      <c r="B44" s="9">
        <v>5214937</v>
      </c>
      <c r="C44" s="9">
        <v>2455235</v>
      </c>
      <c r="D44" s="9">
        <v>22350722</v>
      </c>
      <c r="E44" s="9">
        <v>17995185</v>
      </c>
      <c r="F44" s="9">
        <v>16705471</v>
      </c>
      <c r="G44">
        <f t="shared" si="0"/>
        <v>492805.28857559996</v>
      </c>
      <c r="H44">
        <f t="shared" si="1"/>
        <v>1936562.6621845998</v>
      </c>
      <c r="I44">
        <f t="shared" si="2"/>
        <v>120460.70375799999</v>
      </c>
      <c r="J44">
        <f t="shared" si="3"/>
        <v>2549828.6545181996</v>
      </c>
    </row>
    <row r="45" spans="1:10" x14ac:dyDescent="0.3">
      <c r="A45" t="s">
        <v>129</v>
      </c>
      <c r="B45" s="9">
        <v>5029052</v>
      </c>
      <c r="C45" s="9">
        <v>2858692</v>
      </c>
      <c r="D45" s="9">
        <v>23861906</v>
      </c>
      <c r="E45" s="9">
        <v>17686295</v>
      </c>
      <c r="F45" s="9">
        <v>16661292</v>
      </c>
      <c r="G45">
        <f t="shared" si="0"/>
        <v>475239.37913759996</v>
      </c>
      <c r="H45">
        <f t="shared" si="1"/>
        <v>2067498.1420357998</v>
      </c>
      <c r="I45">
        <f t="shared" si="2"/>
        <v>140255.4338576</v>
      </c>
      <c r="J45">
        <f t="shared" si="3"/>
        <v>2682992.9550310001</v>
      </c>
    </row>
    <row r="46" spans="1:10" x14ac:dyDescent="0.3">
      <c r="A46" t="s">
        <v>130</v>
      </c>
      <c r="B46" s="9">
        <v>2117434</v>
      </c>
      <c r="C46" s="9">
        <v>4197762</v>
      </c>
      <c r="D46" s="9">
        <v>25433215</v>
      </c>
      <c r="E46" s="9">
        <v>17214110</v>
      </c>
      <c r="F46" s="9">
        <v>13728276</v>
      </c>
      <c r="G46">
        <f t="shared" si="0"/>
        <v>200094.9720792</v>
      </c>
      <c r="H46">
        <f t="shared" si="1"/>
        <v>2203643.1104245</v>
      </c>
      <c r="I46">
        <f t="shared" si="2"/>
        <v>205953.95745359999</v>
      </c>
      <c r="J46">
        <f t="shared" si="3"/>
        <v>2609692.0399573003</v>
      </c>
    </row>
    <row r="47" spans="1:10" x14ac:dyDescent="0.3">
      <c r="A47" t="s">
        <v>131</v>
      </c>
      <c r="B47" s="9">
        <v>1229424</v>
      </c>
      <c r="C47" s="9">
        <v>2476300</v>
      </c>
      <c r="D47" s="9">
        <v>45871351</v>
      </c>
      <c r="E47" s="9">
        <v>10430021</v>
      </c>
      <c r="F47" s="9">
        <v>12234928</v>
      </c>
      <c r="G47">
        <f t="shared" si="0"/>
        <v>116179.0926912</v>
      </c>
      <c r="H47">
        <f t="shared" si="1"/>
        <v>3974491.0974492999</v>
      </c>
      <c r="I47">
        <f t="shared" si="2"/>
        <v>121494.21163999999</v>
      </c>
      <c r="J47">
        <f t="shared" si="3"/>
        <v>4212164.4017805001</v>
      </c>
    </row>
    <row r="48" spans="1:10" x14ac:dyDescent="0.3">
      <c r="A48" t="s">
        <v>132</v>
      </c>
      <c r="B48" s="9">
        <v>1382757</v>
      </c>
      <c r="C48" s="9">
        <v>2522955</v>
      </c>
      <c r="D48" s="9">
        <v>26728515</v>
      </c>
      <c r="E48" s="9">
        <v>9832643</v>
      </c>
      <c r="F48" s="9">
        <v>9330539</v>
      </c>
      <c r="G48">
        <f t="shared" si="0"/>
        <v>130668.8771916</v>
      </c>
      <c r="H48">
        <f t="shared" si="1"/>
        <v>2315873.4722145</v>
      </c>
      <c r="I48">
        <f t="shared" si="2"/>
        <v>123783.236574</v>
      </c>
      <c r="J48">
        <f t="shared" si="3"/>
        <v>2570325.5859801001</v>
      </c>
    </row>
    <row r="49" spans="1:10" x14ac:dyDescent="0.3">
      <c r="A49" t="s">
        <v>133</v>
      </c>
      <c r="B49" s="9">
        <v>1317137</v>
      </c>
      <c r="C49" s="9">
        <v>4117061</v>
      </c>
      <c r="D49" s="9">
        <v>16840178</v>
      </c>
      <c r="E49" s="9">
        <v>15214823</v>
      </c>
      <c r="F49" s="9">
        <v>12497173</v>
      </c>
      <c r="G49">
        <f t="shared" si="0"/>
        <v>124467.8659356</v>
      </c>
      <c r="H49">
        <f t="shared" si="1"/>
        <v>1459105.4346854</v>
      </c>
      <c r="I49">
        <f t="shared" si="2"/>
        <v>201994.5404308</v>
      </c>
      <c r="J49">
        <f t="shared" si="3"/>
        <v>1785567.8410517999</v>
      </c>
    </row>
    <row r="50" spans="1:10" x14ac:dyDescent="0.3">
      <c r="A50" t="s">
        <v>134</v>
      </c>
      <c r="B50" s="9">
        <v>1675860</v>
      </c>
      <c r="C50" s="9">
        <v>5745365</v>
      </c>
      <c r="D50" s="9">
        <v>24329501</v>
      </c>
      <c r="E50" s="9">
        <v>15918145</v>
      </c>
      <c r="F50" s="9">
        <v>13025874</v>
      </c>
      <c r="G50">
        <f t="shared" si="0"/>
        <v>158366.75896799998</v>
      </c>
      <c r="H50">
        <f t="shared" si="1"/>
        <v>2108012.5834943</v>
      </c>
      <c r="I50">
        <f t="shared" si="2"/>
        <v>281883.69392200001</v>
      </c>
      <c r="J50">
        <f t="shared" si="3"/>
        <v>2548263.0363842999</v>
      </c>
    </row>
    <row r="51" spans="1:10" x14ac:dyDescent="0.3">
      <c r="A51" t="s">
        <v>135</v>
      </c>
      <c r="B51" s="9">
        <v>1619606</v>
      </c>
      <c r="C51" s="9">
        <v>4728940</v>
      </c>
      <c r="D51" s="9">
        <v>17345747</v>
      </c>
      <c r="E51" s="9">
        <v>17612220</v>
      </c>
      <c r="F51" s="9">
        <v>12607137</v>
      </c>
      <c r="G51">
        <f t="shared" si="0"/>
        <v>153050.8234728</v>
      </c>
      <c r="H51">
        <f t="shared" si="1"/>
        <v>1502910.1067920998</v>
      </c>
      <c r="I51">
        <f t="shared" si="2"/>
        <v>232015.03743199998</v>
      </c>
      <c r="J51">
        <f t="shared" si="3"/>
        <v>1887975.9676968998</v>
      </c>
    </row>
    <row r="52" spans="1:10" x14ac:dyDescent="0.3">
      <c r="A52" t="s">
        <v>136</v>
      </c>
      <c r="B52" s="9">
        <v>317259</v>
      </c>
      <c r="C52" s="9">
        <v>382920</v>
      </c>
      <c r="D52" s="9">
        <v>3319310</v>
      </c>
      <c r="E52" s="9">
        <v>8706776</v>
      </c>
      <c r="F52" s="9">
        <v>6986414</v>
      </c>
      <c r="G52">
        <f t="shared" si="0"/>
        <v>29980.594789199997</v>
      </c>
      <c r="H52">
        <f t="shared" si="1"/>
        <v>287599.29143300001</v>
      </c>
      <c r="I52">
        <f t="shared" si="2"/>
        <v>18787.127376</v>
      </c>
      <c r="J52">
        <f t="shared" si="3"/>
        <v>336367.01359819999</v>
      </c>
    </row>
  </sheetData>
  <mergeCells count="1">
    <mergeCell ref="B1:F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C5" sqref="C5"/>
    </sheetView>
  </sheetViews>
  <sheetFormatPr defaultRowHeight="14.4" x14ac:dyDescent="0.3"/>
  <sheetData>
    <row r="1" spans="1:5" x14ac:dyDescent="0.3">
      <c r="A1" s="2"/>
      <c r="B1" s="2" t="s">
        <v>141</v>
      </c>
      <c r="C1" s="2" t="s">
        <v>142</v>
      </c>
      <c r="D1" s="2" t="s">
        <v>143</v>
      </c>
      <c r="E1" s="2" t="s">
        <v>144</v>
      </c>
    </row>
    <row r="2" spans="1:5" x14ac:dyDescent="0.3">
      <c r="A2" s="3" t="s">
        <v>177</v>
      </c>
      <c r="B2" s="8">
        <f>[1]L1_L2!D20</f>
        <v>7.9845100000000002E-3</v>
      </c>
      <c r="C2" s="8">
        <f>[1]L1_L2!E20</f>
        <v>0.206593</v>
      </c>
      <c r="D2" s="8">
        <f>[1]L1_L2!F20</f>
        <v>0.28170600000000001</v>
      </c>
      <c r="E2" s="8">
        <f>[1]L1_L2!$C$20</f>
        <v>15.273199999999999</v>
      </c>
    </row>
    <row r="3" spans="1:5" x14ac:dyDescent="0.3">
      <c r="A3" s="2" t="s">
        <v>145</v>
      </c>
      <c r="B3" s="2">
        <f>[1]L1_L2!D4</f>
        <v>4.8636899999999997E-2</v>
      </c>
      <c r="C3" s="2">
        <f>[1]L1_L2!E4</f>
        <v>1.18438</v>
      </c>
      <c r="D3" s="2">
        <f>[1]L1_L2!F4</f>
        <v>1.41753</v>
      </c>
      <c r="E3" s="2">
        <f>[1]L1_L2!$C$4</f>
        <v>225.29</v>
      </c>
    </row>
    <row r="4" spans="1:5" x14ac:dyDescent="0.3">
      <c r="A4" s="2" t="s">
        <v>146</v>
      </c>
      <c r="B4" s="2"/>
      <c r="C4" s="2">
        <f>[1]MANA!$C$3</f>
        <v>1.53971E-2</v>
      </c>
      <c r="D4" s="2"/>
      <c r="E4" s="2">
        <f>[1]MANA!$E$3</f>
        <v>2.17197</v>
      </c>
    </row>
    <row r="5" spans="1:5" x14ac:dyDescent="0.3">
      <c r="A5" s="2" t="s">
        <v>147</v>
      </c>
      <c r="B5" s="2"/>
      <c r="C5" s="2">
        <f>[1]MANA!$C$5</f>
        <v>9.4498799999999994E-2</v>
      </c>
      <c r="D5" s="2"/>
      <c r="E5" s="2">
        <f>[1]MANA!$E$5</f>
        <v>35.065600000000003</v>
      </c>
    </row>
    <row r="6" spans="1:5" x14ac:dyDescent="0.3">
      <c r="A6" s="2" t="s">
        <v>148</v>
      </c>
      <c r="C6">
        <f>[1]MANA!$C$4</f>
        <v>6.6218600000000002E-2</v>
      </c>
      <c r="E6">
        <f>[1]MANA!$E$4</f>
        <v>18.3261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9"/>
  <sheetViews>
    <sheetView topLeftCell="A38" workbookViewId="0">
      <selection activeCell="B59" sqref="B59"/>
    </sheetView>
  </sheetViews>
  <sheetFormatPr defaultRowHeight="14.4" x14ac:dyDescent="0.3"/>
  <sheetData>
    <row r="1" spans="1:5" x14ac:dyDescent="0.3">
      <c r="A1" s="11" t="s">
        <v>149</v>
      </c>
      <c r="B1" s="11"/>
      <c r="C1" s="11"/>
      <c r="D1" s="11"/>
      <c r="E1" s="2">
        <f>1000/50000000</f>
        <v>2.0000000000000002E-5</v>
      </c>
    </row>
    <row r="2" spans="1:5" x14ac:dyDescent="0.3">
      <c r="A2" s="2" t="s">
        <v>150</v>
      </c>
      <c r="B2" s="2" t="s">
        <v>151</v>
      </c>
      <c r="C2" s="2" t="s">
        <v>152</v>
      </c>
      <c r="D2" s="2" t="s">
        <v>153</v>
      </c>
      <c r="E2" s="2"/>
    </row>
    <row r="3" spans="1:5" x14ac:dyDescent="0.3">
      <c r="A3" s="2">
        <f>Sheet3!F3*$E$1</f>
        <v>176.94204000000002</v>
      </c>
      <c r="B3" s="2">
        <f>Sheet3!G3*$E$1</f>
        <v>1.4866000000000001</v>
      </c>
      <c r="C3" s="2">
        <f>Sheet3!L3*$E$1</f>
        <v>77.001680000000007</v>
      </c>
      <c r="D3" s="2">
        <f>Sheet3!M3*$E$1</f>
        <v>8.2127600000000012</v>
      </c>
    </row>
    <row r="4" spans="1:5" x14ac:dyDescent="0.3">
      <c r="A4" s="2">
        <f>Sheet3!F4*$E$1</f>
        <v>184.38830000000002</v>
      </c>
      <c r="B4" s="2">
        <f>Sheet3!G4*$E$1</f>
        <v>6.1561600000000007</v>
      </c>
      <c r="C4" s="2">
        <f>Sheet3!L4*$E$1</f>
        <v>114.10896000000001</v>
      </c>
      <c r="D4" s="2">
        <f>Sheet3!M4*$E$1</f>
        <v>17.580360000000002</v>
      </c>
    </row>
    <row r="5" spans="1:5" x14ac:dyDescent="0.3">
      <c r="A5" s="2">
        <f>Sheet3!F5*$E$1</f>
        <v>184.23988000000003</v>
      </c>
      <c r="B5" s="2">
        <f>Sheet3!G5*$E$1</f>
        <v>4.6873000000000005</v>
      </c>
      <c r="C5" s="2">
        <f>Sheet3!L5*$E$1</f>
        <v>93.868240000000014</v>
      </c>
      <c r="D5" s="2">
        <f>Sheet3!M5*$E$1</f>
        <v>14.78612</v>
      </c>
    </row>
    <row r="6" spans="1:5" x14ac:dyDescent="0.3">
      <c r="A6" s="2">
        <f>Sheet3!F6*$E$1</f>
        <v>183.50494</v>
      </c>
      <c r="B6" s="2">
        <f>Sheet3!G6*$E$1</f>
        <v>4.4143800000000004</v>
      </c>
      <c r="C6" s="2">
        <f>Sheet3!L6*$E$1</f>
        <v>103.02550000000001</v>
      </c>
      <c r="D6" s="2">
        <f>Sheet3!M6*$E$1</f>
        <v>16.384780000000003</v>
      </c>
    </row>
    <row r="7" spans="1:5" x14ac:dyDescent="0.3">
      <c r="A7" s="2">
        <f>Sheet3!F7*$E$1</f>
        <v>178.96368000000001</v>
      </c>
      <c r="B7" s="2">
        <f>Sheet3!G7*$E$1</f>
        <v>7.586240000000001</v>
      </c>
      <c r="C7" s="2">
        <f>Sheet3!L7*$E$1</f>
        <v>122.85720000000001</v>
      </c>
      <c r="D7" s="2">
        <f>Sheet3!M7*$E$1</f>
        <v>22.926620000000003</v>
      </c>
    </row>
    <row r="8" spans="1:5" x14ac:dyDescent="0.3">
      <c r="A8" s="2">
        <f>Sheet3!F8*$E$1</f>
        <v>166.26772000000003</v>
      </c>
      <c r="B8" s="2">
        <f>Sheet3!G8*$E$1</f>
        <v>3.0002600000000004</v>
      </c>
      <c r="C8" s="2">
        <f>Sheet3!L8*$E$1</f>
        <v>73.29616</v>
      </c>
      <c r="D8" s="2">
        <f>Sheet3!M8*$E$1</f>
        <v>17.511560000000003</v>
      </c>
    </row>
    <row r="9" spans="1:5" x14ac:dyDescent="0.3">
      <c r="A9" s="2">
        <f>Sheet3!F9*$E$1</f>
        <v>178.48626000000002</v>
      </c>
      <c r="B9" s="2">
        <f>Sheet3!G9*$E$1</f>
        <v>3.06</v>
      </c>
      <c r="C9" s="2">
        <f>Sheet3!L9*$E$1</f>
        <v>69.61918</v>
      </c>
      <c r="D9" s="2">
        <f>Sheet3!M9*$E$1</f>
        <v>16.701180000000001</v>
      </c>
    </row>
    <row r="10" spans="1:5" x14ac:dyDescent="0.3">
      <c r="A10" s="2">
        <f>Sheet3!F10*$E$1</f>
        <v>189.74572000000001</v>
      </c>
      <c r="B10" s="2">
        <f>Sheet3!G10*$E$1</f>
        <v>4.3585600000000007</v>
      </c>
      <c r="C10" s="2">
        <f>Sheet3!L10*$E$1</f>
        <v>87.365280000000013</v>
      </c>
      <c r="D10" s="2">
        <f>Sheet3!M10*$E$1</f>
        <v>17.331720000000001</v>
      </c>
    </row>
    <row r="11" spans="1:5" x14ac:dyDescent="0.3">
      <c r="A11" s="2">
        <f>Sheet3!F11*$E$1</f>
        <v>162.05290000000002</v>
      </c>
      <c r="B11" s="2">
        <f>Sheet3!G11*$E$1</f>
        <v>2.5485000000000002</v>
      </c>
      <c r="C11" s="2">
        <f>Sheet3!L11*$E$1</f>
        <v>69.038840000000008</v>
      </c>
      <c r="D11" s="2">
        <f>Sheet3!M11*$E$1</f>
        <v>13.501720000000001</v>
      </c>
    </row>
    <row r="12" spans="1:5" x14ac:dyDescent="0.3">
      <c r="A12" s="2">
        <f>Sheet3!F12*$E$1</f>
        <v>182.23982000000001</v>
      </c>
      <c r="B12" s="2">
        <f>Sheet3!G12*$E$1</f>
        <v>8.8024200000000015</v>
      </c>
      <c r="C12" s="2">
        <f>Sheet3!L12*$E$1</f>
        <v>102.18406</v>
      </c>
      <c r="D12" s="2">
        <f>Sheet3!M12*$E$1</f>
        <v>33.978960000000001</v>
      </c>
    </row>
    <row r="13" spans="1:5" x14ac:dyDescent="0.3">
      <c r="A13" s="2">
        <f>Sheet3!F13*$E$1</f>
        <v>180.19128000000001</v>
      </c>
      <c r="B13" s="2">
        <f>Sheet3!G13*$E$1</f>
        <v>5.8334600000000005</v>
      </c>
      <c r="C13" s="2">
        <f>Sheet3!L13*$E$1</f>
        <v>91.727680000000007</v>
      </c>
      <c r="D13" s="2">
        <f>Sheet3!M13*$E$1</f>
        <v>23.258040000000001</v>
      </c>
    </row>
    <row r="14" spans="1:5" x14ac:dyDescent="0.3">
      <c r="A14" s="2">
        <f>Sheet3!F14*$E$1</f>
        <v>207.44304000000002</v>
      </c>
      <c r="B14" s="2">
        <f>Sheet3!G14*$E$1</f>
        <v>6.3487200000000001</v>
      </c>
      <c r="C14" s="2">
        <f>Sheet3!L14*$E$1</f>
        <v>69.494140000000002</v>
      </c>
      <c r="D14" s="2">
        <f>Sheet3!M14*$E$1</f>
        <v>25.256100000000004</v>
      </c>
    </row>
    <row r="15" spans="1:5" x14ac:dyDescent="0.3">
      <c r="A15" s="2">
        <f>Sheet3!F15*$E$1</f>
        <v>209.19178000000002</v>
      </c>
      <c r="B15" s="2">
        <f>Sheet3!G15*$E$1</f>
        <v>5.4132200000000008</v>
      </c>
      <c r="C15" s="2">
        <f>Sheet3!L15*$E$1</f>
        <v>67.92062</v>
      </c>
      <c r="D15" s="2">
        <f>Sheet3!M15*$E$1</f>
        <v>25.013440000000003</v>
      </c>
    </row>
    <row r="16" spans="1:5" x14ac:dyDescent="0.3">
      <c r="A16" s="2">
        <f>Sheet3!F16*$E$1</f>
        <v>191.90100000000001</v>
      </c>
      <c r="B16" s="2">
        <f>Sheet3!G16*$E$1</f>
        <v>6.4172000000000002</v>
      </c>
      <c r="C16" s="2">
        <f>Sheet3!L16*$E$1</f>
        <v>65.578900000000004</v>
      </c>
      <c r="D16" s="2">
        <f>Sheet3!M16*$E$1</f>
        <v>30.240640000000003</v>
      </c>
    </row>
    <row r="17" spans="1:4" x14ac:dyDescent="0.3">
      <c r="A17" s="2">
        <f>Sheet3!F17*$E$1</f>
        <v>170.19200000000001</v>
      </c>
      <c r="B17" s="2">
        <f>Sheet3!G17*$E$1</f>
        <v>6.6409400000000005</v>
      </c>
      <c r="C17" s="2">
        <f>Sheet3!L17*$E$1</f>
        <v>74.717120000000008</v>
      </c>
      <c r="D17" s="2">
        <f>Sheet3!M17*$E$1</f>
        <v>29.203520000000001</v>
      </c>
    </row>
    <row r="18" spans="1:4" x14ac:dyDescent="0.3">
      <c r="A18" s="2">
        <f>Sheet3!F18*$E$1</f>
        <v>166.64054000000002</v>
      </c>
      <c r="B18" s="2">
        <f>Sheet3!G18*$E$1</f>
        <v>7.095460000000001</v>
      </c>
      <c r="C18" s="2">
        <f>Sheet3!L18*$E$1</f>
        <v>67.40458000000001</v>
      </c>
      <c r="D18" s="2">
        <f>Sheet3!M18*$E$1</f>
        <v>33.045740000000002</v>
      </c>
    </row>
    <row r="19" spans="1:4" x14ac:dyDescent="0.3">
      <c r="A19" s="2">
        <f>Sheet3!F19*$E$1</f>
        <v>165.42018000000002</v>
      </c>
      <c r="B19" s="2">
        <f>Sheet3!G19*$E$1</f>
        <v>7.5418600000000007</v>
      </c>
      <c r="C19" s="2">
        <f>Sheet3!L19*$E$1</f>
        <v>67.61742000000001</v>
      </c>
      <c r="D19" s="2">
        <f>Sheet3!M19*$E$1</f>
        <v>32.736600000000003</v>
      </c>
    </row>
    <row r="20" spans="1:4" x14ac:dyDescent="0.3">
      <c r="A20" s="2">
        <f>Sheet3!F20*$E$1</f>
        <v>181.92338000000001</v>
      </c>
      <c r="B20" s="2">
        <f>Sheet3!G20*$E$1</f>
        <v>9.0851600000000001</v>
      </c>
      <c r="C20" s="2">
        <f>Sheet3!L20*$E$1</f>
        <v>92.645160000000004</v>
      </c>
      <c r="D20" s="2">
        <f>Sheet3!M20*$E$1</f>
        <v>39.021140000000003</v>
      </c>
    </row>
    <row r="21" spans="1:4" x14ac:dyDescent="0.3">
      <c r="A21" s="2">
        <f>Sheet3!F21*$E$1</f>
        <v>183.67032</v>
      </c>
      <c r="B21" s="2">
        <f>Sheet3!G21*$E$1</f>
        <v>8.11374</v>
      </c>
      <c r="C21" s="2">
        <f>Sheet3!L21*$E$1</f>
        <v>95.970460000000003</v>
      </c>
      <c r="D21" s="2">
        <f>Sheet3!M21*$E$1</f>
        <v>34.58614</v>
      </c>
    </row>
    <row r="22" spans="1:4" x14ac:dyDescent="0.3">
      <c r="A22" s="2">
        <f>Sheet3!F22*$E$1</f>
        <v>182.64608000000001</v>
      </c>
      <c r="B22" s="2">
        <f>Sheet3!G22*$E$1</f>
        <v>11.616760000000001</v>
      </c>
      <c r="C22" s="2">
        <f>Sheet3!L22*$E$1</f>
        <v>47.642460000000007</v>
      </c>
      <c r="D22" s="2">
        <f>Sheet3!M22*$E$1</f>
        <v>45.999380000000002</v>
      </c>
    </row>
    <row r="23" spans="1:4" x14ac:dyDescent="0.3">
      <c r="A23" s="2">
        <f>Sheet3!F23*$E$1</f>
        <v>190.57704000000001</v>
      </c>
      <c r="B23" s="2">
        <f>Sheet3!G23*$E$1</f>
        <v>6.0310800000000002</v>
      </c>
      <c r="C23" s="2">
        <f>Sheet3!L23*$E$1</f>
        <v>44.544080000000001</v>
      </c>
      <c r="D23" s="2">
        <f>Sheet3!M23*$E$1</f>
        <v>37.905620000000006</v>
      </c>
    </row>
    <row r="24" spans="1:4" x14ac:dyDescent="0.3">
      <c r="A24" s="2">
        <f>Sheet3!F24*$E$1</f>
        <v>193.49968000000001</v>
      </c>
      <c r="B24" s="2">
        <f>Sheet3!G24*$E$1</f>
        <v>7.2122200000000003</v>
      </c>
      <c r="C24" s="2">
        <f>Sheet3!L24*$E$1</f>
        <v>50.633860000000006</v>
      </c>
      <c r="D24" s="2">
        <f>Sheet3!M24*$E$1</f>
        <v>41.126820000000002</v>
      </c>
    </row>
    <row r="25" spans="1:4" x14ac:dyDescent="0.3">
      <c r="A25" s="2">
        <f>Sheet3!F25*$E$1</f>
        <v>189.14940000000001</v>
      </c>
      <c r="B25" s="2">
        <f>Sheet3!G25*$E$1</f>
        <v>6.1954800000000008</v>
      </c>
      <c r="C25" s="2">
        <f>Sheet3!L25*$E$1</f>
        <v>45.354760000000006</v>
      </c>
      <c r="D25" s="2">
        <f>Sheet3!M25*$E$1</f>
        <v>35.921520000000001</v>
      </c>
    </row>
    <row r="26" spans="1:4" x14ac:dyDescent="0.3">
      <c r="A26" s="2">
        <f>Sheet3!F26*$E$1</f>
        <v>193.54366000000002</v>
      </c>
      <c r="B26" s="2">
        <f>Sheet3!G26*$E$1</f>
        <v>6.7043800000000005</v>
      </c>
      <c r="C26" s="2">
        <f>Sheet3!L26*$E$1</f>
        <v>51.425360000000005</v>
      </c>
      <c r="D26" s="2">
        <f>Sheet3!M26*$E$1</f>
        <v>40.246580000000002</v>
      </c>
    </row>
    <row r="27" spans="1:4" x14ac:dyDescent="0.3">
      <c r="A27" s="2">
        <f>Sheet3!F27*$E$1</f>
        <v>193.66174000000001</v>
      </c>
      <c r="B27" s="2">
        <f>Sheet3!G27*$E$1</f>
        <v>6.6662000000000008</v>
      </c>
      <c r="C27" s="2">
        <f>Sheet3!L27*$E$1</f>
        <v>51.978680000000004</v>
      </c>
      <c r="D27" s="2">
        <f>Sheet3!M27*$E$1</f>
        <v>42.131260000000005</v>
      </c>
    </row>
    <row r="28" spans="1:4" x14ac:dyDescent="0.3">
      <c r="A28" s="2">
        <f>Sheet3!F28*$E$1</f>
        <v>194.41714000000002</v>
      </c>
      <c r="B28" s="2">
        <f>Sheet3!G28*$E$1</f>
        <v>6.5699800000000002</v>
      </c>
      <c r="C28" s="2">
        <f>Sheet3!L28*$E$1</f>
        <v>49.490320000000004</v>
      </c>
      <c r="D28" s="2">
        <f>Sheet3!M28*$E$1</f>
        <v>43.384180000000001</v>
      </c>
    </row>
    <row r="29" spans="1:4" x14ac:dyDescent="0.3">
      <c r="A29" s="2">
        <f>Sheet3!F29*$E$1</f>
        <v>171.84424000000001</v>
      </c>
      <c r="B29" s="2">
        <f>Sheet3!G29*$E$1</f>
        <v>13.5174</v>
      </c>
      <c r="C29" s="2">
        <f>Sheet3!L29*$E$1</f>
        <v>60.535320000000006</v>
      </c>
      <c r="D29" s="2">
        <f>Sheet3!M29*$E$1</f>
        <v>54.077740000000006</v>
      </c>
    </row>
    <row r="30" spans="1:4" x14ac:dyDescent="0.3">
      <c r="A30" s="2">
        <f>Sheet3!F30*$E$1</f>
        <v>168.88594000000001</v>
      </c>
      <c r="B30" s="2">
        <f>Sheet3!G30*$E$1</f>
        <v>14.18336</v>
      </c>
      <c r="C30" s="2">
        <f>Sheet3!L30*$E$1</f>
        <v>58.294320000000006</v>
      </c>
      <c r="D30" s="2">
        <f>Sheet3!M30*$E$1</f>
        <v>55.427360000000007</v>
      </c>
    </row>
    <row r="31" spans="1:4" x14ac:dyDescent="0.3">
      <c r="A31" s="2">
        <f>Sheet3!F31*$E$1</f>
        <v>172.15944000000002</v>
      </c>
      <c r="B31" s="2">
        <f>Sheet3!G31*$E$1</f>
        <v>13.806000000000001</v>
      </c>
      <c r="C31" s="2">
        <f>Sheet3!L31*$E$1</f>
        <v>64.085980000000006</v>
      </c>
      <c r="D31" s="2">
        <f>Sheet3!M31*$E$1</f>
        <v>53.718460000000007</v>
      </c>
    </row>
    <row r="32" spans="1:4" x14ac:dyDescent="0.3">
      <c r="A32" s="2">
        <f>Sheet3!F32*$E$1</f>
        <v>169.96558000000002</v>
      </c>
      <c r="B32" s="2">
        <f>Sheet3!G32*$E$1</f>
        <v>15.355240000000002</v>
      </c>
      <c r="C32" s="2">
        <f>Sheet3!L32*$E$1</f>
        <v>58.546160000000008</v>
      </c>
      <c r="D32" s="2">
        <f>Sheet3!M32*$E$1</f>
        <v>60.038700000000006</v>
      </c>
    </row>
    <row r="33" spans="1:4" x14ac:dyDescent="0.3">
      <c r="A33" s="2">
        <f>Sheet3!F33*$E$1</f>
        <v>168.64604000000003</v>
      </c>
      <c r="B33" s="2">
        <f>Sheet3!G33*$E$1</f>
        <v>15.996620000000002</v>
      </c>
      <c r="C33" s="2">
        <f>Sheet3!L33*$E$1</f>
        <v>58.162500000000001</v>
      </c>
      <c r="D33" s="2">
        <f>Sheet3!M33*$E$1</f>
        <v>60.781280000000002</v>
      </c>
    </row>
    <row r="34" spans="1:4" x14ac:dyDescent="0.3">
      <c r="A34" s="2">
        <f>Sheet3!F34*$E$1</f>
        <v>175.86132000000001</v>
      </c>
      <c r="B34" s="2">
        <f>Sheet3!G34*$E$1</f>
        <v>15.070180000000001</v>
      </c>
      <c r="C34" s="2">
        <f>Sheet3!L34*$E$1</f>
        <v>53.957460000000005</v>
      </c>
      <c r="D34" s="2">
        <f>Sheet3!M34*$E$1</f>
        <v>58.287100000000002</v>
      </c>
    </row>
    <row r="35" spans="1:4" x14ac:dyDescent="0.3">
      <c r="A35" s="2">
        <f>Sheet3!F35*$E$1</f>
        <v>176.48530000000002</v>
      </c>
      <c r="B35" s="2">
        <f>Sheet3!G35*$E$1</f>
        <v>14.655760000000001</v>
      </c>
      <c r="C35" s="2">
        <f>Sheet3!L35*$E$1</f>
        <v>49.696040000000004</v>
      </c>
      <c r="D35" s="2">
        <f>Sheet3!M35*$E$1</f>
        <v>59.671500000000002</v>
      </c>
    </row>
    <row r="36" spans="1:4" x14ac:dyDescent="0.3">
      <c r="A36" s="2">
        <f>Sheet3!F36*$E$1</f>
        <v>176.29208000000003</v>
      </c>
      <c r="B36" s="2">
        <f>Sheet3!G36*$E$1</f>
        <v>15.341260000000002</v>
      </c>
      <c r="C36" s="2">
        <f>Sheet3!L36*$E$1</f>
        <v>51.571040000000004</v>
      </c>
      <c r="D36" s="2">
        <f>Sheet3!M36*$E$1</f>
        <v>61.466080000000005</v>
      </c>
    </row>
    <row r="37" spans="1:4" x14ac:dyDescent="0.3">
      <c r="A37" s="2">
        <f>Sheet3!F37*$E$1</f>
        <v>174.35578000000001</v>
      </c>
      <c r="B37" s="2">
        <f>Sheet3!G37*$E$1</f>
        <v>15.189340000000001</v>
      </c>
      <c r="C37" s="2">
        <f>Sheet3!L37*$E$1</f>
        <v>52.460600000000007</v>
      </c>
      <c r="D37" s="2">
        <f>Sheet3!M37*$E$1</f>
        <v>61.179560000000002</v>
      </c>
    </row>
    <row r="38" spans="1:4" x14ac:dyDescent="0.3">
      <c r="A38" s="2">
        <f>Sheet3!F38*$E$1</f>
        <v>172.95556000000002</v>
      </c>
      <c r="B38" s="2">
        <f>Sheet3!G38*$E$1</f>
        <v>15.656840000000001</v>
      </c>
      <c r="C38" s="2">
        <f>Sheet3!L38*$E$1</f>
        <v>54.127200000000002</v>
      </c>
      <c r="D38" s="2">
        <f>Sheet3!M38*$E$1</f>
        <v>63.252100000000006</v>
      </c>
    </row>
    <row r="39" spans="1:4" x14ac:dyDescent="0.3">
      <c r="A39" s="2">
        <f>Sheet3!F39*$E$1</f>
        <v>177.68510000000001</v>
      </c>
      <c r="B39" s="2">
        <f>Sheet3!G39*$E$1</f>
        <v>12.850520000000001</v>
      </c>
      <c r="C39" s="2">
        <f>Sheet3!L39*$E$1</f>
        <v>50.792860000000005</v>
      </c>
      <c r="D39" s="2">
        <f>Sheet3!M39*$E$1</f>
        <v>63.901060000000008</v>
      </c>
    </row>
    <row r="40" spans="1:4" x14ac:dyDescent="0.3">
      <c r="A40" s="2">
        <f>Sheet3!F40*$E$1</f>
        <v>176.83418</v>
      </c>
      <c r="B40" s="2">
        <f>Sheet3!G40*$E$1</f>
        <v>13.149820000000002</v>
      </c>
      <c r="C40" s="2">
        <f>Sheet3!L40*$E$1</f>
        <v>50.043100000000003</v>
      </c>
      <c r="D40" s="2">
        <f>Sheet3!M40*$E$1</f>
        <v>64.474440000000001</v>
      </c>
    </row>
    <row r="41" spans="1:4" x14ac:dyDescent="0.3">
      <c r="A41" s="2">
        <f>Sheet3!F41*$E$1</f>
        <v>178.34670000000003</v>
      </c>
      <c r="B41" s="2">
        <f>Sheet3!G41*$E$1</f>
        <v>12.457820000000002</v>
      </c>
      <c r="C41" s="2">
        <f>Sheet3!L41*$E$1</f>
        <v>50.258820000000007</v>
      </c>
      <c r="D41" s="2">
        <f>Sheet3!M41*$E$1</f>
        <v>65.09666</v>
      </c>
    </row>
    <row r="42" spans="1:4" x14ac:dyDescent="0.3">
      <c r="A42" s="2">
        <f>Sheet3!F42*$E$1</f>
        <v>166.78322</v>
      </c>
      <c r="B42" s="2">
        <f>Sheet3!G42*$E$1</f>
        <v>9.5409000000000006</v>
      </c>
      <c r="C42" s="2">
        <f>Sheet3!L42*$E$1</f>
        <v>46.577200000000005</v>
      </c>
      <c r="D42" s="2">
        <f>Sheet3!M42*$E$1</f>
        <v>65.152000000000001</v>
      </c>
    </row>
    <row r="43" spans="1:4" x14ac:dyDescent="0.3">
      <c r="A43" s="2">
        <f>Sheet3!F43*$E$1</f>
        <v>173.12446000000003</v>
      </c>
      <c r="B43" s="2">
        <f>Sheet3!G43*$E$1</f>
        <v>12.447760000000001</v>
      </c>
      <c r="C43" s="2">
        <f>Sheet3!L43*$E$1</f>
        <v>47.053560000000004</v>
      </c>
      <c r="D43" s="2">
        <f>Sheet3!M43*$E$1</f>
        <v>70.721720000000005</v>
      </c>
    </row>
    <row r="44" spans="1:4" x14ac:dyDescent="0.3">
      <c r="A44" s="2">
        <f>Sheet3!F44*$E$1</f>
        <v>173.15358000000001</v>
      </c>
      <c r="B44" s="2">
        <f>Sheet3!G44*$E$1</f>
        <v>12.1751</v>
      </c>
      <c r="C44" s="2">
        <f>Sheet3!L44*$E$1</f>
        <v>47.722800000000007</v>
      </c>
      <c r="D44" s="2">
        <f>Sheet3!M44*$E$1</f>
        <v>70.015660000000011</v>
      </c>
    </row>
    <row r="45" spans="1:4" x14ac:dyDescent="0.3">
      <c r="A45" s="2">
        <f>Sheet3!F45*$E$1</f>
        <v>171.00618</v>
      </c>
      <c r="B45" s="2">
        <f>Sheet3!G45*$E$1</f>
        <v>12.132860000000001</v>
      </c>
      <c r="C45" s="2">
        <f>Sheet3!L45*$E$1</f>
        <v>50.604100000000003</v>
      </c>
      <c r="D45" s="2">
        <f>Sheet3!M45*$E$1</f>
        <v>71.684000000000012</v>
      </c>
    </row>
    <row r="46" spans="1:4" x14ac:dyDescent="0.3">
      <c r="A46" s="2">
        <f>Sheet3!F46*$E$1</f>
        <v>182.45584000000002</v>
      </c>
      <c r="B46" s="2">
        <f>Sheet3!G46*$E$1</f>
        <v>3.4811200000000002</v>
      </c>
      <c r="C46" s="2">
        <f>Sheet3!L46*$E$1</f>
        <v>102.95242</v>
      </c>
      <c r="D46" s="2">
        <f>Sheet3!M46*$E$1</f>
        <v>11.431800000000001</v>
      </c>
    </row>
    <row r="47" spans="1:4" x14ac:dyDescent="0.3">
      <c r="A47" s="2">
        <f>Sheet3!F47*$E$1</f>
        <v>236.58250000000001</v>
      </c>
      <c r="B47" s="2">
        <f>Sheet3!G47*$E$1</f>
        <v>4.8396400000000002</v>
      </c>
      <c r="C47" s="2">
        <f>Sheet3!L47*$E$1</f>
        <v>53.595080000000003</v>
      </c>
      <c r="D47" s="2">
        <f>Sheet3!M47*$E$1</f>
        <v>14.067280000000002</v>
      </c>
    </row>
    <row r="48" spans="1:4" x14ac:dyDescent="0.3">
      <c r="A48" s="2">
        <f>Sheet3!F48*$E$1</f>
        <v>218.70922000000002</v>
      </c>
      <c r="B48" s="2">
        <f>Sheet3!G48*$E$1</f>
        <v>6.1125800000000003</v>
      </c>
      <c r="C48" s="2">
        <f>Sheet3!L48*$E$1</f>
        <v>52.288080000000001</v>
      </c>
      <c r="D48" s="2">
        <f>Sheet3!M48*$E$1</f>
        <v>18.08624</v>
      </c>
    </row>
    <row r="49" spans="1:5" x14ac:dyDescent="0.3">
      <c r="A49" s="2">
        <f>Sheet3!F49*$E$1</f>
        <v>175.48904000000002</v>
      </c>
      <c r="B49" s="2">
        <f>Sheet3!G49*$E$1</f>
        <v>3.7616600000000004</v>
      </c>
      <c r="C49" s="2">
        <f>Sheet3!L49*$E$1</f>
        <v>121.46424</v>
      </c>
      <c r="D49" s="2">
        <f>Sheet3!M49*$E$1</f>
        <v>16.788620000000002</v>
      </c>
    </row>
    <row r="50" spans="1:5" x14ac:dyDescent="0.3">
      <c r="A50" s="2">
        <f>Sheet3!F50*$E$1</f>
        <v>171.70338000000001</v>
      </c>
      <c r="B50" s="2">
        <f>Sheet3!G50*$E$1</f>
        <v>5.4090600000000002</v>
      </c>
      <c r="C50" s="2">
        <f>Sheet3!L50*$E$1</f>
        <v>162.13318000000001</v>
      </c>
      <c r="D50" s="2">
        <f>Sheet3!M50*$E$1</f>
        <v>24.592400000000001</v>
      </c>
    </row>
    <row r="51" spans="1:5" x14ac:dyDescent="0.3">
      <c r="A51" s="2">
        <f>Sheet3!F51*$E$1</f>
        <v>179.66086000000001</v>
      </c>
      <c r="B51" s="2">
        <f>Sheet3!G51*$E$1</f>
        <v>3.3499800000000004</v>
      </c>
      <c r="C51" s="2">
        <f>Sheet3!L51*$E$1</f>
        <v>115.50738000000001</v>
      </c>
      <c r="D51" s="2">
        <f>Sheet3!M51*$E$1</f>
        <v>11.676060000000001</v>
      </c>
    </row>
    <row r="52" spans="1:5" x14ac:dyDescent="0.3">
      <c r="A52" s="2">
        <f>Sheet3!F52*$E$1</f>
        <v>160.05988000000002</v>
      </c>
      <c r="B52" s="2">
        <f>Sheet3!G52*$E$1</f>
        <v>0.67358000000000007</v>
      </c>
      <c r="C52" s="2">
        <f>Sheet3!L52*$E$1</f>
        <v>12.712820000000001</v>
      </c>
      <c r="D52" s="2">
        <f>Sheet3!M52*$E$1</f>
        <v>4.6857600000000001</v>
      </c>
    </row>
    <row r="53" spans="1:5" x14ac:dyDescent="0.3">
      <c r="A53" s="2">
        <f>AVERAGE(A3:A52)</f>
        <v>180.99889880000009</v>
      </c>
      <c r="B53" s="2">
        <f t="shared" ref="B53:D53" si="0">AVERAGE(B3:B52)</f>
        <v>8.4148136000000004</v>
      </c>
      <c r="C53" s="2">
        <f t="shared" si="0"/>
        <v>69.433059199999974</v>
      </c>
      <c r="D53" s="2">
        <f t="shared" si="0"/>
        <v>37.965321599999996</v>
      </c>
      <c r="E53" t="s">
        <v>154</v>
      </c>
    </row>
    <row r="54" spans="1:5" x14ac:dyDescent="0.3">
      <c r="A54" s="2" t="s">
        <v>169</v>
      </c>
      <c r="B54" s="2">
        <f>SUM(A53:D53)</f>
        <v>296.81209320000005</v>
      </c>
      <c r="C54" s="2"/>
      <c r="D54" s="2"/>
    </row>
    <row r="55" spans="1:5" x14ac:dyDescent="0.3">
      <c r="A55" s="2" t="s">
        <v>155</v>
      </c>
      <c r="B55" s="2">
        <f>linkedrecords!$D$2*(B53+D53)</f>
        <v>13.0655623666512</v>
      </c>
      <c r="C55" s="2"/>
      <c r="D55" s="2"/>
    </row>
    <row r="56" spans="1:5" x14ac:dyDescent="0.3">
      <c r="A56" s="2" t="s">
        <v>156</v>
      </c>
      <c r="B56" s="2">
        <f>linkedrecords!$C$2*A53</f>
        <v>37.393105499788419</v>
      </c>
    </row>
    <row r="57" spans="1:5" x14ac:dyDescent="0.3">
      <c r="A57" s="2" t="s">
        <v>157</v>
      </c>
      <c r="B57" s="2">
        <f>linkedrecords!$B$2*C53</f>
        <v>0.55438895551299183</v>
      </c>
    </row>
    <row r="58" spans="1:5" x14ac:dyDescent="0.3">
      <c r="A58" s="2" t="s">
        <v>165</v>
      </c>
      <c r="B58" s="2">
        <f>SUM(B55:B57)</f>
        <v>51.01305682195261</v>
      </c>
    </row>
    <row r="59" spans="1:5" x14ac:dyDescent="0.3">
      <c r="A59" s="2" t="s">
        <v>166</v>
      </c>
      <c r="B59" s="2">
        <f>Sheet1!B55*linkedrecords!E2*20</f>
        <v>3.4055059940841463</v>
      </c>
    </row>
  </sheetData>
  <mergeCells count="1">
    <mergeCell ref="A1:D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9"/>
  <sheetViews>
    <sheetView workbookViewId="0">
      <pane xSplit="1" ySplit="2" topLeftCell="B38" activePane="bottomRight" state="frozen"/>
      <selection pane="topRight" activeCell="B1" sqref="B1"/>
      <selection pane="bottomLeft" activeCell="A3" sqref="A3"/>
      <selection pane="bottomRight" activeCell="B59" sqref="B59"/>
    </sheetView>
  </sheetViews>
  <sheetFormatPr defaultRowHeight="14.4" x14ac:dyDescent="0.3"/>
  <cols>
    <col min="7" max="7" width="8.88671875" style="6"/>
  </cols>
  <sheetData>
    <row r="1" spans="1:11" x14ac:dyDescent="0.3">
      <c r="A1" s="11" t="s">
        <v>149</v>
      </c>
      <c r="B1" s="11"/>
      <c r="C1" s="11"/>
      <c r="D1" s="11"/>
      <c r="E1" s="11"/>
      <c r="F1" s="11"/>
      <c r="G1" s="11"/>
      <c r="H1" s="11"/>
      <c r="I1" s="11"/>
      <c r="J1" s="11"/>
      <c r="K1" s="2">
        <f>1000/50000000</f>
        <v>2.0000000000000002E-5</v>
      </c>
    </row>
    <row r="2" spans="1:11" x14ac:dyDescent="0.3">
      <c r="A2" s="2" t="s">
        <v>150</v>
      </c>
      <c r="B2" s="2" t="s">
        <v>151</v>
      </c>
      <c r="C2" s="2" t="s">
        <v>158</v>
      </c>
      <c r="D2" s="2" t="s">
        <v>159</v>
      </c>
      <c r="E2" s="2" t="s">
        <v>160</v>
      </c>
      <c r="F2" s="2" t="s">
        <v>161</v>
      </c>
      <c r="G2" s="6" t="s">
        <v>173</v>
      </c>
      <c r="H2" s="6" t="s">
        <v>174</v>
      </c>
      <c r="I2" s="6" t="s">
        <v>175</v>
      </c>
      <c r="J2" s="6" t="s">
        <v>176</v>
      </c>
      <c r="K2" s="2"/>
    </row>
    <row r="3" spans="1:11" x14ac:dyDescent="0.3">
      <c r="A3" s="2">
        <f>Sheet4!F3*$K$1</f>
        <v>6.1677200000000001</v>
      </c>
      <c r="B3" s="2">
        <f>Sheet4!G3*$K$1</f>
        <v>2.2803200000000001</v>
      </c>
      <c r="C3" s="2">
        <f>Sheet4!I3*$K$1</f>
        <v>0.42416000000000004</v>
      </c>
      <c r="D3" s="2">
        <f>Sheet4!J3*$K$1</f>
        <v>0.74092000000000002</v>
      </c>
      <c r="E3" s="2">
        <f>Sheet4!O3*$K$1</f>
        <v>3.7882400000000005</v>
      </c>
      <c r="F3" s="2">
        <f>Sheet4!P3*$K$1</f>
        <v>4.0400000000000002E-3</v>
      </c>
      <c r="G3" s="6">
        <f>Sheet4!K3*$K$1</f>
        <v>27.152820000000002</v>
      </c>
      <c r="H3" s="6">
        <f>Sheet4!M3*$K$1</f>
        <v>3.0758800000000002</v>
      </c>
      <c r="I3" s="6">
        <f>Sheet4!V3*$K$1</f>
        <v>10.302000000000001</v>
      </c>
      <c r="J3" s="6">
        <f>(Sheet4!L3-Sheet4!V3)*$K$1</f>
        <v>13.774940000000001</v>
      </c>
    </row>
    <row r="4" spans="1:11" x14ac:dyDescent="0.3">
      <c r="A4" s="2">
        <f>Sheet4!F4*$K$1</f>
        <v>4.8178600000000005</v>
      </c>
      <c r="B4" s="2">
        <f>Sheet4!G4*$K$1</f>
        <v>1.1448400000000001</v>
      </c>
      <c r="C4" s="2">
        <f>Sheet4!I4*$K$1</f>
        <v>0.45724000000000004</v>
      </c>
      <c r="D4" s="2">
        <f>Sheet4!J4*$K$1</f>
        <v>1.3173800000000002</v>
      </c>
      <c r="E4" s="2">
        <f>Sheet4!O4*$K$1</f>
        <v>2.4954000000000001</v>
      </c>
      <c r="F4" s="2">
        <f>Sheet4!P4*$K$1</f>
        <v>1.4760000000000001E-2</v>
      </c>
      <c r="G4" s="6">
        <f>Sheet4!K4*$K$1</f>
        <v>33.408900000000003</v>
      </c>
      <c r="H4" s="6">
        <f>Sheet4!M4*$K$1</f>
        <v>2.5255200000000002</v>
      </c>
      <c r="I4" s="6">
        <f>Sheet4!V4*$K$1</f>
        <v>10.717160000000002</v>
      </c>
      <c r="J4" s="6">
        <f>(Sheet4!L4-Sheet4!V4)*$K$1</f>
        <v>20.166220000000003</v>
      </c>
    </row>
    <row r="5" spans="1:11" x14ac:dyDescent="0.3">
      <c r="A5" s="2">
        <f>Sheet4!F5*$K$1</f>
        <v>3.8401400000000003</v>
      </c>
      <c r="B5" s="2">
        <f>Sheet4!G5*$K$1</f>
        <v>0.9146200000000001</v>
      </c>
      <c r="C5" s="2">
        <f>Sheet4!I5*$K$1</f>
        <v>0.51730000000000009</v>
      </c>
      <c r="D5" s="2">
        <f>Sheet4!J5*$K$1</f>
        <v>4.1280400000000004</v>
      </c>
      <c r="E5" s="2">
        <f>Sheet4!O5*$K$1</f>
        <v>5.3638800000000009</v>
      </c>
      <c r="F5" s="2">
        <f>Sheet4!P5*$K$1</f>
        <v>2.2100000000000002E-2</v>
      </c>
      <c r="G5" s="6">
        <f>Sheet4!K5*$K$1</f>
        <v>28.792020000000001</v>
      </c>
      <c r="H5" s="6">
        <f>Sheet4!M5*$K$1</f>
        <v>2.8451000000000004</v>
      </c>
      <c r="I5" s="6">
        <f>Sheet4!V5*$K$1</f>
        <v>8.5810600000000008</v>
      </c>
      <c r="J5" s="6">
        <f>(Sheet4!L5-Sheet4!V5)*$K$1</f>
        <v>17.365860000000001</v>
      </c>
    </row>
    <row r="6" spans="1:11" x14ac:dyDescent="0.3">
      <c r="A6" s="2">
        <f>Sheet4!F6*$K$1</f>
        <v>9.3362000000000016</v>
      </c>
      <c r="B6" s="2">
        <f>Sheet4!G6*$K$1</f>
        <v>1.5571000000000002</v>
      </c>
      <c r="C6" s="2">
        <f>Sheet4!I6*$K$1</f>
        <v>0.90086000000000011</v>
      </c>
      <c r="D6" s="2">
        <f>Sheet4!J6*$K$1</f>
        <v>1.4463600000000001</v>
      </c>
      <c r="E6" s="2">
        <f>Sheet4!O6*$K$1</f>
        <v>4.4218600000000006</v>
      </c>
      <c r="F6" s="2">
        <f>Sheet4!P6*$K$1</f>
        <v>1.8200000000000001E-2</v>
      </c>
      <c r="G6" s="6">
        <f>Sheet4!K6*$K$1</f>
        <v>39.038560000000004</v>
      </c>
      <c r="H6" s="6">
        <f>Sheet4!M6*$K$1</f>
        <v>3.2028800000000004</v>
      </c>
      <c r="I6" s="6">
        <f>Sheet4!V6*$K$1</f>
        <v>13.875480000000001</v>
      </c>
      <c r="J6" s="6">
        <f>(Sheet4!L6-Sheet4!V6)*$K$1</f>
        <v>21.9602</v>
      </c>
    </row>
    <row r="7" spans="1:11" x14ac:dyDescent="0.3">
      <c r="A7" s="2">
        <f>Sheet4!F7*$K$1</f>
        <v>6.5188200000000007</v>
      </c>
      <c r="B7" s="2">
        <f>Sheet4!G7*$K$1</f>
        <v>1.7686800000000003</v>
      </c>
      <c r="C7" s="2">
        <f>Sheet4!I7*$K$1</f>
        <v>0.64722000000000002</v>
      </c>
      <c r="D7" s="2">
        <f>Sheet4!J7*$K$1</f>
        <v>2.9680000000000004</v>
      </c>
      <c r="E7" s="2">
        <f>Sheet4!O7*$K$1</f>
        <v>5.0340000000000007</v>
      </c>
      <c r="F7" s="2">
        <f>Sheet4!P7*$K$1</f>
        <v>2.7160000000000004E-2</v>
      </c>
      <c r="G7" s="6">
        <f>Sheet4!K7*$K$1</f>
        <v>43.708440000000003</v>
      </c>
      <c r="H7" s="6">
        <f>Sheet4!M7*$K$1</f>
        <v>2.9592200000000002</v>
      </c>
      <c r="I7" s="6">
        <f>Sheet4!V7*$K$1</f>
        <v>14.472460000000002</v>
      </c>
      <c r="J7" s="6">
        <f>(Sheet4!L7-Sheet4!V7)*$K$1</f>
        <v>26.276760000000003</v>
      </c>
    </row>
    <row r="8" spans="1:11" x14ac:dyDescent="0.3">
      <c r="A8" s="2">
        <f>Sheet4!F8*$K$1</f>
        <v>3.9162400000000002</v>
      </c>
      <c r="B8" s="2">
        <f>Sheet4!G8*$K$1</f>
        <v>4.77562</v>
      </c>
      <c r="C8" s="2">
        <f>Sheet4!I8*$K$1</f>
        <v>0.24760000000000001</v>
      </c>
      <c r="D8" s="2">
        <f>Sheet4!J8*$K$1</f>
        <v>0.59970000000000001</v>
      </c>
      <c r="E8" s="2">
        <f>Sheet4!O8*$K$1</f>
        <v>3.5059800000000001</v>
      </c>
      <c r="F8" s="2">
        <f>Sheet4!P8*$K$1</f>
        <v>1.34E-2</v>
      </c>
      <c r="G8" s="6">
        <f>Sheet4!K8*$K$1</f>
        <v>36.632480000000001</v>
      </c>
      <c r="H8" s="6">
        <f>Sheet4!M8*$K$1</f>
        <v>5.5059600000000009</v>
      </c>
      <c r="I8" s="6">
        <f>Sheet4!V8*$K$1</f>
        <v>11.052760000000001</v>
      </c>
      <c r="J8" s="6">
        <f>(Sheet4!L8-Sheet4!V8)*$K$1</f>
        <v>20.07376</v>
      </c>
    </row>
    <row r="9" spans="1:11" x14ac:dyDescent="0.3">
      <c r="A9" s="2">
        <f>Sheet4!F9*$K$1</f>
        <v>10.874040000000001</v>
      </c>
      <c r="B9" s="2">
        <f>Sheet4!G9*$K$1</f>
        <v>1.3901400000000002</v>
      </c>
      <c r="C9" s="2">
        <f>Sheet4!I9*$K$1</f>
        <v>0.95694000000000012</v>
      </c>
      <c r="D9" s="2">
        <f>Sheet4!J9*$K$1</f>
        <v>0.83316000000000012</v>
      </c>
      <c r="E9" s="2">
        <f>Sheet4!O9*$K$1</f>
        <v>6.5515600000000003</v>
      </c>
      <c r="F9" s="2">
        <f>Sheet4!P9*$K$1</f>
        <v>2.5000000000000001E-3</v>
      </c>
      <c r="G9" s="6">
        <f>Sheet4!K9*$K$1</f>
        <v>42.232680000000002</v>
      </c>
      <c r="H9" s="6">
        <f>Sheet4!M9*$K$1</f>
        <v>1.8931600000000002</v>
      </c>
      <c r="I9" s="6">
        <f>Sheet4!V9*$K$1</f>
        <v>13.429220000000001</v>
      </c>
      <c r="J9" s="6">
        <f>(Sheet4!L9-Sheet4!V9)*$K$1</f>
        <v>26.910300000000003</v>
      </c>
    </row>
    <row r="10" spans="1:11" x14ac:dyDescent="0.3">
      <c r="A10" s="2">
        <f>Sheet4!F10*$K$1</f>
        <v>14.731560000000002</v>
      </c>
      <c r="B10" s="2">
        <f>Sheet4!G10*$K$1</f>
        <v>3.3531200000000001</v>
      </c>
      <c r="C10" s="2">
        <f>Sheet4!I10*$K$1</f>
        <v>0.36938000000000004</v>
      </c>
      <c r="D10" s="2">
        <f>Sheet4!J10*$K$1</f>
        <v>1.7126600000000001</v>
      </c>
      <c r="E10" s="2">
        <f>Sheet4!O10*$K$1</f>
        <v>3.6318600000000001</v>
      </c>
      <c r="F10" s="2">
        <f>Sheet4!P10*$K$1</f>
        <v>8.0000000000000002E-3</v>
      </c>
      <c r="G10" s="6">
        <f>Sheet4!K10*$K$1</f>
        <v>52.013420000000004</v>
      </c>
      <c r="H10" s="6">
        <f>Sheet4!M10*$K$1</f>
        <v>3.9151600000000002</v>
      </c>
      <c r="I10" s="6">
        <f>Sheet4!V10*$K$1</f>
        <v>18.154340000000001</v>
      </c>
      <c r="J10" s="6">
        <f>(Sheet4!L10-Sheet4!V10)*$K$1</f>
        <v>29.943920000000002</v>
      </c>
    </row>
    <row r="11" spans="1:11" x14ac:dyDescent="0.3">
      <c r="A11" s="2">
        <f>Sheet4!F11*$K$1</f>
        <v>2.71672</v>
      </c>
      <c r="B11" s="2">
        <f>Sheet4!G11*$K$1</f>
        <v>2.0277800000000004</v>
      </c>
      <c r="C11" s="2">
        <f>Sheet4!I11*$K$1</f>
        <v>0.20872000000000002</v>
      </c>
      <c r="D11" s="2">
        <f>Sheet4!J11*$K$1</f>
        <v>1.40954</v>
      </c>
      <c r="E11" s="2">
        <f>Sheet4!O11*$K$1</f>
        <v>4.1480600000000001</v>
      </c>
      <c r="F11" s="2">
        <f>Sheet4!P11*$K$1</f>
        <v>8.9600000000000009E-3</v>
      </c>
      <c r="G11" s="6">
        <f>Sheet4!K11*$K$1</f>
        <v>28.644720000000003</v>
      </c>
      <c r="H11" s="6">
        <f>Sheet4!M11*$K$1</f>
        <v>6.0886400000000007</v>
      </c>
      <c r="I11" s="6">
        <f>Sheet4!V11*$K$1</f>
        <v>8.5692800000000009</v>
      </c>
      <c r="J11" s="6">
        <f>(Sheet4!L11-Sheet4!V11)*$K$1</f>
        <v>13.986800000000001</v>
      </c>
    </row>
    <row r="12" spans="1:11" x14ac:dyDescent="0.3">
      <c r="A12" s="2">
        <f>Sheet4!F12*$K$1</f>
        <v>2.8944000000000001</v>
      </c>
      <c r="B12" s="2">
        <f>Sheet4!G12*$K$1</f>
        <v>1.34E-3</v>
      </c>
      <c r="C12" s="2">
        <f>Sheet4!I12*$K$1</f>
        <v>2.2200000000000002E-3</v>
      </c>
      <c r="D12" s="2">
        <f>Sheet4!J12*$K$1</f>
        <v>4.0000000000000003E-5</v>
      </c>
      <c r="E12" s="2">
        <f>Sheet4!O12*$K$1</f>
        <v>6.6800000000000002E-3</v>
      </c>
      <c r="F12" s="2">
        <f>Sheet4!P12*$K$1</f>
        <v>2.0000000000000002E-5</v>
      </c>
      <c r="G12" s="6">
        <f>Sheet4!K12*$K$1</f>
        <v>54.316980000000001</v>
      </c>
      <c r="H12" s="6">
        <f>Sheet4!M12*$K$1</f>
        <v>4.7200000000000002E-3</v>
      </c>
      <c r="I12" s="6">
        <f>Sheet4!V12*$K$1</f>
        <v>14.448560000000001</v>
      </c>
      <c r="J12" s="6">
        <f>(Sheet4!L12-Sheet4!V12)*$K$1</f>
        <v>39.863700000000001</v>
      </c>
    </row>
    <row r="13" spans="1:11" x14ac:dyDescent="0.3">
      <c r="A13" s="2">
        <f>Sheet4!F13*$K$1</f>
        <v>8.3603000000000005</v>
      </c>
      <c r="B13" s="2">
        <f>Sheet4!G13*$K$1</f>
        <v>5.4515200000000004</v>
      </c>
      <c r="C13" s="2">
        <f>Sheet4!I13*$K$1</f>
        <v>0.81236000000000008</v>
      </c>
      <c r="D13" s="2">
        <f>Sheet4!J13*$K$1</f>
        <v>1.4805600000000001</v>
      </c>
      <c r="E13" s="2">
        <f>Sheet4!O13*$K$1</f>
        <v>5.6651800000000003</v>
      </c>
      <c r="F13" s="2">
        <f>Sheet4!P13*$K$1</f>
        <v>2.0760000000000001E-2</v>
      </c>
      <c r="G13" s="6">
        <f>Sheet4!K13*$K$1</f>
        <v>47.896840000000005</v>
      </c>
      <c r="H13" s="6">
        <f>Sheet4!M13*$K$1</f>
        <v>12.76566</v>
      </c>
      <c r="I13" s="6">
        <f>Sheet4!V13*$K$1</f>
        <v>12.164440000000001</v>
      </c>
      <c r="J13" s="6">
        <f>(Sheet4!L13-Sheet4!V13)*$K$1</f>
        <v>22.966740000000001</v>
      </c>
    </row>
    <row r="14" spans="1:11" x14ac:dyDescent="0.3">
      <c r="A14" s="2">
        <f>Sheet4!F14*$K$1</f>
        <v>38.119100000000003</v>
      </c>
      <c r="B14" s="2">
        <f>Sheet4!G14*$K$1</f>
        <v>5.3815800000000005</v>
      </c>
      <c r="C14" s="2">
        <f>Sheet4!I14*$K$1</f>
        <v>1.1502000000000001</v>
      </c>
      <c r="D14" s="2">
        <f>Sheet4!J14*$K$1</f>
        <v>0.96240000000000003</v>
      </c>
      <c r="E14" s="2">
        <f>Sheet4!O14*$K$1</f>
        <v>4.8719400000000004</v>
      </c>
      <c r="F14" s="2">
        <f>Sheet4!P14*$K$1</f>
        <v>2.9220000000000003E-2</v>
      </c>
      <c r="G14" s="6">
        <f>Sheet4!K14*$K$1</f>
        <v>93.233880000000013</v>
      </c>
      <c r="H14" s="6">
        <f>Sheet4!M14*$K$1</f>
        <v>14.687800000000001</v>
      </c>
      <c r="I14" s="6">
        <f>Sheet4!V14*$K$1</f>
        <v>25.849680000000003</v>
      </c>
      <c r="J14" s="6">
        <f>(Sheet4!L14-Sheet4!V14)*$K$1</f>
        <v>52.696400000000004</v>
      </c>
    </row>
    <row r="15" spans="1:11" x14ac:dyDescent="0.3">
      <c r="A15" s="2">
        <f>Sheet4!F15*$K$1</f>
        <v>43.182560000000002</v>
      </c>
      <c r="B15" s="2">
        <f>Sheet4!G15*$K$1</f>
        <v>4.9630800000000006</v>
      </c>
      <c r="C15" s="2">
        <f>Sheet4!I15*$K$1</f>
        <v>1.2704200000000001</v>
      </c>
      <c r="D15" s="2">
        <f>Sheet4!J15*$K$1</f>
        <v>0.80142000000000002</v>
      </c>
      <c r="E15" s="2">
        <f>Sheet4!O15*$K$1</f>
        <v>5.1099400000000008</v>
      </c>
      <c r="F15" s="2">
        <f>Sheet4!P15*$K$1</f>
        <v>2.8100000000000003E-2</v>
      </c>
      <c r="G15" s="6">
        <f>Sheet4!K15*$K$1</f>
        <v>99.235980000000012</v>
      </c>
      <c r="H15" s="6">
        <f>Sheet4!M15*$K$1</f>
        <v>14.847560000000001</v>
      </c>
      <c r="I15" s="6">
        <f>Sheet4!V15*$K$1</f>
        <v>27.452440000000003</v>
      </c>
      <c r="J15" s="6">
        <f>(Sheet4!L15-Sheet4!V15)*$K$1</f>
        <v>56.935980000000008</v>
      </c>
    </row>
    <row r="16" spans="1:11" x14ac:dyDescent="0.3">
      <c r="A16" s="2">
        <f>Sheet4!F16*$K$1</f>
        <v>29.423700000000004</v>
      </c>
      <c r="B16" s="2">
        <f>Sheet4!G16*$K$1</f>
        <v>5.3301600000000002</v>
      </c>
      <c r="C16" s="2">
        <f>Sheet4!I16*$K$1</f>
        <v>0.98956000000000011</v>
      </c>
      <c r="D16" s="2">
        <f>Sheet4!J16*$K$1</f>
        <v>0.87894000000000005</v>
      </c>
      <c r="E16" s="2">
        <f>Sheet4!O16*$K$1</f>
        <v>5.2744400000000002</v>
      </c>
      <c r="F16" s="2">
        <f>Sheet4!P16*$K$1</f>
        <v>3.3160000000000002E-2</v>
      </c>
      <c r="G16" s="6">
        <f>Sheet4!K16*$K$1</f>
        <v>88.710460000000012</v>
      </c>
      <c r="H16" s="6">
        <f>Sheet4!M16*$K$1</f>
        <v>16.331400000000002</v>
      </c>
      <c r="I16" s="6">
        <f>Sheet4!V16*$K$1</f>
        <v>24.251380000000001</v>
      </c>
      <c r="J16" s="6">
        <f>(Sheet4!L16-Sheet4!V16)*$K$1</f>
        <v>48.127680000000005</v>
      </c>
    </row>
    <row r="17" spans="1:10" x14ac:dyDescent="0.3">
      <c r="A17" s="2">
        <f>Sheet4!F17*$K$1</f>
        <v>7.6710000000000003</v>
      </c>
      <c r="B17" s="2">
        <f>Sheet4!G17*$K$1</f>
        <v>5.4295400000000003</v>
      </c>
      <c r="C17" s="2">
        <f>Sheet4!I17*$K$1</f>
        <v>0.69142000000000003</v>
      </c>
      <c r="D17" s="2">
        <f>Sheet4!J17*$K$1</f>
        <v>0.91410000000000002</v>
      </c>
      <c r="E17" s="2">
        <f>Sheet4!O17*$K$1</f>
        <v>5.3395200000000003</v>
      </c>
      <c r="F17" s="2">
        <f>Sheet4!P17*$K$1</f>
        <v>2.3220000000000001E-2</v>
      </c>
      <c r="G17" s="6">
        <f>Sheet4!K17*$K$1</f>
        <v>53.389380000000003</v>
      </c>
      <c r="H17" s="6">
        <f>Sheet4!M17*$K$1</f>
        <v>16.186880000000002</v>
      </c>
      <c r="I17" s="6">
        <f>Sheet4!V17*$K$1</f>
        <v>11.654340000000001</v>
      </c>
      <c r="J17" s="6">
        <f>(Sheet4!L17-Sheet4!V17)*$K$1</f>
        <v>25.548160000000003</v>
      </c>
    </row>
    <row r="18" spans="1:10" x14ac:dyDescent="0.3">
      <c r="A18" s="2">
        <f>Sheet4!F18*$K$1</f>
        <v>7.2777000000000003</v>
      </c>
      <c r="B18" s="2">
        <f>Sheet4!G18*$K$1</f>
        <v>5.9255400000000007</v>
      </c>
      <c r="C18" s="2">
        <f>Sheet4!I18*$K$1</f>
        <v>0.61956</v>
      </c>
      <c r="D18" s="2">
        <f>Sheet4!J18*$K$1</f>
        <v>0.99660000000000004</v>
      </c>
      <c r="E18" s="2">
        <f>Sheet4!O18*$K$1</f>
        <v>5.4868400000000008</v>
      </c>
      <c r="F18" s="2">
        <f>Sheet4!P18*$K$1</f>
        <v>2.3880000000000002E-2</v>
      </c>
      <c r="G18" s="6">
        <f>Sheet4!K18*$K$1</f>
        <v>58.310220000000008</v>
      </c>
      <c r="H18" s="6">
        <f>Sheet4!M18*$K$1</f>
        <v>18.259140000000002</v>
      </c>
      <c r="I18" s="6">
        <f>Sheet4!V18*$K$1</f>
        <v>12.146000000000001</v>
      </c>
      <c r="J18" s="6">
        <f>(Sheet4!L18-Sheet4!V18)*$K$1</f>
        <v>27.905080000000002</v>
      </c>
    </row>
    <row r="19" spans="1:10" x14ac:dyDescent="0.3">
      <c r="A19" s="2">
        <f>Sheet4!F19*$K$1</f>
        <v>7.0551200000000005</v>
      </c>
      <c r="B19" s="2">
        <f>Sheet4!G19*$K$1</f>
        <v>6.3970600000000006</v>
      </c>
      <c r="C19" s="2">
        <f>Sheet4!I19*$K$1</f>
        <v>0.60524</v>
      </c>
      <c r="D19" s="2">
        <f>Sheet4!J19*$K$1</f>
        <v>0.9746800000000001</v>
      </c>
      <c r="E19" s="2">
        <f>Sheet4!O19*$K$1</f>
        <v>5.4722200000000001</v>
      </c>
      <c r="F19" s="2">
        <f>Sheet4!P19*$K$1</f>
        <v>4.444E-2</v>
      </c>
      <c r="G19" s="6">
        <f>Sheet4!K19*$K$1</f>
        <v>58.091520000000003</v>
      </c>
      <c r="H19" s="6">
        <f>Sheet4!M19*$K$1</f>
        <v>19.799240000000001</v>
      </c>
      <c r="I19" s="6">
        <f>Sheet4!V19*$K$1</f>
        <v>11.539540000000001</v>
      </c>
      <c r="J19" s="6">
        <f>(Sheet4!L19-Sheet4!V19)*$K$1</f>
        <v>26.752740000000003</v>
      </c>
    </row>
    <row r="20" spans="1:10" x14ac:dyDescent="0.3">
      <c r="A20" s="2">
        <f>Sheet4!F20*$K$1</f>
        <v>3.3690400000000005</v>
      </c>
      <c r="B20" s="2">
        <f>Sheet4!G20*$K$1</f>
        <v>0.39262000000000002</v>
      </c>
      <c r="C20" s="2">
        <f>Sheet4!I20*$K$1</f>
        <v>2.1340000000000001E-2</v>
      </c>
      <c r="D20" s="2">
        <f>Sheet4!J20*$K$1</f>
        <v>0.61906000000000005</v>
      </c>
      <c r="E20" s="2">
        <f>Sheet4!O20*$K$1</f>
        <v>0.76706000000000008</v>
      </c>
      <c r="F20" s="2">
        <f>Sheet4!P20*$K$1</f>
        <v>3.4000000000000002E-4</v>
      </c>
      <c r="G20" s="6">
        <f>Sheet4!K20*$K$1</f>
        <v>63.303720000000006</v>
      </c>
      <c r="H20" s="6">
        <f>Sheet4!M20*$K$1</f>
        <v>0.42732000000000003</v>
      </c>
      <c r="I20" s="6">
        <f>Sheet4!V20*$K$1</f>
        <v>18.582040000000003</v>
      </c>
      <c r="J20" s="6">
        <f>(Sheet4!L20-Sheet4!V20)*$K$1</f>
        <v>44.294360000000005</v>
      </c>
    </row>
    <row r="21" spans="1:10" x14ac:dyDescent="0.3">
      <c r="A21" s="2">
        <f>Sheet4!F21*$K$1</f>
        <v>2.1238000000000001</v>
      </c>
      <c r="B21" s="2">
        <f>Sheet4!G21*$K$1</f>
        <v>1.4800000000000002E-3</v>
      </c>
      <c r="C21" s="2">
        <f>Sheet4!I21*$K$1</f>
        <v>1.7800000000000001E-3</v>
      </c>
      <c r="D21" s="2">
        <f>Sheet4!J21*$K$1</f>
        <v>1E-4</v>
      </c>
      <c r="E21" s="2">
        <f>Sheet4!O21*$K$1</f>
        <v>6.980000000000001E-3</v>
      </c>
      <c r="F21" s="2">
        <f>Sheet4!P21*$K$1</f>
        <v>2.0000000000000002E-5</v>
      </c>
      <c r="G21" s="6">
        <f>Sheet4!K21*$K$1</f>
        <v>58.901180000000004</v>
      </c>
      <c r="H21" s="6">
        <f>Sheet4!M21*$K$1</f>
        <v>4.3400000000000001E-3</v>
      </c>
      <c r="I21" s="6">
        <f>Sheet4!V21*$K$1</f>
        <v>18.25084</v>
      </c>
      <c r="J21" s="6">
        <f>(Sheet4!L21-Sheet4!V21)*$K$1</f>
        <v>40.646000000000001</v>
      </c>
    </row>
    <row r="22" spans="1:10" x14ac:dyDescent="0.3">
      <c r="A22" s="2">
        <f>Sheet4!F22*$K$1</f>
        <v>14.274120000000002</v>
      </c>
      <c r="B22" s="2">
        <f>Sheet4!G22*$K$1</f>
        <v>2.61206</v>
      </c>
      <c r="C22" s="2">
        <f>Sheet4!I22*$K$1</f>
        <v>3.1878600000000001</v>
      </c>
      <c r="D22" s="2">
        <f>Sheet4!J22*$K$1</f>
        <v>1.2213000000000001</v>
      </c>
      <c r="E22" s="2">
        <f>Sheet4!O22*$K$1</f>
        <v>8.53322</v>
      </c>
      <c r="F22" s="2">
        <f>Sheet4!P22*$K$1</f>
        <v>3.2240000000000005E-2</v>
      </c>
      <c r="G22" s="6">
        <f>Sheet4!K22*$K$1</f>
        <v>82.165440000000004</v>
      </c>
      <c r="H22" s="6">
        <f>Sheet4!M22*$K$1</f>
        <v>6.8932600000000006</v>
      </c>
      <c r="I22" s="6">
        <f>Sheet4!V22*$K$1</f>
        <v>21.043060000000001</v>
      </c>
      <c r="J22" s="6">
        <f>(Sheet4!L22-Sheet4!V22)*$K$1</f>
        <v>54.229120000000002</v>
      </c>
    </row>
    <row r="23" spans="1:10" x14ac:dyDescent="0.3">
      <c r="A23" s="2">
        <f>Sheet4!F23*$K$1</f>
        <v>5.9945000000000004</v>
      </c>
      <c r="B23" s="2">
        <f>Sheet4!G23*$K$1</f>
        <v>6.6850400000000008</v>
      </c>
      <c r="C23" s="2">
        <f>Sheet4!I23*$K$1</f>
        <v>0.36512000000000006</v>
      </c>
      <c r="D23" s="2">
        <f>Sheet4!J23*$K$1</f>
        <v>16.808120000000002</v>
      </c>
      <c r="E23" s="2">
        <f>Sheet4!O23*$K$1</f>
        <v>22.380880000000001</v>
      </c>
      <c r="F23" s="2">
        <f>Sheet4!P23*$K$1</f>
        <v>7.468000000000001E-2</v>
      </c>
      <c r="G23" s="6">
        <f>Sheet4!K23*$K$1</f>
        <v>76.971440000000001</v>
      </c>
      <c r="H23" s="6">
        <f>Sheet4!M23*$K$1</f>
        <v>13.295200000000001</v>
      </c>
      <c r="I23" s="6">
        <f>Sheet4!V23*$K$1</f>
        <v>19.63522</v>
      </c>
      <c r="J23" s="6">
        <f>(Sheet4!L23-Sheet4!V23)*$K$1</f>
        <v>44.041020000000003</v>
      </c>
    </row>
    <row r="24" spans="1:10" x14ac:dyDescent="0.3">
      <c r="A24" s="2">
        <f>Sheet4!F24*$K$1</f>
        <v>7.1143800000000006</v>
      </c>
      <c r="B24" s="2">
        <f>Sheet4!G24*$K$1</f>
        <v>5.38748</v>
      </c>
      <c r="C24" s="2">
        <f>Sheet4!I24*$K$1</f>
        <v>0.42590000000000006</v>
      </c>
      <c r="D24" s="2">
        <f>Sheet4!J24*$K$1</f>
        <v>18.608440000000002</v>
      </c>
      <c r="E24" s="2">
        <f>Sheet4!O24*$K$1</f>
        <v>23.355520000000002</v>
      </c>
      <c r="F24" s="2">
        <f>Sheet4!P24*$K$1</f>
        <v>4.4760000000000001E-2</v>
      </c>
      <c r="G24" s="6">
        <f>Sheet4!K24*$K$1</f>
        <v>81.899160000000009</v>
      </c>
      <c r="H24" s="6">
        <f>Sheet4!M24*$K$1</f>
        <v>13.109080000000001</v>
      </c>
      <c r="I24" s="6">
        <f>Sheet4!V24*$K$1</f>
        <v>21.169560000000001</v>
      </c>
      <c r="J24" s="6">
        <f>(Sheet4!L24-Sheet4!V24)*$K$1</f>
        <v>47.620520000000006</v>
      </c>
    </row>
    <row r="25" spans="1:10" x14ac:dyDescent="0.3">
      <c r="A25" s="2">
        <f>Sheet4!F25*$K$1</f>
        <v>6.2721200000000001</v>
      </c>
      <c r="B25" s="2">
        <f>Sheet4!G25*$K$1</f>
        <v>6.7678800000000008</v>
      </c>
      <c r="C25" s="2">
        <f>Sheet4!I25*$K$1</f>
        <v>0.37678</v>
      </c>
      <c r="D25" s="2">
        <f>Sheet4!J25*$K$1</f>
        <v>17.651520000000001</v>
      </c>
      <c r="E25" s="2">
        <f>Sheet4!O25*$K$1</f>
        <v>23.451720000000002</v>
      </c>
      <c r="F25" s="2">
        <f>Sheet4!P25*$K$1</f>
        <v>3.8640000000000001E-2</v>
      </c>
      <c r="G25" s="6">
        <f>Sheet4!K25*$K$1</f>
        <v>73.502980000000008</v>
      </c>
      <c r="H25" s="6">
        <f>Sheet4!M25*$K$1</f>
        <v>13.280980000000001</v>
      </c>
      <c r="I25" s="6">
        <f>Sheet4!V25*$K$1</f>
        <v>17.992920000000002</v>
      </c>
      <c r="J25" s="6">
        <f>(Sheet4!L25-Sheet4!V25)*$K$1</f>
        <v>42.229080000000003</v>
      </c>
    </row>
    <row r="26" spans="1:10" x14ac:dyDescent="0.3">
      <c r="A26" s="2">
        <f>Sheet4!F26*$K$1</f>
        <v>6.6554600000000006</v>
      </c>
      <c r="B26" s="2">
        <f>Sheet4!G26*$K$1</f>
        <v>5.3883800000000006</v>
      </c>
      <c r="C26" s="2">
        <f>Sheet4!I26*$K$1</f>
        <v>0.39918000000000003</v>
      </c>
      <c r="D26" s="2">
        <f>Sheet4!J26*$K$1</f>
        <v>18.511580000000002</v>
      </c>
      <c r="E26" s="2">
        <f>Sheet4!O26*$K$1</f>
        <v>23.202760000000001</v>
      </c>
      <c r="F26" s="2">
        <f>Sheet4!P26*$K$1</f>
        <v>6.8840000000000012E-2</v>
      </c>
      <c r="G26" s="6">
        <f>Sheet4!K26*$K$1</f>
        <v>80.542660000000012</v>
      </c>
      <c r="H26" s="6">
        <f>Sheet4!M26*$K$1</f>
        <v>13.011240000000001</v>
      </c>
      <c r="I26" s="6">
        <f>Sheet4!V26*$K$1</f>
        <v>20.825080000000003</v>
      </c>
      <c r="J26" s="6">
        <f>(Sheet4!L26-Sheet4!V26)*$K$1</f>
        <v>46.706340000000004</v>
      </c>
    </row>
    <row r="27" spans="1:10" x14ac:dyDescent="0.3">
      <c r="A27" s="2">
        <f>Sheet4!F27*$K$1</f>
        <v>6.8086600000000006</v>
      </c>
      <c r="B27" s="2">
        <f>Sheet4!G27*$K$1</f>
        <v>5.0850000000000009</v>
      </c>
      <c r="C27" s="2">
        <f>Sheet4!I27*$K$1</f>
        <v>0.44028000000000006</v>
      </c>
      <c r="D27" s="2">
        <f>Sheet4!J27*$K$1</f>
        <v>19.06052</v>
      </c>
      <c r="E27" s="2">
        <f>Sheet4!O27*$K$1</f>
        <v>23.540580000000002</v>
      </c>
      <c r="F27" s="2">
        <f>Sheet4!P27*$K$1</f>
        <v>5.6920000000000005E-2</v>
      </c>
      <c r="G27" s="6">
        <f>Sheet4!K27*$K$1</f>
        <v>81.488240000000005</v>
      </c>
      <c r="H27" s="6">
        <f>Sheet4!M27*$K$1</f>
        <v>12.971620000000001</v>
      </c>
      <c r="I27" s="6">
        <f>Sheet4!V27*$K$1</f>
        <v>20.296900000000001</v>
      </c>
      <c r="J27" s="6">
        <f>(Sheet4!L27-Sheet4!V27)*$K$1</f>
        <v>48.219720000000002</v>
      </c>
    </row>
    <row r="28" spans="1:10" x14ac:dyDescent="0.3">
      <c r="A28" s="2">
        <f>Sheet4!F28*$K$1</f>
        <v>6.4070000000000009</v>
      </c>
      <c r="B28" s="2">
        <f>Sheet4!G28*$K$1</f>
        <v>4.9930800000000009</v>
      </c>
      <c r="C28" s="2">
        <f>Sheet4!I28*$K$1</f>
        <v>0.42136000000000001</v>
      </c>
      <c r="D28" s="2">
        <f>Sheet4!J28*$K$1</f>
        <v>19.159800000000001</v>
      </c>
      <c r="E28" s="2">
        <f>Sheet4!O28*$K$1</f>
        <v>23.673480000000001</v>
      </c>
      <c r="F28" s="2">
        <f>Sheet4!P28*$K$1</f>
        <v>3.0160000000000003E-2</v>
      </c>
      <c r="G28" s="6">
        <f>Sheet4!K28*$K$1</f>
        <v>84.570960000000014</v>
      </c>
      <c r="H28" s="6">
        <f>Sheet4!M28*$K$1</f>
        <v>12.947820000000002</v>
      </c>
      <c r="I28" s="6">
        <f>Sheet4!V28*$K$1</f>
        <v>21.79006</v>
      </c>
      <c r="J28" s="6">
        <f>(Sheet4!L28-Sheet4!V28)*$K$1</f>
        <v>49.833080000000002</v>
      </c>
    </row>
    <row r="29" spans="1:10" x14ac:dyDescent="0.3">
      <c r="A29" s="2">
        <f>Sheet4!F29*$K$1</f>
        <v>16.53668</v>
      </c>
      <c r="B29" s="2">
        <f>Sheet4!G29*$K$1</f>
        <v>3.1337400000000004</v>
      </c>
      <c r="C29" s="2">
        <f>Sheet4!I29*$K$1</f>
        <v>3.7576000000000005</v>
      </c>
      <c r="D29" s="2">
        <f>Sheet4!J29*$K$1</f>
        <v>1.4332800000000001</v>
      </c>
      <c r="E29" s="2">
        <f>Sheet4!O29*$K$1</f>
        <v>9.8826400000000003</v>
      </c>
      <c r="F29" s="2">
        <f>Sheet4!P29*$K$1</f>
        <v>0.10292000000000001</v>
      </c>
      <c r="G29" s="6">
        <f>Sheet4!K29*$K$1</f>
        <v>96.102620000000002</v>
      </c>
      <c r="H29" s="6">
        <f>Sheet4!M29*$K$1</f>
        <v>8.39588</v>
      </c>
      <c r="I29" s="6">
        <f>Sheet4!V29*$K$1</f>
        <v>24.643520000000002</v>
      </c>
      <c r="J29" s="6">
        <f>(Sheet4!L29-Sheet4!V29)*$K$1</f>
        <v>63.063220000000008</v>
      </c>
    </row>
    <row r="30" spans="1:10" x14ac:dyDescent="0.3">
      <c r="A30" s="2">
        <f>Sheet4!F30*$K$1</f>
        <v>17.139800000000001</v>
      </c>
      <c r="B30" s="2">
        <f>Sheet4!G30*$K$1</f>
        <v>3.1241200000000005</v>
      </c>
      <c r="C30" s="2">
        <f>Sheet4!I30*$K$1</f>
        <v>3.8578400000000004</v>
      </c>
      <c r="D30" s="2">
        <f>Sheet4!J30*$K$1</f>
        <v>1.5883800000000001</v>
      </c>
      <c r="E30" s="2">
        <f>Sheet4!O30*$K$1</f>
        <v>10.316540000000002</v>
      </c>
      <c r="F30" s="2">
        <f>Sheet4!P30*$K$1</f>
        <v>8.7400000000000005E-2</v>
      </c>
      <c r="G30" s="6">
        <f>Sheet4!K30*$K$1</f>
        <v>99.045640000000006</v>
      </c>
      <c r="H30" s="6">
        <f>Sheet4!M30*$K$1</f>
        <v>8.8786200000000015</v>
      </c>
      <c r="I30" s="6">
        <f>Sheet4!V30*$K$1</f>
        <v>25.400200000000002</v>
      </c>
      <c r="J30" s="6">
        <f>(Sheet4!L30-Sheet4!V30)*$K$1</f>
        <v>64.76682000000001</v>
      </c>
    </row>
    <row r="31" spans="1:10" x14ac:dyDescent="0.3">
      <c r="A31" s="2">
        <f>Sheet4!F31*$K$1</f>
        <v>16.520020000000002</v>
      </c>
      <c r="B31" s="2">
        <f>Sheet4!G31*$K$1</f>
        <v>2.9577600000000004</v>
      </c>
      <c r="C31" s="2">
        <f>Sheet4!I31*$K$1</f>
        <v>3.3820000000000001</v>
      </c>
      <c r="D31" s="2">
        <f>Sheet4!J31*$K$1</f>
        <v>1.5534400000000002</v>
      </c>
      <c r="E31" s="2">
        <f>Sheet4!O31*$K$1</f>
        <v>9.7922000000000011</v>
      </c>
      <c r="F31" s="2">
        <f>Sheet4!P31*$K$1</f>
        <v>0.14028000000000002</v>
      </c>
      <c r="G31" s="6">
        <f>Sheet4!K31*$K$1</f>
        <v>94.851240000000004</v>
      </c>
      <c r="H31" s="6">
        <f>Sheet4!M31*$K$1</f>
        <v>8.87392</v>
      </c>
      <c r="I31" s="6">
        <f>Sheet4!V31*$K$1</f>
        <v>23.682560000000002</v>
      </c>
      <c r="J31" s="6">
        <f>(Sheet4!L31-Sheet4!V31)*$K$1</f>
        <v>62.294760000000004</v>
      </c>
    </row>
    <row r="32" spans="1:10" x14ac:dyDescent="0.3">
      <c r="A32" s="2">
        <f>Sheet4!F32*$K$1</f>
        <v>18.501940000000001</v>
      </c>
      <c r="B32" s="2">
        <f>Sheet4!G32*$K$1</f>
        <v>3.7193000000000005</v>
      </c>
      <c r="C32" s="2">
        <f>Sheet4!I32*$K$1</f>
        <v>3.7682200000000003</v>
      </c>
      <c r="D32" s="2">
        <f>Sheet4!J32*$K$1</f>
        <v>1.9291800000000001</v>
      </c>
      <c r="E32" s="2">
        <f>Sheet4!O32*$K$1</f>
        <v>11.13832</v>
      </c>
      <c r="F32" s="2">
        <f>Sheet4!P32*$K$1</f>
        <v>8.4080000000000002E-2</v>
      </c>
      <c r="G32" s="6">
        <f>Sheet4!K32*$K$1</f>
        <v>106.84812000000001</v>
      </c>
      <c r="H32" s="6">
        <f>Sheet4!M32*$K$1</f>
        <v>10.089960000000001</v>
      </c>
      <c r="I32" s="6">
        <f>Sheet4!V32*$K$1</f>
        <v>27.219100000000001</v>
      </c>
      <c r="J32" s="6">
        <f>(Sheet4!L32-Sheet4!V32)*$K$1</f>
        <v>69.539060000000006</v>
      </c>
    </row>
    <row r="33" spans="1:10" x14ac:dyDescent="0.3">
      <c r="A33" s="2">
        <f>Sheet4!F33*$K$1</f>
        <v>18.716660000000001</v>
      </c>
      <c r="B33" s="2">
        <f>Sheet4!G33*$K$1</f>
        <v>3.5276800000000001</v>
      </c>
      <c r="C33" s="2">
        <f>Sheet4!I33*$K$1</f>
        <v>3.8563200000000002</v>
      </c>
      <c r="D33" s="2">
        <f>Sheet4!J33*$K$1</f>
        <v>1.8217200000000002</v>
      </c>
      <c r="E33" s="2">
        <f>Sheet4!O33*$K$1</f>
        <v>11.09402</v>
      </c>
      <c r="F33" s="2">
        <f>Sheet4!P33*$K$1</f>
        <v>9.2640000000000014E-2</v>
      </c>
      <c r="G33" s="6">
        <f>Sheet4!K33*$K$1</f>
        <v>108.16562</v>
      </c>
      <c r="H33" s="6">
        <f>Sheet4!M33*$K$1</f>
        <v>10.117600000000001</v>
      </c>
      <c r="I33" s="6">
        <f>Sheet4!V33*$K$1</f>
        <v>27.856120000000001</v>
      </c>
      <c r="J33" s="6">
        <f>(Sheet4!L33-Sheet4!V33)*$K$1</f>
        <v>70.191900000000004</v>
      </c>
    </row>
    <row r="34" spans="1:10" x14ac:dyDescent="0.3">
      <c r="A34" s="2">
        <f>Sheet4!F34*$K$1</f>
        <v>21.865360000000003</v>
      </c>
      <c r="B34" s="2">
        <f>Sheet4!G34*$K$1</f>
        <v>3.3648200000000004</v>
      </c>
      <c r="C34" s="2">
        <f>Sheet4!I34*$K$1</f>
        <v>4.3070200000000005</v>
      </c>
      <c r="D34" s="2">
        <f>Sheet4!J34*$K$1</f>
        <v>1.3267600000000002</v>
      </c>
      <c r="E34" s="2">
        <f>Sheet4!O34*$K$1</f>
        <v>12.0342</v>
      </c>
      <c r="F34" s="2">
        <f>Sheet4!P34*$K$1</f>
        <v>6.658E-2</v>
      </c>
      <c r="G34" s="6">
        <f>Sheet4!K34*$K$1</f>
        <v>116.47460000000001</v>
      </c>
      <c r="H34" s="6">
        <f>Sheet4!M34*$K$1</f>
        <v>10.232320000000001</v>
      </c>
      <c r="I34" s="6">
        <f>Sheet4!V34*$K$1</f>
        <v>33.748740000000005</v>
      </c>
      <c r="J34" s="6">
        <f>(Sheet4!L34-Sheet4!V34)*$K$1</f>
        <v>72.49354000000001</v>
      </c>
    </row>
    <row r="35" spans="1:10" x14ac:dyDescent="0.3">
      <c r="A35" s="2">
        <f>Sheet4!F35*$K$1</f>
        <v>21.686100000000003</v>
      </c>
      <c r="B35" s="2">
        <f>Sheet4!G35*$K$1</f>
        <v>3.5832600000000001</v>
      </c>
      <c r="C35" s="2">
        <f>Sheet4!I35*$K$1</f>
        <v>4.1218200000000005</v>
      </c>
      <c r="D35" s="2">
        <f>Sheet4!J35*$K$1</f>
        <v>1.548</v>
      </c>
      <c r="E35" s="2">
        <f>Sheet4!O35*$K$1</f>
        <v>12.076700000000001</v>
      </c>
      <c r="F35" s="2">
        <f>Sheet4!P35*$K$1</f>
        <v>0.13082000000000002</v>
      </c>
      <c r="G35" s="6">
        <f>Sheet4!K35*$K$1</f>
        <v>118.61800000000001</v>
      </c>
      <c r="H35" s="6">
        <f>Sheet4!M35*$K$1</f>
        <v>9.5269200000000005</v>
      </c>
      <c r="I35" s="6">
        <f>Sheet4!V35*$K$1</f>
        <v>34.54842</v>
      </c>
      <c r="J35" s="6">
        <f>(Sheet4!L35-Sheet4!V35)*$K$1</f>
        <v>74.542660000000012</v>
      </c>
    </row>
    <row r="36" spans="1:10" x14ac:dyDescent="0.3">
      <c r="A36" s="2">
        <f>Sheet4!F36*$K$1</f>
        <v>22.078420000000001</v>
      </c>
      <c r="B36" s="2">
        <f>Sheet4!G36*$K$1</f>
        <v>3.1017200000000003</v>
      </c>
      <c r="C36" s="2">
        <f>Sheet4!I36*$K$1</f>
        <v>4.3890200000000004</v>
      </c>
      <c r="D36" s="2">
        <f>Sheet4!J36*$K$1</f>
        <v>1.2826200000000001</v>
      </c>
      <c r="E36" s="2">
        <f>Sheet4!O36*$K$1</f>
        <v>12.229660000000001</v>
      </c>
      <c r="F36" s="2">
        <f>Sheet4!P36*$K$1</f>
        <v>7.8740000000000004E-2</v>
      </c>
      <c r="G36" s="6">
        <f>Sheet4!K36*$K$1</f>
        <v>120.82818</v>
      </c>
      <c r="H36" s="6">
        <f>Sheet4!M36*$K$1</f>
        <v>9.1285600000000002</v>
      </c>
      <c r="I36" s="6">
        <f>Sheet4!V36*$K$1</f>
        <v>34.749400000000001</v>
      </c>
      <c r="J36" s="6">
        <f>(Sheet4!L36-Sheet4!V36)*$K$1</f>
        <v>76.950220000000002</v>
      </c>
    </row>
    <row r="37" spans="1:10" x14ac:dyDescent="0.3">
      <c r="A37" s="2">
        <f>Sheet4!F37*$K$1</f>
        <v>21.18224</v>
      </c>
      <c r="B37" s="2">
        <f>Sheet4!G37*$K$1</f>
        <v>2.8879600000000001</v>
      </c>
      <c r="C37" s="2">
        <f>Sheet4!I37*$K$1</f>
        <v>4.7441200000000006</v>
      </c>
      <c r="D37" s="2">
        <f>Sheet4!J37*$K$1</f>
        <v>1.0491400000000002</v>
      </c>
      <c r="E37" s="2">
        <f>Sheet4!O37*$K$1</f>
        <v>12.260180000000002</v>
      </c>
      <c r="F37" s="2">
        <f>Sheet4!P37*$K$1</f>
        <v>7.4060000000000001E-2</v>
      </c>
      <c r="G37" s="6">
        <f>Sheet4!K37*$K$1</f>
        <v>117.46478</v>
      </c>
      <c r="H37" s="6">
        <f>Sheet4!M37*$K$1</f>
        <v>8.0933600000000006</v>
      </c>
      <c r="I37" s="6">
        <f>Sheet4!V37*$K$1</f>
        <v>33.5244</v>
      </c>
      <c r="J37" s="6">
        <f>(Sheet4!L37-Sheet4!V37)*$K$1</f>
        <v>75.847020000000001</v>
      </c>
    </row>
    <row r="38" spans="1:10" x14ac:dyDescent="0.3">
      <c r="A38" s="2">
        <f>Sheet4!F38*$K$1</f>
        <v>20.97212</v>
      </c>
      <c r="B38" s="2">
        <f>Sheet4!G38*$K$1</f>
        <v>2.24912</v>
      </c>
      <c r="C38" s="2">
        <f>Sheet4!I38*$K$1</f>
        <v>4.9275400000000005</v>
      </c>
      <c r="D38" s="2">
        <f>Sheet4!J38*$K$1</f>
        <v>0.92544000000000004</v>
      </c>
      <c r="E38" s="2">
        <f>Sheet4!O38*$K$1</f>
        <v>12.661100000000001</v>
      </c>
      <c r="F38" s="2">
        <f>Sheet4!P38*$K$1</f>
        <v>6.4880000000000007E-2</v>
      </c>
      <c r="G38" s="6">
        <f>Sheet4!K38*$K$1</f>
        <v>116.65078000000001</v>
      </c>
      <c r="H38" s="6">
        <f>Sheet4!M38*$K$1</f>
        <v>5.7304600000000008</v>
      </c>
      <c r="I38" s="6">
        <f>Sheet4!V38*$K$1</f>
        <v>30.614680000000003</v>
      </c>
      <c r="J38" s="6">
        <f>(Sheet4!L38-Sheet4!V38)*$K$1</f>
        <v>80.305640000000011</v>
      </c>
    </row>
    <row r="39" spans="1:10" x14ac:dyDescent="0.3">
      <c r="A39" s="2">
        <f>Sheet4!F39*$K$1</f>
        <v>17.195540000000001</v>
      </c>
      <c r="B39" s="2">
        <f>Sheet4!G39*$K$1</f>
        <v>2.3853200000000001</v>
      </c>
      <c r="C39" s="2">
        <f>Sheet4!I39*$K$1</f>
        <v>2.5294600000000003</v>
      </c>
      <c r="D39" s="2">
        <f>Sheet4!J39*$K$1</f>
        <v>0.44082000000000005</v>
      </c>
      <c r="E39" s="2">
        <f>Sheet4!O39*$K$1</f>
        <v>7.3031400000000009</v>
      </c>
      <c r="F39" s="2">
        <f>Sheet4!P39*$K$1</f>
        <v>2.6000000000000002E-2</v>
      </c>
      <c r="G39" s="6">
        <f>Sheet4!K39*$K$1</f>
        <v>114.49946000000001</v>
      </c>
      <c r="H39" s="6">
        <f>Sheet4!M39*$K$1</f>
        <v>3.3135400000000002</v>
      </c>
      <c r="I39" s="6">
        <f>Sheet4!V39*$K$1</f>
        <v>30.999380000000002</v>
      </c>
      <c r="J39" s="6">
        <f>(Sheet4!L39-Sheet4!V39)*$K$1</f>
        <v>80.186540000000008</v>
      </c>
    </row>
    <row r="40" spans="1:10" x14ac:dyDescent="0.3">
      <c r="A40" s="2">
        <f>Sheet4!F40*$K$1</f>
        <v>18.354520000000001</v>
      </c>
      <c r="B40" s="2">
        <f>Sheet4!G40*$K$1</f>
        <v>0.84608000000000005</v>
      </c>
      <c r="C40" s="2">
        <f>Sheet4!I40*$K$1</f>
        <v>2.6445000000000003</v>
      </c>
      <c r="D40" s="2">
        <f>Sheet4!J40*$K$1</f>
        <v>0.18196000000000001</v>
      </c>
      <c r="E40" s="2">
        <f>Sheet4!O40*$K$1</f>
        <v>6.9887800000000002</v>
      </c>
      <c r="F40" s="2">
        <f>Sheet4!P40*$K$1</f>
        <v>2.8320000000000001E-2</v>
      </c>
      <c r="G40" s="6">
        <f>Sheet4!K40*$K$1</f>
        <v>113.79102</v>
      </c>
      <c r="H40" s="6">
        <f>Sheet4!M40*$K$1</f>
        <v>1.6422600000000001</v>
      </c>
      <c r="I40" s="6">
        <f>Sheet4!V40*$K$1</f>
        <v>30.097900000000003</v>
      </c>
      <c r="J40" s="6">
        <f>(Sheet4!L40-Sheet4!V40)*$K$1</f>
        <v>82.05086</v>
      </c>
    </row>
    <row r="41" spans="1:10" x14ac:dyDescent="0.3">
      <c r="A41" s="2">
        <f>Sheet4!F41*$K$1</f>
        <v>17.46996</v>
      </c>
      <c r="B41" s="2">
        <f>Sheet4!G41*$K$1</f>
        <v>2.50312</v>
      </c>
      <c r="C41" s="2">
        <f>Sheet4!I41*$K$1</f>
        <v>2.60724</v>
      </c>
      <c r="D41" s="2">
        <f>Sheet4!J41*$K$1</f>
        <v>0.40482000000000001</v>
      </c>
      <c r="E41" s="2">
        <f>Sheet4!O41*$K$1</f>
        <v>7.2707400000000009</v>
      </c>
      <c r="F41" s="2">
        <f>Sheet4!P41*$K$1</f>
        <v>2.8500000000000001E-2</v>
      </c>
      <c r="G41" s="6">
        <f>Sheet4!K41*$K$1</f>
        <v>113.2878</v>
      </c>
      <c r="H41" s="6">
        <f>Sheet4!M41*$K$1</f>
        <v>2.9560200000000001</v>
      </c>
      <c r="I41" s="6">
        <f>Sheet4!V41*$K$1</f>
        <v>29.089080000000003</v>
      </c>
      <c r="J41" s="6">
        <f>(Sheet4!L41-Sheet4!V41)*$K$1</f>
        <v>81.242700000000013</v>
      </c>
    </row>
    <row r="42" spans="1:10" x14ac:dyDescent="0.3">
      <c r="A42" s="2">
        <f>Sheet4!F42*$K$1</f>
        <v>3.8062600000000004</v>
      </c>
      <c r="B42" s="2">
        <f>Sheet4!G42*$K$1</f>
        <v>8.5200000000000015E-3</v>
      </c>
      <c r="C42" s="2">
        <f>Sheet4!I42*$K$1</f>
        <v>0.14378000000000002</v>
      </c>
      <c r="D42" s="2">
        <f>Sheet4!J42*$K$1</f>
        <v>1.0600000000000002E-3</v>
      </c>
      <c r="E42" s="2">
        <f>Sheet4!O42*$K$1</f>
        <v>0.31228</v>
      </c>
      <c r="F42" s="2">
        <f>Sheet4!P42*$K$1</f>
        <v>8.0000000000000004E-4</v>
      </c>
      <c r="G42" s="6">
        <f>Sheet4!K42*$K$1</f>
        <v>101.96248000000001</v>
      </c>
      <c r="H42" s="6">
        <f>Sheet4!M42*$K$1</f>
        <v>3.7740000000000003E-2</v>
      </c>
      <c r="I42" s="6">
        <f>Sheet4!V42*$K$1</f>
        <v>30.742500000000003</v>
      </c>
      <c r="J42" s="6">
        <f>(Sheet4!L42-Sheet4!V42)*$K$1</f>
        <v>71.182240000000007</v>
      </c>
    </row>
    <row r="43" spans="1:10" x14ac:dyDescent="0.3">
      <c r="A43" s="2">
        <f>Sheet4!F43*$K$1</f>
        <v>10.488660000000001</v>
      </c>
      <c r="B43" s="2">
        <f>Sheet4!G43*$K$1</f>
        <v>2.8284800000000003</v>
      </c>
      <c r="C43" s="2">
        <f>Sheet4!I43*$K$1</f>
        <v>0.74124000000000001</v>
      </c>
      <c r="D43" s="2">
        <f>Sheet4!J43*$K$1</f>
        <v>0.54160000000000008</v>
      </c>
      <c r="E43" s="2">
        <f>Sheet4!O43*$K$1</f>
        <v>5.7670800000000009</v>
      </c>
      <c r="F43" s="2">
        <f>Sheet4!P43*$K$1</f>
        <v>2.3300000000000001E-2</v>
      </c>
      <c r="G43" s="6">
        <f>Sheet4!K43*$K$1</f>
        <v>130.46256000000002</v>
      </c>
      <c r="H43" s="6">
        <f>Sheet4!M43*$K$1</f>
        <v>2.9154200000000001</v>
      </c>
      <c r="I43" s="6">
        <f>Sheet4!V43*$K$1</f>
        <v>42.816860000000005</v>
      </c>
      <c r="J43" s="6">
        <f>(Sheet4!L43-Sheet4!V43)*$K$1</f>
        <v>84.730280000000008</v>
      </c>
    </row>
    <row r="44" spans="1:10" x14ac:dyDescent="0.3">
      <c r="A44" s="2">
        <f>Sheet4!F44*$K$1</f>
        <v>10.35866</v>
      </c>
      <c r="B44" s="2">
        <f>Sheet4!G44*$K$1</f>
        <v>2.7044200000000003</v>
      </c>
      <c r="C44" s="2">
        <f>Sheet4!I44*$K$1</f>
        <v>0.73874000000000006</v>
      </c>
      <c r="D44" s="2">
        <f>Sheet4!J44*$K$1</f>
        <v>0.54350000000000009</v>
      </c>
      <c r="E44" s="2">
        <f>Sheet4!O44*$K$1</f>
        <v>5.8203800000000001</v>
      </c>
      <c r="F44" s="2">
        <f>Sheet4!P44*$K$1</f>
        <v>1.2360000000000001E-2</v>
      </c>
      <c r="G44" s="6">
        <f>Sheet4!K44*$K$1</f>
        <v>127.95050000000001</v>
      </c>
      <c r="H44" s="6">
        <f>Sheet4!M44*$K$1</f>
        <v>2.8245200000000001</v>
      </c>
      <c r="I44" s="6">
        <f>Sheet4!V44*$K$1</f>
        <v>40.824900000000007</v>
      </c>
      <c r="J44" s="6">
        <f>(Sheet4!L44-Sheet4!V44)*$K$1</f>
        <v>84.301080000000013</v>
      </c>
    </row>
    <row r="45" spans="1:10" x14ac:dyDescent="0.3">
      <c r="A45" s="2">
        <f>Sheet4!F45*$K$1</f>
        <v>9.193620000000001</v>
      </c>
      <c r="B45" s="2">
        <f>Sheet4!G45*$K$1</f>
        <v>6.0000000000000008E-5</v>
      </c>
      <c r="C45" s="2">
        <f>Sheet4!I45*$K$1</f>
        <v>1.33548</v>
      </c>
      <c r="D45" s="2">
        <f>Sheet4!J45*$K$1</f>
        <v>0</v>
      </c>
      <c r="E45" s="2">
        <f>Sheet4!O45*$K$1</f>
        <v>3.6033200000000001</v>
      </c>
      <c r="F45" s="2">
        <f>Sheet4!P45*$K$1</f>
        <v>0</v>
      </c>
      <c r="G45" s="6">
        <f>Sheet4!K45*$K$1</f>
        <v>114.44048000000001</v>
      </c>
      <c r="H45" s="6">
        <f>Sheet4!M45*$K$1</f>
        <v>1.42E-3</v>
      </c>
      <c r="I45" s="6">
        <f>Sheet4!V45*$K$1</f>
        <v>31.672060000000002</v>
      </c>
      <c r="J45" s="6">
        <f>(Sheet4!L45-Sheet4!V45)*$K$1</f>
        <v>82.76700000000001</v>
      </c>
    </row>
    <row r="46" spans="1:10" x14ac:dyDescent="0.3">
      <c r="A46" s="2">
        <f>Sheet4!F46*$K$1</f>
        <v>9.8368400000000005</v>
      </c>
      <c r="B46" s="2">
        <f>Sheet4!G46*$K$1</f>
        <v>1.6426800000000001</v>
      </c>
      <c r="C46" s="2">
        <f>Sheet4!I46*$K$1</f>
        <v>0.7229000000000001</v>
      </c>
      <c r="D46" s="2">
        <f>Sheet4!J46*$K$1</f>
        <v>0.77724000000000004</v>
      </c>
      <c r="E46" s="2">
        <f>Sheet4!O46*$K$1</f>
        <v>5.0678600000000005</v>
      </c>
      <c r="F46" s="2">
        <f>Sheet4!P46*$K$1</f>
        <v>7.4600000000000005E-3</v>
      </c>
      <c r="G46" s="6">
        <f>Sheet4!K46*$K$1</f>
        <v>42.899760000000001</v>
      </c>
      <c r="H46" s="6">
        <f>Sheet4!M46*$K$1</f>
        <v>2.8152200000000001</v>
      </c>
      <c r="I46" s="6">
        <f>Sheet4!V46*$K$1</f>
        <v>19.009140000000002</v>
      </c>
      <c r="J46" s="6">
        <f>(Sheet4!L46-Sheet4!V46)*$K$1</f>
        <v>21.075400000000002</v>
      </c>
    </row>
    <row r="47" spans="1:10" x14ac:dyDescent="0.3">
      <c r="A47" s="2">
        <f>Sheet4!F47*$K$1</f>
        <v>4.2178400000000007</v>
      </c>
      <c r="B47" s="2">
        <f>Sheet4!G47*$K$1</f>
        <v>4.1308400000000001</v>
      </c>
      <c r="C47" s="2">
        <f>Sheet4!I47*$K$1</f>
        <v>0.24250000000000002</v>
      </c>
      <c r="D47" s="2">
        <f>Sheet4!J47*$K$1</f>
        <v>71.739920000000012</v>
      </c>
      <c r="E47" s="2">
        <f>Sheet4!O47*$K$1</f>
        <v>74.508240000000001</v>
      </c>
      <c r="F47" s="2">
        <f>Sheet4!P47*$K$1</f>
        <v>1.9000000000000002E-3</v>
      </c>
      <c r="G47" s="6">
        <f>Sheet4!K47*$K$1</f>
        <v>51.786140000000003</v>
      </c>
      <c r="H47" s="6">
        <f>Sheet4!M47*$K$1</f>
        <v>30.094880000000003</v>
      </c>
      <c r="I47" s="6">
        <f>Sheet4!V47*$K$1</f>
        <v>6.4914600000000009</v>
      </c>
      <c r="J47" s="6">
        <f>(Sheet4!L47-Sheet4!V47)*$K$1</f>
        <v>15.199800000000002</v>
      </c>
    </row>
    <row r="48" spans="1:10" x14ac:dyDescent="0.3">
      <c r="A48" s="2">
        <f>Sheet4!F48*$K$1</f>
        <v>3.5201600000000002</v>
      </c>
      <c r="B48" s="2">
        <f>Sheet4!G48*$K$1</f>
        <v>4.7409800000000004</v>
      </c>
      <c r="C48" s="2">
        <f>Sheet4!I48*$K$1</f>
        <v>0.12992000000000001</v>
      </c>
      <c r="D48" s="2">
        <f>Sheet4!J48*$K$1</f>
        <v>100.86848000000001</v>
      </c>
      <c r="E48" s="2">
        <f>Sheet4!O48*$K$1</f>
        <v>103.15530000000001</v>
      </c>
      <c r="F48" s="2">
        <f>Sheet4!P48*$K$1</f>
        <v>2.8000000000000004E-3</v>
      </c>
      <c r="G48" s="6">
        <f>Sheet4!K48*$K$1</f>
        <v>36.637840000000004</v>
      </c>
      <c r="H48" s="6">
        <f>Sheet4!M48*$K$1</f>
        <v>15.221420000000002</v>
      </c>
      <c r="I48" s="6">
        <f>Sheet4!V48*$K$1</f>
        <v>6.3864800000000006</v>
      </c>
      <c r="J48" s="6">
        <f>(Sheet4!L48-Sheet4!V48)*$K$1</f>
        <v>15.029940000000002</v>
      </c>
    </row>
    <row r="49" spans="1:10" x14ac:dyDescent="0.3">
      <c r="A49" s="2">
        <f>Sheet4!F49*$K$1</f>
        <v>4.4303600000000003</v>
      </c>
      <c r="B49" s="2">
        <f>Sheet4!G49*$K$1</f>
        <v>0.72364000000000006</v>
      </c>
      <c r="C49" s="2">
        <f>Sheet4!I49*$K$1</f>
        <v>1.4325000000000001</v>
      </c>
      <c r="D49" s="2">
        <f>Sheet4!J49*$K$1</f>
        <v>0.65068000000000004</v>
      </c>
      <c r="E49" s="2">
        <f>Sheet4!O49*$K$1</f>
        <v>2.7851800000000004</v>
      </c>
      <c r="F49" s="2">
        <f>Sheet4!P49*$K$1</f>
        <v>7.400000000000001E-4</v>
      </c>
      <c r="G49" s="6">
        <f>Sheet4!K49*$K$1</f>
        <v>32.7515</v>
      </c>
      <c r="H49" s="6">
        <f>Sheet4!M49*$K$1</f>
        <v>1.1090200000000001</v>
      </c>
      <c r="I49" s="6">
        <f>Sheet4!V49*$K$1</f>
        <v>11.983600000000001</v>
      </c>
      <c r="J49" s="6">
        <f>(Sheet4!L49-Sheet4!V49)*$K$1</f>
        <v>19.65888</v>
      </c>
    </row>
    <row r="50" spans="1:10" x14ac:dyDescent="0.3">
      <c r="A50" s="2">
        <f>Sheet4!F50*$K$1</f>
        <v>4.7070600000000002</v>
      </c>
      <c r="B50" s="2">
        <f>Sheet4!G50*$K$1</f>
        <v>0.27830000000000005</v>
      </c>
      <c r="C50" s="2">
        <f>Sheet4!I50*$K$1</f>
        <v>0.79232000000000002</v>
      </c>
      <c r="D50" s="2">
        <f>Sheet4!J50*$K$1</f>
        <v>5.9100000000000007E-2</v>
      </c>
      <c r="E50" s="2">
        <f>Sheet4!O50*$K$1</f>
        <v>1.48072</v>
      </c>
      <c r="F50" s="2">
        <f>Sheet4!P50*$K$1</f>
        <v>3.4000000000000002E-3</v>
      </c>
      <c r="G50" s="6">
        <f>Sheet4!K50*$K$1</f>
        <v>41.231360000000002</v>
      </c>
      <c r="H50" s="6">
        <f>Sheet4!M50*$K$1</f>
        <v>0.42008000000000001</v>
      </c>
      <c r="I50" s="6">
        <f>Sheet4!V50*$K$1</f>
        <v>14.704220000000001</v>
      </c>
      <c r="J50" s="6">
        <f>(Sheet4!L50-Sheet4!V50)*$K$1</f>
        <v>26.107060000000001</v>
      </c>
    </row>
    <row r="51" spans="1:10" x14ac:dyDescent="0.3">
      <c r="A51" s="2">
        <f>Sheet4!F51*$K$1</f>
        <v>4.9451400000000003</v>
      </c>
      <c r="B51" s="2">
        <f>Sheet4!G51*$K$1</f>
        <v>1.6055800000000002</v>
      </c>
      <c r="C51" s="2">
        <f>Sheet4!I51*$K$1</f>
        <v>0.25916</v>
      </c>
      <c r="D51" s="2">
        <f>Sheet4!J51*$K$1</f>
        <v>0.10642000000000001</v>
      </c>
      <c r="E51" s="2">
        <f>Sheet4!O51*$K$1</f>
        <v>1.5719400000000001</v>
      </c>
      <c r="F51" s="2">
        <f>Sheet4!P51*$K$1</f>
        <v>7.0200000000000002E-3</v>
      </c>
      <c r="G51" s="6">
        <f>Sheet4!K51*$K$1</f>
        <v>24.499660000000002</v>
      </c>
      <c r="H51" s="6">
        <f>Sheet4!M51*$K$1</f>
        <v>1.6008600000000002</v>
      </c>
      <c r="I51" s="6">
        <f>Sheet4!V51*$K$1</f>
        <v>8.1330600000000004</v>
      </c>
      <c r="J51" s="6">
        <f>(Sheet4!L51-Sheet4!V51)*$K$1</f>
        <v>14.765740000000001</v>
      </c>
    </row>
    <row r="52" spans="1:10" x14ac:dyDescent="0.3">
      <c r="A52" s="2">
        <f>Sheet4!F52*$K$1</f>
        <v>1.3966800000000001</v>
      </c>
      <c r="B52" s="2">
        <f>Sheet4!G52*$K$1</f>
        <v>0.10718000000000001</v>
      </c>
      <c r="C52" s="2">
        <f>Sheet4!I52*$K$1</f>
        <v>0.43590000000000001</v>
      </c>
      <c r="D52" s="2">
        <f>Sheet4!J52*$K$1</f>
        <v>0.24324000000000001</v>
      </c>
      <c r="E52" s="2">
        <f>Sheet4!O52*$K$1</f>
        <v>0.8602200000000001</v>
      </c>
      <c r="F52" s="2">
        <f>Sheet4!P52*$K$1</f>
        <v>1.6400000000000002E-3</v>
      </c>
      <c r="G52" s="6">
        <f>Sheet4!K52*$K$1</f>
        <v>9.67882</v>
      </c>
      <c r="H52" s="6">
        <f>Sheet4!M52*$K$1</f>
        <v>0.42678000000000005</v>
      </c>
      <c r="I52" s="6">
        <f>Sheet4!V52*$K$1</f>
        <v>3.3093000000000004</v>
      </c>
      <c r="J52" s="6">
        <f>(Sheet4!L52-Sheet4!V52)*$K$1</f>
        <v>5.9427400000000006</v>
      </c>
    </row>
    <row r="53" spans="1:10" x14ac:dyDescent="0.3">
      <c r="A53" s="2">
        <f>AVERAGE(A3:A52)</f>
        <v>11.620857999999997</v>
      </c>
      <c r="B53" s="2">
        <f t="shared" ref="B53:J53" si="0">AVERAGE(B3:B52)</f>
        <v>3.0311948000000011</v>
      </c>
      <c r="C53" s="2">
        <f t="shared" si="0"/>
        <v>1.4475428000000008</v>
      </c>
      <c r="D53" s="2">
        <f t="shared" si="0"/>
        <v>6.4964348000000003</v>
      </c>
      <c r="E53" s="2">
        <f t="shared" si="0"/>
        <v>11.301210800000003</v>
      </c>
      <c r="F53" s="2">
        <f t="shared" si="0"/>
        <v>3.4703200000000003E-2</v>
      </c>
      <c r="G53" s="6">
        <f t="shared" si="0"/>
        <v>74.381680799999998</v>
      </c>
      <c r="H53" s="6">
        <f t="shared" si="0"/>
        <v>7.7056312000000027</v>
      </c>
      <c r="I53" s="6">
        <f t="shared" si="0"/>
        <v>20.609857999999996</v>
      </c>
      <c r="J53" s="6">
        <f t="shared" si="0"/>
        <v>46.066191599999996</v>
      </c>
    </row>
    <row r="54" spans="1:10" x14ac:dyDescent="0.3">
      <c r="A54" s="2" t="s">
        <v>169</v>
      </c>
      <c r="B54" s="2">
        <f>SUM(A53:G53)</f>
        <v>108.3136252</v>
      </c>
      <c r="C54" s="2"/>
      <c r="D54" s="2"/>
      <c r="E54" s="2"/>
      <c r="F54" s="2"/>
      <c r="H54" s="2"/>
      <c r="I54" s="2"/>
    </row>
    <row r="55" spans="1:10" x14ac:dyDescent="0.3">
      <c r="A55" s="2" t="s">
        <v>155</v>
      </c>
      <c r="B55" s="2">
        <f>(B53+D53+F53+H53)*linkedrecords!$D$3</f>
        <v>24.477857008920004</v>
      </c>
      <c r="C55" s="2"/>
      <c r="D55" s="2"/>
      <c r="E55" s="2"/>
      <c r="F55" s="2"/>
      <c r="H55" s="2"/>
      <c r="I55" s="2"/>
    </row>
    <row r="56" spans="1:10" x14ac:dyDescent="0.3">
      <c r="A56" s="2" t="s">
        <v>156</v>
      </c>
      <c r="B56" s="2">
        <f>(A53+C53+E53+J53)*linkedrecords!$C$3</f>
        <v>83.422756594015993</v>
      </c>
      <c r="C56" s="2"/>
      <c r="D56" s="2"/>
      <c r="E56" s="2"/>
      <c r="F56" s="2"/>
      <c r="H56" s="2"/>
      <c r="I56" s="2"/>
    </row>
    <row r="57" spans="1:10" x14ac:dyDescent="0.3">
      <c r="A57" s="2" t="s">
        <v>141</v>
      </c>
      <c r="B57" s="2">
        <f>I53*linkedrecords!$B$3</f>
        <v>1.0023996025601998</v>
      </c>
    </row>
    <row r="58" spans="1:10" x14ac:dyDescent="0.3">
      <c r="A58" s="2" t="s">
        <v>165</v>
      </c>
      <c r="B58" s="2">
        <f>SUM(B55:B57)</f>
        <v>108.90301320549621</v>
      </c>
    </row>
    <row r="59" spans="1:10" x14ac:dyDescent="0.3">
      <c r="A59" t="s">
        <v>166</v>
      </c>
      <c r="B59">
        <f>Sheet1!B55*linkedrecords!E3*20</f>
        <v>50.233510031114463</v>
      </c>
    </row>
  </sheetData>
  <mergeCells count="1">
    <mergeCell ref="A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</vt:lpstr>
      <vt:lpstr>Sheet2</vt:lpstr>
      <vt:lpstr>Sheet3</vt:lpstr>
      <vt:lpstr>Sheet4</vt:lpstr>
      <vt:lpstr>Sheet5</vt:lpstr>
      <vt:lpstr>Sheet6</vt:lpstr>
      <vt:lpstr>linkedrecords</vt:lpstr>
      <vt:lpstr>l1i_analysis</vt:lpstr>
      <vt:lpstr>l2_analysis</vt:lpstr>
      <vt:lpstr>storage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Morteza</cp:lastModifiedBy>
  <dcterms:created xsi:type="dcterms:W3CDTF">2021-02-04T17:40:08Z</dcterms:created>
  <dcterms:modified xsi:type="dcterms:W3CDTF">2021-03-06T20:00:22Z</dcterms:modified>
</cp:coreProperties>
</file>