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SemiConservative_122k_L1-I_32k8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53" i="9" l="1"/>
  <c r="G53" i="9"/>
  <c r="I53" i="9"/>
  <c r="J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C4" i="7"/>
  <c r="E5" i="7"/>
  <c r="C5" i="7"/>
  <c r="E6" i="7"/>
  <c r="C6" i="7"/>
  <c r="E3" i="7"/>
  <c r="D3" i="7"/>
  <c r="C3" i="7"/>
  <c r="B3" i="7"/>
  <c r="B57" i="9" s="1"/>
  <c r="E2" i="7"/>
  <c r="D2" i="7"/>
  <c r="C2" i="7"/>
  <c r="B2" i="7"/>
  <c r="C53" i="9" l="1"/>
  <c r="B53" i="9"/>
  <c r="E53" i="9"/>
  <c r="A53" i="9"/>
  <c r="B56" i="9" s="1"/>
  <c r="B53" i="8"/>
  <c r="D53" i="8"/>
  <c r="B59" i="9"/>
  <c r="D53" i="9"/>
  <c r="F53" i="9"/>
  <c r="B55" i="9" s="1"/>
  <c r="C53" i="8"/>
  <c r="B57" i="8" s="1"/>
  <c r="A53" i="8"/>
  <c r="B56" i="8" s="1"/>
  <c r="C55" i="10"/>
  <c r="B59" i="8"/>
  <c r="B55" i="10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B58" i="9" l="1"/>
  <c r="B54" i="9"/>
  <c r="B55" i="8"/>
  <c r="B58" i="8" s="1"/>
  <c r="B54" i="8"/>
  <c r="J12" i="6"/>
  <c r="J52" i="6"/>
  <c r="J40" i="6"/>
  <c r="J28" i="6"/>
  <c r="J16" i="6"/>
  <c r="J4" i="6"/>
  <c r="J51" i="6"/>
  <c r="J39" i="6"/>
  <c r="J27" i="6"/>
  <c r="J15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50" i="6"/>
  <c r="J46" i="6"/>
  <c r="J34" i="6"/>
  <c r="J10" i="6"/>
  <c r="J45" i="6"/>
  <c r="J21" i="6"/>
  <c r="J9" i="6"/>
  <c r="J44" i="6"/>
  <c r="J32" i="6"/>
  <c r="J20" i="6"/>
  <c r="J8" i="6"/>
  <c r="J43" i="6"/>
  <c r="J31" i="6"/>
  <c r="J19" i="6"/>
  <c r="J7" i="6"/>
  <c r="J22" i="6"/>
  <c r="J33" i="6"/>
  <c r="J42" i="6"/>
  <c r="J30" i="6"/>
  <c r="J18" i="6"/>
  <c r="J6" i="6"/>
  <c r="J3" i="6"/>
  <c r="J41" i="6"/>
  <c r="J29" i="6"/>
  <c r="J17" i="6"/>
  <c r="J5" i="6"/>
  <c r="B53" i="10"/>
  <c r="B54" i="10" s="1"/>
  <c r="E55" i="10"/>
  <c r="C53" i="10"/>
  <c r="C54" i="10" s="1"/>
  <c r="A53" i="10"/>
  <c r="A54" i="10" s="1"/>
  <c r="E54" i="10" l="1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<sst xmlns="http://schemas.openxmlformats.org/spreadsheetml/2006/main" count="446" uniqueCount="178">
  <si>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</si>
  <si>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</si>
  <si>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</si>
  <si>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</si>
  <si>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</si>
  <si>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</si>
  <si>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</si>
  <si>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</si>
  <si>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</si>
  <si>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</si>
  <si>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</si>
  <si>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</si>
  <si>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</si>
  <si>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</si>
  <si>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</si>
  <si>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</si>
  <si>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</si>
  <si>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</si>
  <si>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</si>
  <si>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</si>
  <si>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</si>
  <si>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</si>
  <si>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</si>
  <si>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</si>
  <si>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</si>
  <si>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</si>
  <si>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</si>
  <si>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</si>
  <si>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</si>
  <si>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</si>
  <si>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</si>
  <si>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</si>
  <si>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</si>
  <si>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</si>
  <si>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</si>
  <si>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</si>
  <si>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</si>
  <si>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</si>
  <si>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</si>
  <si>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</si>
  <si>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</si>
  <si>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</si>
  <si>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</si>
  <si>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</si>
  <si>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</si>
  <si>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</si>
  <si>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</si>
  <si>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</si>
  <si>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</si>
  <si>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</si>
  <si>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</si>
  <si>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</si>
  <si>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</si>
  <si>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</si>
  <si>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</si>
  <si>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</si>
  <si>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</si>
  <si>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</si>
  <si>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</si>
  <si>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</si>
  <si>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</si>
  <si>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</si>
  <si>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</si>
  <si>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</si>
  <si>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</si>
  <si>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</si>
  <si>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</si>
  <si>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</si>
  <si>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</si>
  <si>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</si>
  <si>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</si>
  <si>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</si>
  <si>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</si>
  <si>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</si>
  <si>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</si>
  <si>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</si>
  <si>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</si>
  <si>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</si>
  <si>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</si>
  <si>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</si>
  <si>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</si>
  <si>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</si>
  <si>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</si>
  <si>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</si>
  <si>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</si>
  <si>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</si>
  <si>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</si>
  <si>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</si>
  <si>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</si>
  <si>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</si>
  <si>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</si>
  <si>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</si>
  <si>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</si>
  <si>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</si>
  <si>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</si>
  <si>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</si>
  <si>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</si>
  <si>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</si>
  <si>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</si>
  <si>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</si>
  <si>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</si>
  <si>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</si>
  <si>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</si>
  <si>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</si>
  <si>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</si>
  <si>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</si>
  <si>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</si>
  <si>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</si>
  <si>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</si>
  <si>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</si>
  <si>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</si>
  <si>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</si>
  <si>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</si>
  <si>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</si>
  <si>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</si>
  <si>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</si>
  <si>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</si>
  <si>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</si>
  <si>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</si>
  <si>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</si>
  <si>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</si>
  <si>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</si>
  <si>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</si>
  <si>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</si>
  <si>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</si>
  <si>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</si>
  <si>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</si>
  <si>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</si>
  <si>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</si>
  <si>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</si>
  <si>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</si>
  <si>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</si>
  <si>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</si>
  <si>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</si>
  <si>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</si>
  <si>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</si>
  <si>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</si>
  <si>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</si>
  <si>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</si>
  <si>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</si>
  <si>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</si>
  <si>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</si>
  <si>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</si>
  <si>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</si>
  <si>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</si>
  <si>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l1I32K64S8W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</si>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</sst>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8">
        <v>1.25708</v>
      </c>
    </row>
    <row r="4" spans="1:2" x14ac:dyDescent="0.3">
      <c r="A4" t="s">
        <v>88</v>
      </c>
      <c r="B4" s="8">
        <v>1.62405</v>
      </c>
    </row>
    <row r="5" spans="1:2" x14ac:dyDescent="0.3">
      <c r="A5" t="s">
        <v>89</v>
      </c>
      <c r="B5" s="8">
        <v>1.2749900000000001</v>
      </c>
    </row>
    <row r="6" spans="1:2" x14ac:dyDescent="0.3">
      <c r="A6" t="s">
        <v>90</v>
      </c>
      <c r="B6" s="8">
        <v>1.2258</v>
      </c>
    </row>
    <row r="7" spans="1:2" x14ac:dyDescent="0.3">
      <c r="A7" t="s">
        <v>91</v>
      </c>
      <c r="B7" s="8">
        <v>1.2826500000000001</v>
      </c>
    </row>
    <row r="8" spans="1:2" x14ac:dyDescent="0.3">
      <c r="A8" t="s">
        <v>92</v>
      </c>
      <c r="B8" s="8">
        <v>1.18892</v>
      </c>
    </row>
    <row r="9" spans="1:2" x14ac:dyDescent="0.3">
      <c r="A9" t="s">
        <v>93</v>
      </c>
      <c r="B9" s="8">
        <v>1.31871</v>
      </c>
    </row>
    <row r="10" spans="1:2" x14ac:dyDescent="0.3">
      <c r="A10" t="s">
        <v>94</v>
      </c>
      <c r="B10" s="8">
        <v>1.23367</v>
      </c>
    </row>
    <row r="11" spans="1:2" x14ac:dyDescent="0.3">
      <c r="A11" t="s">
        <v>95</v>
      </c>
      <c r="B11" s="8">
        <v>1.4355100000000001</v>
      </c>
    </row>
    <row r="12" spans="1:2" x14ac:dyDescent="0.3">
      <c r="A12" t="s">
        <v>96</v>
      </c>
      <c r="B12" s="8">
        <v>1.5537000000000001</v>
      </c>
    </row>
    <row r="13" spans="1:2" x14ac:dyDescent="0.3">
      <c r="A13" t="s">
        <v>97</v>
      </c>
      <c r="B13" s="8">
        <v>1.0234099999999999</v>
      </c>
    </row>
    <row r="14" spans="1:2" x14ac:dyDescent="0.3">
      <c r="A14" t="s">
        <v>98</v>
      </c>
      <c r="B14" s="8">
        <v>0.80995399999999995</v>
      </c>
    </row>
    <row r="15" spans="1:2" x14ac:dyDescent="0.3">
      <c r="A15" t="s">
        <v>99</v>
      </c>
      <c r="B15" s="8">
        <v>0.84782299999999999</v>
      </c>
    </row>
    <row r="16" spans="1:2" x14ac:dyDescent="0.3">
      <c r="A16" t="s">
        <v>100</v>
      </c>
      <c r="B16" s="8">
        <v>0.99218399999999995</v>
      </c>
    </row>
    <row r="17" spans="1:2" x14ac:dyDescent="0.3">
      <c r="A17" t="s">
        <v>101</v>
      </c>
      <c r="B17" s="8">
        <v>1.24939</v>
      </c>
    </row>
    <row r="18" spans="1:2" x14ac:dyDescent="0.3">
      <c r="A18" t="s">
        <v>102</v>
      </c>
      <c r="B18" s="8">
        <v>1.3604799999999999</v>
      </c>
    </row>
    <row r="19" spans="1:2" x14ac:dyDescent="0.3">
      <c r="A19" t="s">
        <v>103</v>
      </c>
      <c r="B19" s="8">
        <v>1.3170200000000001</v>
      </c>
    </row>
    <row r="20" spans="1:2" x14ac:dyDescent="0.3">
      <c r="A20" t="s">
        <v>104</v>
      </c>
      <c r="B20" s="8">
        <v>1.50373</v>
      </c>
    </row>
    <row r="21" spans="1:2" x14ac:dyDescent="0.3">
      <c r="A21" t="s">
        <v>105</v>
      </c>
      <c r="B21" s="8">
        <v>1.58192</v>
      </c>
    </row>
    <row r="22" spans="1:2" x14ac:dyDescent="0.3">
      <c r="A22" t="s">
        <v>106</v>
      </c>
      <c r="B22" s="8">
        <v>1.37845</v>
      </c>
    </row>
    <row r="23" spans="1:2" x14ac:dyDescent="0.3">
      <c r="A23" t="s">
        <v>107</v>
      </c>
      <c r="B23" s="8">
        <v>0.51554199999999994</v>
      </c>
    </row>
    <row r="24" spans="1:2" x14ac:dyDescent="0.3">
      <c r="A24" t="s">
        <v>108</v>
      </c>
      <c r="B24" s="8">
        <v>0.56478700000000004</v>
      </c>
    </row>
    <row r="25" spans="1:2" x14ac:dyDescent="0.3">
      <c r="A25" t="s">
        <v>109</v>
      </c>
      <c r="B25" s="8">
        <v>0.49850899999999998</v>
      </c>
    </row>
    <row r="26" spans="1:2" x14ac:dyDescent="0.3">
      <c r="A26" t="s">
        <v>110</v>
      </c>
      <c r="B26" s="8">
        <v>0.56602300000000005</v>
      </c>
    </row>
    <row r="27" spans="1:2" x14ac:dyDescent="0.3">
      <c r="A27" t="s">
        <v>111</v>
      </c>
      <c r="B27" s="8">
        <v>0.58666200000000002</v>
      </c>
    </row>
    <row r="28" spans="1:2" x14ac:dyDescent="0.3">
      <c r="A28" t="s">
        <v>112</v>
      </c>
      <c r="B28" s="8">
        <v>0.58367500000000005</v>
      </c>
    </row>
    <row r="29" spans="1:2" x14ac:dyDescent="0.3">
      <c r="A29" t="s">
        <v>113</v>
      </c>
      <c r="B29" s="8">
        <v>1.4005700000000001</v>
      </c>
    </row>
    <row r="30" spans="1:2" x14ac:dyDescent="0.3">
      <c r="A30" t="s">
        <v>114</v>
      </c>
      <c r="B30" s="8">
        <v>1.40595</v>
      </c>
    </row>
    <row r="31" spans="1:2" x14ac:dyDescent="0.3">
      <c r="A31" t="s">
        <v>115</v>
      </c>
      <c r="B31" s="8">
        <v>1.4424600000000001</v>
      </c>
    </row>
    <row r="32" spans="1:2" x14ac:dyDescent="0.3">
      <c r="A32" t="s">
        <v>116</v>
      </c>
      <c r="B32" s="8">
        <v>1.3871100000000001</v>
      </c>
    </row>
    <row r="33" spans="1:2" x14ac:dyDescent="0.3">
      <c r="A33" t="s">
        <v>117</v>
      </c>
      <c r="B33" s="8">
        <v>1.39428</v>
      </c>
    </row>
    <row r="34" spans="1:2" x14ac:dyDescent="0.3">
      <c r="A34" t="s">
        <v>118</v>
      </c>
      <c r="B34" s="8">
        <v>1.2898099999999999</v>
      </c>
    </row>
    <row r="35" spans="1:2" x14ac:dyDescent="0.3">
      <c r="A35" t="s">
        <v>119</v>
      </c>
      <c r="B35" s="8">
        <v>1.29576</v>
      </c>
    </row>
    <row r="36" spans="1:2" x14ac:dyDescent="0.3">
      <c r="A36" t="s">
        <v>120</v>
      </c>
      <c r="B36" s="8">
        <v>1.38666</v>
      </c>
    </row>
    <row r="37" spans="1:2" x14ac:dyDescent="0.3">
      <c r="A37" t="s">
        <v>121</v>
      </c>
      <c r="B37" s="8">
        <v>1.2954699999999999</v>
      </c>
    </row>
    <row r="38" spans="1:2" x14ac:dyDescent="0.3">
      <c r="A38" t="s">
        <v>122</v>
      </c>
      <c r="B38" s="8">
        <v>1.4460299999999999</v>
      </c>
    </row>
    <row r="39" spans="1:2" x14ac:dyDescent="0.3">
      <c r="A39" t="s">
        <v>123</v>
      </c>
      <c r="B39" s="8">
        <v>1.4769300000000001</v>
      </c>
    </row>
    <row r="40" spans="1:2" x14ac:dyDescent="0.3">
      <c r="A40" t="s">
        <v>124</v>
      </c>
      <c r="B40" s="8">
        <v>1.6178999999999999</v>
      </c>
    </row>
    <row r="41" spans="1:2" x14ac:dyDescent="0.3">
      <c r="A41" t="s">
        <v>125</v>
      </c>
      <c r="B41" s="8">
        <v>1.23048</v>
      </c>
    </row>
    <row r="42" spans="1:2" x14ac:dyDescent="0.3">
      <c r="A42" t="s">
        <v>126</v>
      </c>
      <c r="B42" s="8">
        <v>1.7154499999999999</v>
      </c>
    </row>
    <row r="43" spans="1:2" x14ac:dyDescent="0.3">
      <c r="A43" t="s">
        <v>127</v>
      </c>
      <c r="B43" s="8">
        <v>1.5504500000000001</v>
      </c>
    </row>
    <row r="44" spans="1:2" x14ac:dyDescent="0.3">
      <c r="A44" t="s">
        <v>128</v>
      </c>
      <c r="B44" s="8">
        <v>1.55185</v>
      </c>
    </row>
    <row r="45" spans="1:2" x14ac:dyDescent="0.3">
      <c r="A45" t="s">
        <v>129</v>
      </c>
      <c r="B45" s="8">
        <v>1.66153</v>
      </c>
    </row>
    <row r="46" spans="1:2" x14ac:dyDescent="0.3">
      <c r="A46" t="s">
        <v>130</v>
      </c>
      <c r="B46" s="8">
        <v>1.2780499999999999</v>
      </c>
    </row>
    <row r="47" spans="1:2" x14ac:dyDescent="0.3">
      <c r="A47" t="s">
        <v>131</v>
      </c>
      <c r="B47" s="8">
        <v>0.26068400000000003</v>
      </c>
    </row>
    <row r="48" spans="1:2" x14ac:dyDescent="0.3">
      <c r="A48" t="s">
        <v>132</v>
      </c>
      <c r="B48" s="8">
        <v>0.24848999999999999</v>
      </c>
    </row>
    <row r="49" spans="1:2" x14ac:dyDescent="0.3">
      <c r="A49" t="s">
        <v>133</v>
      </c>
      <c r="B49" s="8">
        <v>1.1419299999999999</v>
      </c>
    </row>
    <row r="50" spans="1:2" x14ac:dyDescent="0.3">
      <c r="A50" t="s">
        <v>134</v>
      </c>
      <c r="B50" s="8">
        <v>1.32142</v>
      </c>
    </row>
    <row r="51" spans="1:2" x14ac:dyDescent="0.3">
      <c r="A51" t="s">
        <v>135</v>
      </c>
      <c r="B51" s="8">
        <v>1.3738600000000001</v>
      </c>
    </row>
    <row r="52" spans="1:2" x14ac:dyDescent="0.3">
      <c r="A52" t="s">
        <v>136</v>
      </c>
      <c r="B52" s="8">
        <v>1.66726</v>
      </c>
    </row>
    <row r="54" spans="1:2" x14ac:dyDescent="0.3">
      <c r="A54" s="2" t="s">
        <v>168</v>
      </c>
      <c r="B54" s="2">
        <f>GEOMEAN(B3:B52)</f>
        <v>1.1242871837514934</v>
      </c>
    </row>
    <row r="55" spans="1:2" x14ac:dyDescent="0.3">
      <c r="A55" s="2" t="s">
        <v>169</v>
      </c>
      <c r="B55" s="2">
        <f>0.0125/B54</f>
        <v>1.1118155735165737E-2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0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0" t="s">
        <v>150</v>
      </c>
      <c r="B1" s="10"/>
      <c r="C1" s="10"/>
    </row>
    <row r="2" spans="1:4" x14ac:dyDescent="0.3">
      <c r="A2" s="2" t="s">
        <v>163</v>
      </c>
      <c r="B2" s="2" t="s">
        <v>164</v>
      </c>
      <c r="C2" t="s">
        <v>165</v>
      </c>
      <c r="D2" s="2">
        <f>1000/50000000</f>
        <v>2.0000000000000002E-5</v>
      </c>
    </row>
    <row r="3" spans="1:4" x14ac:dyDescent="0.3">
      <c r="A3">
        <f>Sheet6!B3*$D$2</f>
        <v>25.018820000000002</v>
      </c>
      <c r="B3" s="2">
        <f>Sheet6!D3*$D$2</f>
        <v>338.66476</v>
      </c>
      <c r="C3" s="2">
        <f>Sheet6!C3*$D$2</f>
        <v>48.858740000000004</v>
      </c>
    </row>
    <row r="4" spans="1:4" x14ac:dyDescent="0.3">
      <c r="A4" s="2">
        <f>Sheet6!B4*$D$2</f>
        <v>62.594080000000005</v>
      </c>
      <c r="B4" s="2">
        <f>Sheet6!D4*$D$2</f>
        <v>515.60584000000006</v>
      </c>
      <c r="C4" s="2">
        <f>Sheet6!C4*$D$2</f>
        <v>98.987580000000008</v>
      </c>
    </row>
    <row r="5" spans="1:4" x14ac:dyDescent="0.3">
      <c r="A5" s="2">
        <f>Sheet6!B5*$D$2</f>
        <v>61.072020000000002</v>
      </c>
      <c r="B5" s="2">
        <f>Sheet6!D5*$D$2</f>
        <v>683.06232</v>
      </c>
      <c r="C5" s="2">
        <f>Sheet6!C5*$D$2</f>
        <v>104.84726000000001</v>
      </c>
    </row>
    <row r="6" spans="1:4" x14ac:dyDescent="0.3">
      <c r="A6" s="2">
        <f>Sheet6!B6*$D$2</f>
        <v>40.70664</v>
      </c>
      <c r="B6" s="2">
        <f>Sheet6!D6*$D$2</f>
        <v>555.92406000000005</v>
      </c>
      <c r="C6" s="2">
        <f>Sheet6!C6*$D$2</f>
        <v>99.062160000000006</v>
      </c>
    </row>
    <row r="7" spans="1:4" x14ac:dyDescent="0.3">
      <c r="A7" s="2">
        <f>Sheet6!B7*$D$2</f>
        <v>65.263760000000005</v>
      </c>
      <c r="B7" s="2">
        <f>Sheet6!D7*$D$2</f>
        <v>595.10430000000008</v>
      </c>
      <c r="C7" s="2">
        <f>Sheet6!C7*$D$2</f>
        <v>113.79772000000001</v>
      </c>
    </row>
    <row r="8" spans="1:4" x14ac:dyDescent="0.3">
      <c r="A8" s="2">
        <f>Sheet6!B8*$D$2</f>
        <v>27.244620000000001</v>
      </c>
      <c r="B8" s="2">
        <f>Sheet6!D8*$D$2</f>
        <v>300.38758000000001</v>
      </c>
      <c r="C8" s="2">
        <f>Sheet6!C8*$D$2</f>
        <v>54.649240000000006</v>
      </c>
    </row>
    <row r="9" spans="1:4" x14ac:dyDescent="0.3">
      <c r="A9" s="2">
        <f>Sheet6!B9*$D$2</f>
        <v>31.322720000000004</v>
      </c>
      <c r="B9" s="2">
        <f>Sheet6!D9*$D$2</f>
        <v>482.53826000000004</v>
      </c>
      <c r="C9" s="2">
        <f>Sheet6!C9*$D$2</f>
        <v>66.536380000000008</v>
      </c>
    </row>
    <row r="10" spans="1:4" x14ac:dyDescent="0.3">
      <c r="A10" s="2">
        <f>Sheet6!B10*$D$2</f>
        <v>47.509720000000002</v>
      </c>
      <c r="B10" s="2">
        <f>Sheet6!D10*$D$2</f>
        <v>422.87656000000004</v>
      </c>
      <c r="C10" s="2">
        <f>Sheet6!C10*$D$2</f>
        <v>79.784900000000007</v>
      </c>
    </row>
    <row r="11" spans="1:4" x14ac:dyDescent="0.3">
      <c r="A11" s="2">
        <f>Sheet6!B11*$D$2</f>
        <v>40.671560000000007</v>
      </c>
      <c r="B11" s="2">
        <f>Sheet6!D11*$D$2</f>
        <v>237.71456000000001</v>
      </c>
      <c r="C11" s="2">
        <f>Sheet6!C11*$D$2</f>
        <v>36.764120000000005</v>
      </c>
    </row>
    <row r="12" spans="1:4" x14ac:dyDescent="0.3">
      <c r="A12" s="2">
        <f>Sheet6!B12*$D$2</f>
        <v>97.937840000000008</v>
      </c>
      <c r="B12" s="2">
        <f>Sheet6!D12*$D$2</f>
        <v>493.21414000000004</v>
      </c>
      <c r="C12" s="2">
        <f>Sheet6!C12*$D$2</f>
        <v>77.525700000000001</v>
      </c>
    </row>
    <row r="13" spans="1:4" x14ac:dyDescent="0.3">
      <c r="A13" s="2">
        <f>Sheet6!B13*$D$2</f>
        <v>45.802260000000004</v>
      </c>
      <c r="B13" s="2">
        <f>Sheet6!D13*$D$2</f>
        <v>431.13168000000002</v>
      </c>
      <c r="C13" s="2">
        <f>Sheet6!C13*$D$2</f>
        <v>77.742980000000003</v>
      </c>
    </row>
    <row r="14" spans="1:4" x14ac:dyDescent="0.3">
      <c r="A14" s="2">
        <f>Sheet6!B14*$D$2</f>
        <v>51.889240000000001</v>
      </c>
      <c r="B14" s="2">
        <f>Sheet6!D14*$D$2</f>
        <v>409.73168000000004</v>
      </c>
      <c r="C14" s="2">
        <f>Sheet6!C14*$D$2</f>
        <v>57.448920000000008</v>
      </c>
    </row>
    <row r="15" spans="1:4" x14ac:dyDescent="0.3">
      <c r="A15" s="2">
        <f>Sheet6!B15*$D$2</f>
        <v>53.123020000000004</v>
      </c>
      <c r="B15" s="2">
        <f>Sheet6!D15*$D$2</f>
        <v>374.67920000000004</v>
      </c>
      <c r="C15" s="2">
        <f>Sheet6!C15*$D$2</f>
        <v>53.534280000000003</v>
      </c>
    </row>
    <row r="16" spans="1:4" x14ac:dyDescent="0.3">
      <c r="A16" s="2">
        <f>Sheet6!B16*$D$2</f>
        <v>53.764900000000004</v>
      </c>
      <c r="B16" s="2">
        <f>Sheet6!D16*$D$2</f>
        <v>372.03264000000001</v>
      </c>
      <c r="C16" s="2">
        <f>Sheet6!C16*$D$2</f>
        <v>51.471540000000005</v>
      </c>
    </row>
    <row r="17" spans="1:3" x14ac:dyDescent="0.3">
      <c r="A17" s="2">
        <f>Sheet6!B17*$D$2</f>
        <v>52.471520000000005</v>
      </c>
      <c r="B17" s="2">
        <f>Sheet6!D17*$D$2</f>
        <v>362.85922000000005</v>
      </c>
      <c r="C17" s="2">
        <f>Sheet6!C17*$D$2</f>
        <v>55.677880000000002</v>
      </c>
    </row>
    <row r="18" spans="1:3" x14ac:dyDescent="0.3">
      <c r="A18" s="2">
        <f>Sheet6!B18*$D$2</f>
        <v>52.957300000000004</v>
      </c>
      <c r="B18" s="2">
        <f>Sheet6!D18*$D$2</f>
        <v>329.58800000000002</v>
      </c>
      <c r="C18" s="2">
        <f>Sheet6!C18*$D$2</f>
        <v>53.010940000000005</v>
      </c>
    </row>
    <row r="19" spans="1:3" x14ac:dyDescent="0.3">
      <c r="A19" s="2">
        <f>Sheet6!B19*$D$2</f>
        <v>53.565540000000006</v>
      </c>
      <c r="B19" s="2">
        <f>Sheet6!D19*$D$2</f>
        <v>329.61948000000001</v>
      </c>
      <c r="C19" s="2">
        <f>Sheet6!C19*$D$2</f>
        <v>51.933840000000004</v>
      </c>
    </row>
    <row r="20" spans="1:3" x14ac:dyDescent="0.3">
      <c r="A20" s="2">
        <f>Sheet6!B20*$D$2</f>
        <v>96.444200000000009</v>
      </c>
      <c r="B20" s="2">
        <f>Sheet6!D20*$D$2</f>
        <v>507.58604000000003</v>
      </c>
      <c r="C20" s="2">
        <f>Sheet6!C20*$D$2</f>
        <v>74.537840000000003</v>
      </c>
    </row>
    <row r="21" spans="1:3" x14ac:dyDescent="0.3">
      <c r="A21" s="2">
        <f>Sheet6!B21*$D$2</f>
        <v>96.044840000000008</v>
      </c>
      <c r="B21" s="2">
        <f>Sheet6!D21*$D$2</f>
        <v>499.53402000000006</v>
      </c>
      <c r="C21" s="2">
        <f>Sheet6!C21*$D$2</f>
        <v>73.893340000000009</v>
      </c>
    </row>
    <row r="22" spans="1:3" x14ac:dyDescent="0.3">
      <c r="A22" s="2">
        <f>Sheet6!B22*$D$2</f>
        <v>58.420720000000003</v>
      </c>
      <c r="B22" s="2">
        <f>Sheet6!D22*$D$2</f>
        <v>406.97410000000002</v>
      </c>
      <c r="C22" s="2">
        <f>Sheet6!C22*$D$2</f>
        <v>49.002640000000007</v>
      </c>
    </row>
    <row r="23" spans="1:3" x14ac:dyDescent="0.3">
      <c r="A23" s="2">
        <f>Sheet6!B23*$D$2</f>
        <v>72.788740000000004</v>
      </c>
      <c r="B23" s="2">
        <f>Sheet6!D23*$D$2</f>
        <v>353.88164</v>
      </c>
      <c r="C23" s="2">
        <f>Sheet6!C23*$D$2</f>
        <v>36.187940000000005</v>
      </c>
    </row>
    <row r="24" spans="1:3" x14ac:dyDescent="0.3">
      <c r="A24" s="2">
        <f>Sheet6!B24*$D$2</f>
        <v>70.942760000000007</v>
      </c>
      <c r="B24" s="2">
        <f>Sheet6!D24*$D$2</f>
        <v>455.63404000000003</v>
      </c>
      <c r="C24" s="2">
        <f>Sheet6!C24*$D$2</f>
        <v>37.447940000000003</v>
      </c>
    </row>
    <row r="25" spans="1:3" x14ac:dyDescent="0.3">
      <c r="A25" s="2">
        <f>Sheet6!B25*$D$2</f>
        <v>71.618580000000009</v>
      </c>
      <c r="B25" s="2">
        <f>Sheet6!D25*$D$2</f>
        <v>463.27570000000003</v>
      </c>
      <c r="C25" s="2">
        <f>Sheet6!C25*$D$2</f>
        <v>38.012880000000003</v>
      </c>
    </row>
    <row r="26" spans="1:3" x14ac:dyDescent="0.3">
      <c r="A26" s="2">
        <f>Sheet6!B26*$D$2</f>
        <v>75.36666000000001</v>
      </c>
      <c r="B26" s="2">
        <f>Sheet6!D26*$D$2</f>
        <v>480.25926000000004</v>
      </c>
      <c r="C26" s="2">
        <f>Sheet6!C26*$D$2</f>
        <v>39.044360000000005</v>
      </c>
    </row>
    <row r="27" spans="1:3" x14ac:dyDescent="0.3">
      <c r="A27" s="2">
        <f>Sheet6!B27*$D$2</f>
        <v>76.978080000000006</v>
      </c>
      <c r="B27" s="2">
        <f>Sheet6!D27*$D$2</f>
        <v>437.43362000000002</v>
      </c>
      <c r="C27" s="2">
        <f>Sheet6!C27*$D$2</f>
        <v>40.31438</v>
      </c>
    </row>
    <row r="28" spans="1:3" x14ac:dyDescent="0.3">
      <c r="A28" s="2">
        <f>Sheet6!B28*$D$2</f>
        <v>76.747420000000005</v>
      </c>
      <c r="B28" s="2">
        <f>Sheet6!D28*$D$2</f>
        <v>486.35182000000003</v>
      </c>
      <c r="C28" s="2">
        <f>Sheet6!C28*$D$2</f>
        <v>39.943720000000006</v>
      </c>
    </row>
    <row r="29" spans="1:3" x14ac:dyDescent="0.3">
      <c r="A29" s="2">
        <f>Sheet6!B29*$D$2</f>
        <v>76.9392</v>
      </c>
      <c r="B29" s="2">
        <f>Sheet6!D29*$D$2</f>
        <v>498.48438000000004</v>
      </c>
      <c r="C29" s="2">
        <f>Sheet6!C29*$D$2</f>
        <v>70.227100000000007</v>
      </c>
    </row>
    <row r="30" spans="1:3" x14ac:dyDescent="0.3">
      <c r="A30" s="2">
        <f>Sheet6!B30*$D$2</f>
        <v>78.104640000000003</v>
      </c>
      <c r="B30" s="2">
        <f>Sheet6!D30*$D$2</f>
        <v>505.65972000000005</v>
      </c>
      <c r="C30" s="2">
        <f>Sheet6!C30*$D$2</f>
        <v>68.211539999999999</v>
      </c>
    </row>
    <row r="31" spans="1:3" x14ac:dyDescent="0.3">
      <c r="A31" s="2">
        <f>Sheet6!B31*$D$2</f>
        <v>86.201560000000001</v>
      </c>
      <c r="B31" s="2">
        <f>Sheet6!D31*$D$2</f>
        <v>532.28838000000007</v>
      </c>
      <c r="C31" s="2">
        <f>Sheet6!C31*$D$2</f>
        <v>70.907720000000012</v>
      </c>
    </row>
    <row r="32" spans="1:3" x14ac:dyDescent="0.3">
      <c r="A32" s="2">
        <f>Sheet6!B32*$D$2</f>
        <v>85.336980000000011</v>
      </c>
      <c r="B32" s="2">
        <f>Sheet6!D32*$D$2</f>
        <v>535.54748000000006</v>
      </c>
      <c r="C32" s="2">
        <f>Sheet6!C32*$D$2</f>
        <v>69.57838000000001</v>
      </c>
    </row>
    <row r="33" spans="1:3" x14ac:dyDescent="0.3">
      <c r="A33" s="2">
        <f>Sheet6!B33*$D$2</f>
        <v>84.830500000000001</v>
      </c>
      <c r="B33" s="2">
        <f>Sheet6!D33*$D$2</f>
        <v>541.2103800000001</v>
      </c>
      <c r="C33" s="2">
        <f>Sheet6!C33*$D$2</f>
        <v>71.650660000000002</v>
      </c>
    </row>
    <row r="34" spans="1:3" x14ac:dyDescent="0.3">
      <c r="A34" s="2">
        <f>Sheet6!B34*$D$2</f>
        <v>86.4024</v>
      </c>
      <c r="B34" s="2">
        <f>Sheet6!D34*$D$2</f>
        <v>487.02764000000002</v>
      </c>
      <c r="C34" s="2">
        <f>Sheet6!C34*$D$2</f>
        <v>65.088280000000012</v>
      </c>
    </row>
    <row r="35" spans="1:3" x14ac:dyDescent="0.3">
      <c r="A35" s="2">
        <f>Sheet6!B35*$D$2</f>
        <v>85.879400000000004</v>
      </c>
      <c r="B35" s="2">
        <f>Sheet6!D35*$D$2</f>
        <v>485.08986000000004</v>
      </c>
      <c r="C35" s="2">
        <f>Sheet6!C35*$D$2</f>
        <v>63.874300000000005</v>
      </c>
    </row>
    <row r="36" spans="1:3" x14ac:dyDescent="0.3">
      <c r="A36" s="2">
        <f>Sheet6!B36*$D$2</f>
        <v>87.966480000000004</v>
      </c>
      <c r="B36" s="2">
        <f>Sheet6!D36*$D$2</f>
        <v>498.04748000000006</v>
      </c>
      <c r="C36" s="2">
        <f>Sheet6!C36*$D$2</f>
        <v>66.463640000000012</v>
      </c>
    </row>
    <row r="37" spans="1:3" x14ac:dyDescent="0.3">
      <c r="A37" s="2">
        <f>Sheet6!B37*$D$2</f>
        <v>89.050600000000003</v>
      </c>
      <c r="B37" s="2">
        <f>Sheet6!D37*$D$2</f>
        <v>501.43894000000006</v>
      </c>
      <c r="C37" s="2">
        <f>Sheet6!C37*$D$2</f>
        <v>65.097040000000007</v>
      </c>
    </row>
    <row r="38" spans="1:3" x14ac:dyDescent="0.3">
      <c r="A38" s="2">
        <f>Sheet6!B38*$D$2</f>
        <v>100.7069</v>
      </c>
      <c r="B38" s="2">
        <f>Sheet6!D38*$D$2</f>
        <v>522.23720000000003</v>
      </c>
      <c r="C38" s="2">
        <f>Sheet6!C38*$D$2</f>
        <v>60.656920000000007</v>
      </c>
    </row>
    <row r="39" spans="1:3" x14ac:dyDescent="0.3">
      <c r="A39" s="2">
        <f>Sheet6!B39*$D$2</f>
        <v>101.19880000000001</v>
      </c>
      <c r="B39" s="2">
        <f>Sheet6!D39*$D$2</f>
        <v>471.65528000000006</v>
      </c>
      <c r="C39" s="2">
        <f>Sheet6!C39*$D$2</f>
        <v>53.762760000000007</v>
      </c>
    </row>
    <row r="40" spans="1:3" x14ac:dyDescent="0.3">
      <c r="A40" s="2">
        <f>Sheet6!B40*$D$2</f>
        <v>103.53328</v>
      </c>
      <c r="B40" s="2">
        <f>Sheet6!D40*$D$2</f>
        <v>471.81234000000006</v>
      </c>
      <c r="C40" s="2">
        <f>Sheet6!C40*$D$2</f>
        <v>51.698900000000002</v>
      </c>
    </row>
    <row r="41" spans="1:3" x14ac:dyDescent="0.3">
      <c r="A41" s="2">
        <f>Sheet6!B41*$D$2</f>
        <v>103.13312000000001</v>
      </c>
      <c r="B41" s="2">
        <f>Sheet6!D41*$D$2</f>
        <v>483.71414000000004</v>
      </c>
      <c r="C41" s="2">
        <f>Sheet6!C41*$D$2</f>
        <v>52.935900000000004</v>
      </c>
    </row>
    <row r="42" spans="1:3" x14ac:dyDescent="0.3">
      <c r="A42" s="2">
        <f>Sheet6!B42*$D$2</f>
        <v>97.556680000000014</v>
      </c>
      <c r="B42" s="2">
        <f>Sheet6!D42*$D$2</f>
        <v>427.36172000000005</v>
      </c>
      <c r="C42" s="2">
        <f>Sheet6!C42*$D$2</f>
        <v>44.760860000000001</v>
      </c>
    </row>
    <row r="43" spans="1:3" x14ac:dyDescent="0.3">
      <c r="A43" s="2">
        <f>Sheet6!B43*$D$2</f>
        <v>103.37332000000001</v>
      </c>
      <c r="B43" s="2">
        <f>Sheet6!D43*$D$2</f>
        <v>451.47472000000005</v>
      </c>
      <c r="C43" s="2">
        <f>Sheet6!C43*$D$2</f>
        <v>49.367020000000004</v>
      </c>
    </row>
    <row r="44" spans="1:3" x14ac:dyDescent="0.3">
      <c r="A44" s="2">
        <f>Sheet6!B44*$D$2</f>
        <v>104.41254000000001</v>
      </c>
      <c r="B44" s="2">
        <f>Sheet6!D44*$D$2</f>
        <v>448.21724000000006</v>
      </c>
      <c r="C44" s="2">
        <f>Sheet6!C44*$D$2</f>
        <v>49.080320000000007</v>
      </c>
    </row>
    <row r="45" spans="1:3" x14ac:dyDescent="0.3">
      <c r="A45" s="2">
        <f>Sheet6!B45*$D$2</f>
        <v>100.37988000000001</v>
      </c>
      <c r="B45" s="2">
        <f>Sheet6!D45*$D$2</f>
        <v>477.42380000000003</v>
      </c>
      <c r="C45" s="2">
        <f>Sheet6!C45*$D$2</f>
        <v>57.424720000000008</v>
      </c>
    </row>
    <row r="46" spans="1:3" x14ac:dyDescent="0.3">
      <c r="A46" s="2">
        <f>Sheet6!B46*$D$2</f>
        <v>42.614660000000001</v>
      </c>
      <c r="B46" s="2">
        <f>Sheet6!D46*$D$2</f>
        <v>506.77908000000002</v>
      </c>
      <c r="C46" s="2">
        <f>Sheet6!C46*$D$2</f>
        <v>83.077940000000012</v>
      </c>
    </row>
    <row r="47" spans="1:3" x14ac:dyDescent="0.3">
      <c r="A47" s="2">
        <f>Sheet6!B47*$D$2</f>
        <v>25.319000000000003</v>
      </c>
      <c r="B47" s="2">
        <f>Sheet6!D47*$D$2</f>
        <v>915.70516000000009</v>
      </c>
      <c r="C47" s="2">
        <f>Sheet6!C47*$D$2</f>
        <v>48.94462</v>
      </c>
    </row>
    <row r="48" spans="1:3" x14ac:dyDescent="0.3">
      <c r="A48" s="2">
        <f>Sheet6!B48*$D$2</f>
        <v>27.784960000000002</v>
      </c>
      <c r="B48" s="2">
        <f>Sheet6!D48*$D$2</f>
        <v>533.33330000000001</v>
      </c>
      <c r="C48" s="2">
        <f>Sheet6!C48*$D$2</f>
        <v>49.669160000000005</v>
      </c>
    </row>
    <row r="49" spans="1:5" x14ac:dyDescent="0.3">
      <c r="A49" s="2">
        <f>Sheet6!B49*$D$2</f>
        <v>26.436940000000003</v>
      </c>
      <c r="B49" s="2">
        <f>Sheet6!D49*$D$2</f>
        <v>335.87348000000003</v>
      </c>
      <c r="C49" s="2">
        <f>Sheet6!C49*$D$2</f>
        <v>81.856080000000006</v>
      </c>
    </row>
    <row r="50" spans="1:5" x14ac:dyDescent="0.3">
      <c r="A50" s="2">
        <f>Sheet6!B50*$D$2</f>
        <v>33.394640000000003</v>
      </c>
      <c r="B50" s="2">
        <f>Sheet6!D50*$D$2</f>
        <v>486.73722000000004</v>
      </c>
      <c r="C50" s="2">
        <f>Sheet6!C50*$D$2</f>
        <v>115.12276000000001</v>
      </c>
    </row>
    <row r="51" spans="1:5" x14ac:dyDescent="0.3">
      <c r="A51" s="2">
        <f>Sheet6!B51*$D$2</f>
        <v>32.405700000000003</v>
      </c>
      <c r="B51" s="2">
        <f>Sheet6!D51*$D$2</f>
        <v>350.19608000000005</v>
      </c>
      <c r="C51" s="2">
        <f>Sheet6!C51*$D$2</f>
        <v>95.994520000000009</v>
      </c>
    </row>
    <row r="52" spans="1:5" x14ac:dyDescent="0.3">
      <c r="A52" s="2">
        <f>Sheet6!B52*$D$2</f>
        <v>6.2630400000000002</v>
      </c>
      <c r="B52" s="2">
        <f>Sheet6!D52*$D$2</f>
        <v>66.45844000000001</v>
      </c>
      <c r="C52" s="2">
        <f>Sheet6!C52*$D$2</f>
        <v>7.7480800000000007</v>
      </c>
    </row>
    <row r="53" spans="1:5" x14ac:dyDescent="0.3">
      <c r="A53" s="2">
        <f>AVERAGE(A3:A52)</f>
        <v>66.549855600000001</v>
      </c>
      <c r="B53" s="2">
        <f t="shared" ref="B53:C53" si="0">AVERAGE(B3:B52)</f>
        <v>457.18875959999997</v>
      </c>
      <c r="C53" s="2">
        <f t="shared" si="0"/>
        <v>62.46436880000001</v>
      </c>
      <c r="D53" t="s">
        <v>155</v>
      </c>
      <c r="E53" t="s">
        <v>171</v>
      </c>
    </row>
    <row r="54" spans="1:5" x14ac:dyDescent="0.3">
      <c r="A54" s="2">
        <f>A53*linkedrecords!C5</f>
        <v>6.28888149437328</v>
      </c>
      <c r="B54" s="2">
        <f>B53*linkedrecords!C4</f>
        <v>7.0393810504371599</v>
      </c>
      <c r="C54" s="2">
        <f>C53*linkedrecords!C6</f>
        <v>4.1363030518196808</v>
      </c>
      <c r="D54" s="2" t="s">
        <v>166</v>
      </c>
      <c r="E54">
        <f>SUM(A54:C54)</f>
        <v>17.46456559663012</v>
      </c>
    </row>
    <row r="55" spans="1:5" x14ac:dyDescent="0.3">
      <c r="A55" s="2">
        <f>Sheet1!B55*linkedrecords!E5*20</f>
        <v>7.7972960349405538</v>
      </c>
      <c r="B55" s="2">
        <f>Sheet1!B55*linkedrecords!E4*20</f>
        <v>0.48296601424215851</v>
      </c>
      <c r="C55" s="2">
        <f>Sheet1!B55*linkedrecords!E6*20</f>
        <v>4.0750486763644158</v>
      </c>
      <c r="D55" s="2" t="s">
        <v>167</v>
      </c>
      <c r="E55" s="4">
        <f>SUM(A55:C55)</f>
        <v>12.355310725547128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8">
        <v>21260406</v>
      </c>
      <c r="C3" s="8">
        <v>20423965</v>
      </c>
      <c r="D3" s="8">
        <v>836441</v>
      </c>
      <c r="E3" s="8">
        <v>8830599</v>
      </c>
      <c r="F3" s="8">
        <v>8436180</v>
      </c>
      <c r="G3" s="8">
        <v>394419</v>
      </c>
      <c r="H3" s="8">
        <v>4041925</v>
      </c>
      <c r="I3" s="8">
        <v>3982915</v>
      </c>
      <c r="J3" s="8">
        <v>59010</v>
      </c>
      <c r="K3" s="8">
        <v>8387882</v>
      </c>
      <c r="L3" s="8">
        <v>8004870</v>
      </c>
      <c r="M3" s="8">
        <v>383012</v>
      </c>
      <c r="N3" s="8">
        <v>0</v>
      </c>
      <c r="O3" s="8">
        <v>0</v>
      </c>
      <c r="P3" s="8">
        <v>0</v>
      </c>
      <c r="Q3" s="8">
        <v>8875934</v>
      </c>
      <c r="R3" s="8">
        <v>8566303</v>
      </c>
      <c r="S3" s="8">
        <v>129984</v>
      </c>
      <c r="T3" s="8">
        <v>253002</v>
      </c>
      <c r="U3" s="8">
        <v>47.056699999999999</v>
      </c>
      <c r="V3" s="8">
        <v>0</v>
      </c>
    </row>
    <row r="4" spans="1:22" x14ac:dyDescent="0.3">
      <c r="A4" t="s">
        <v>88</v>
      </c>
      <c r="B4" s="8">
        <v>19213483</v>
      </c>
      <c r="C4" s="8">
        <v>18874149</v>
      </c>
      <c r="D4" s="8">
        <v>339334</v>
      </c>
      <c r="E4" s="8">
        <v>6526166</v>
      </c>
      <c r="F4" s="8">
        <v>6409331</v>
      </c>
      <c r="G4" s="8">
        <v>116835</v>
      </c>
      <c r="H4" s="8">
        <v>6424001</v>
      </c>
      <c r="I4" s="8">
        <v>6334260</v>
      </c>
      <c r="J4" s="8">
        <v>89741</v>
      </c>
      <c r="K4" s="8">
        <v>6263316</v>
      </c>
      <c r="L4" s="8">
        <v>6130558</v>
      </c>
      <c r="M4" s="8">
        <v>132758</v>
      </c>
      <c r="N4" s="8">
        <v>0</v>
      </c>
      <c r="O4" s="8">
        <v>0</v>
      </c>
      <c r="P4" s="8">
        <v>0</v>
      </c>
      <c r="Q4" s="8">
        <v>6536652</v>
      </c>
      <c r="R4" s="8">
        <v>6333788</v>
      </c>
      <c r="S4" s="8">
        <v>53867</v>
      </c>
      <c r="T4" s="8">
        <v>79032</v>
      </c>
      <c r="U4" s="8">
        <v>48.968000000000004</v>
      </c>
      <c r="V4" s="8">
        <v>0</v>
      </c>
    </row>
    <row r="5" spans="1:22" x14ac:dyDescent="0.3">
      <c r="A5" t="s">
        <v>89</v>
      </c>
      <c r="B5" s="8">
        <v>17673759</v>
      </c>
      <c r="C5" s="8">
        <v>17177750</v>
      </c>
      <c r="D5" s="8">
        <v>496009</v>
      </c>
      <c r="E5" s="8">
        <v>6054818</v>
      </c>
      <c r="F5" s="8">
        <v>5928623</v>
      </c>
      <c r="G5" s="8">
        <v>126195</v>
      </c>
      <c r="H5" s="8">
        <v>5952903</v>
      </c>
      <c r="I5" s="8">
        <v>5718537</v>
      </c>
      <c r="J5" s="8">
        <v>234366</v>
      </c>
      <c r="K5" s="8">
        <v>5666038</v>
      </c>
      <c r="L5" s="8">
        <v>5530590</v>
      </c>
      <c r="M5" s="8">
        <v>135448</v>
      </c>
      <c r="N5" s="8">
        <v>0</v>
      </c>
      <c r="O5" s="8">
        <v>0</v>
      </c>
      <c r="P5" s="8">
        <v>0</v>
      </c>
      <c r="Q5" s="8">
        <v>6096438</v>
      </c>
      <c r="R5" s="8">
        <v>5954892</v>
      </c>
      <c r="S5" s="8">
        <v>67495</v>
      </c>
      <c r="T5" s="8">
        <v>68001</v>
      </c>
      <c r="U5" s="8">
        <v>123.813</v>
      </c>
      <c r="V5" s="8">
        <v>0</v>
      </c>
    </row>
    <row r="6" spans="1:22" x14ac:dyDescent="0.3">
      <c r="A6" t="s">
        <v>90</v>
      </c>
      <c r="B6" s="8">
        <v>21959229</v>
      </c>
      <c r="C6" s="8">
        <v>21070283</v>
      </c>
      <c r="D6" s="8">
        <v>888946</v>
      </c>
      <c r="E6" s="8">
        <v>8721977</v>
      </c>
      <c r="F6" s="8">
        <v>8326065</v>
      </c>
      <c r="G6" s="8">
        <v>395912</v>
      </c>
      <c r="H6" s="8">
        <v>4808955</v>
      </c>
      <c r="I6" s="8">
        <v>4687524</v>
      </c>
      <c r="J6" s="8">
        <v>121431</v>
      </c>
      <c r="K6" s="8">
        <v>8428297</v>
      </c>
      <c r="L6" s="8">
        <v>8056694</v>
      </c>
      <c r="M6" s="8">
        <v>371603</v>
      </c>
      <c r="N6" s="8">
        <v>0</v>
      </c>
      <c r="O6" s="8">
        <v>0</v>
      </c>
      <c r="P6" s="8">
        <v>0</v>
      </c>
      <c r="Q6" s="8">
        <v>8761433</v>
      </c>
      <c r="R6" s="8">
        <v>8602017</v>
      </c>
      <c r="S6" s="8">
        <v>133112</v>
      </c>
      <c r="T6" s="8">
        <v>238499</v>
      </c>
      <c r="U6" s="8">
        <v>30.202300000000001</v>
      </c>
      <c r="V6" s="8">
        <v>0</v>
      </c>
    </row>
    <row r="7" spans="1:22" x14ac:dyDescent="0.3">
      <c r="A7" t="s">
        <v>91</v>
      </c>
      <c r="B7" s="8">
        <v>19674640</v>
      </c>
      <c r="C7" s="8">
        <v>19138748</v>
      </c>
      <c r="D7" s="8">
        <v>535892</v>
      </c>
      <c r="E7" s="8">
        <v>6664785</v>
      </c>
      <c r="F7" s="8">
        <v>6493158</v>
      </c>
      <c r="G7" s="8">
        <v>171627</v>
      </c>
      <c r="H7" s="8">
        <v>6796122</v>
      </c>
      <c r="I7" s="8">
        <v>6611633</v>
      </c>
      <c r="J7" s="8">
        <v>184489</v>
      </c>
      <c r="K7" s="8">
        <v>6213733</v>
      </c>
      <c r="L7" s="8">
        <v>6033957</v>
      </c>
      <c r="M7" s="8">
        <v>179776</v>
      </c>
      <c r="N7" s="8">
        <v>0</v>
      </c>
      <c r="O7" s="8">
        <v>0</v>
      </c>
      <c r="P7" s="8">
        <v>0</v>
      </c>
      <c r="Q7" s="8">
        <v>6688184</v>
      </c>
      <c r="R7" s="8">
        <v>6318302</v>
      </c>
      <c r="S7" s="8">
        <v>59586</v>
      </c>
      <c r="T7" s="8">
        <v>120078</v>
      </c>
      <c r="U7" s="8">
        <v>93.250699999999995</v>
      </c>
      <c r="V7" s="8">
        <v>0</v>
      </c>
    </row>
    <row r="8" spans="1:22" x14ac:dyDescent="0.3">
      <c r="A8" t="s">
        <v>92</v>
      </c>
      <c r="B8" s="8">
        <v>16616589</v>
      </c>
      <c r="C8" s="8">
        <v>15889367</v>
      </c>
      <c r="D8" s="8">
        <v>727222</v>
      </c>
      <c r="E8" s="8">
        <v>6376346</v>
      </c>
      <c r="F8" s="8">
        <v>5970398</v>
      </c>
      <c r="G8" s="8">
        <v>405948</v>
      </c>
      <c r="H8" s="8">
        <v>4333944</v>
      </c>
      <c r="I8" s="8">
        <v>4291288</v>
      </c>
      <c r="J8" s="8">
        <v>42656</v>
      </c>
      <c r="K8" s="8">
        <v>5906299</v>
      </c>
      <c r="L8" s="8">
        <v>5627681</v>
      </c>
      <c r="M8" s="8">
        <v>278618</v>
      </c>
      <c r="N8" s="8">
        <v>0</v>
      </c>
      <c r="O8" s="8">
        <v>0</v>
      </c>
      <c r="P8" s="8">
        <v>0</v>
      </c>
      <c r="Q8" s="8">
        <v>6417690</v>
      </c>
      <c r="R8" s="8">
        <v>6236914</v>
      </c>
      <c r="S8" s="8">
        <v>117601</v>
      </c>
      <c r="T8" s="8">
        <v>160892</v>
      </c>
      <c r="U8" s="8">
        <v>81.471100000000007</v>
      </c>
      <c r="V8" s="8">
        <v>0</v>
      </c>
    </row>
    <row r="9" spans="1:22" x14ac:dyDescent="0.3">
      <c r="A9" t="s">
        <v>93</v>
      </c>
      <c r="B9" s="8">
        <v>21267409</v>
      </c>
      <c r="C9" s="8">
        <v>20098066</v>
      </c>
      <c r="D9" s="8">
        <v>1169343</v>
      </c>
      <c r="E9" s="8">
        <v>8403551</v>
      </c>
      <c r="F9" s="8">
        <v>7865195</v>
      </c>
      <c r="G9" s="8">
        <v>538356</v>
      </c>
      <c r="H9" s="8">
        <v>4870452</v>
      </c>
      <c r="I9" s="8">
        <v>4779433</v>
      </c>
      <c r="J9" s="8">
        <v>91019</v>
      </c>
      <c r="K9" s="8">
        <v>7993406</v>
      </c>
      <c r="L9" s="8">
        <v>7453438</v>
      </c>
      <c r="M9" s="8">
        <v>539968</v>
      </c>
      <c r="N9" s="8">
        <v>0</v>
      </c>
      <c r="O9" s="8">
        <v>0</v>
      </c>
      <c r="P9" s="8">
        <v>0</v>
      </c>
      <c r="Q9" s="8">
        <v>8455341</v>
      </c>
      <c r="R9" s="8">
        <v>8211599</v>
      </c>
      <c r="S9" s="8">
        <v>159295</v>
      </c>
      <c r="T9" s="8">
        <v>380689</v>
      </c>
      <c r="U9" s="8">
        <v>34.479999999999997</v>
      </c>
      <c r="V9" s="8">
        <v>0</v>
      </c>
    </row>
    <row r="10" spans="1:22" x14ac:dyDescent="0.3">
      <c r="A10" t="s">
        <v>94</v>
      </c>
      <c r="B10" s="8">
        <v>20499019</v>
      </c>
      <c r="C10" s="8">
        <v>18870422</v>
      </c>
      <c r="D10" s="8">
        <v>1628597</v>
      </c>
      <c r="E10" s="8">
        <v>8069891</v>
      </c>
      <c r="F10" s="8">
        <v>7270633</v>
      </c>
      <c r="G10" s="8">
        <v>799258</v>
      </c>
      <c r="H10" s="8">
        <v>4816429</v>
      </c>
      <c r="I10" s="8">
        <v>4706957</v>
      </c>
      <c r="J10" s="8">
        <v>109472</v>
      </c>
      <c r="K10" s="8">
        <v>7612699</v>
      </c>
      <c r="L10" s="8">
        <v>6892832</v>
      </c>
      <c r="M10" s="8">
        <v>719867</v>
      </c>
      <c r="N10" s="8">
        <v>0</v>
      </c>
      <c r="O10" s="8">
        <v>0</v>
      </c>
      <c r="P10" s="8">
        <v>0</v>
      </c>
      <c r="Q10" s="8">
        <v>8138986</v>
      </c>
      <c r="R10" s="8">
        <v>7970750</v>
      </c>
      <c r="S10" s="8">
        <v>199990</v>
      </c>
      <c r="T10" s="8">
        <v>519882</v>
      </c>
      <c r="U10" s="8">
        <v>32.614199999999997</v>
      </c>
      <c r="V10" s="8">
        <v>0</v>
      </c>
    </row>
    <row r="11" spans="1:22" x14ac:dyDescent="0.3">
      <c r="A11" t="s">
        <v>95</v>
      </c>
      <c r="B11" s="8">
        <v>17641453</v>
      </c>
      <c r="C11" s="8">
        <v>17130256</v>
      </c>
      <c r="D11" s="8">
        <v>511197</v>
      </c>
      <c r="E11" s="8">
        <v>6455638</v>
      </c>
      <c r="F11" s="8">
        <v>6250948</v>
      </c>
      <c r="G11" s="8">
        <v>204690</v>
      </c>
      <c r="H11" s="8">
        <v>5055269</v>
      </c>
      <c r="I11" s="8">
        <v>4972679</v>
      </c>
      <c r="J11" s="8">
        <v>82590</v>
      </c>
      <c r="K11" s="8">
        <v>6130546</v>
      </c>
      <c r="L11" s="8">
        <v>5906629</v>
      </c>
      <c r="M11" s="8">
        <v>223917</v>
      </c>
      <c r="N11" s="8">
        <v>0</v>
      </c>
      <c r="O11" s="8">
        <v>0</v>
      </c>
      <c r="P11" s="8">
        <v>0</v>
      </c>
      <c r="Q11" s="8">
        <v>6484697</v>
      </c>
      <c r="R11" s="8">
        <v>6307440</v>
      </c>
      <c r="S11" s="8">
        <v>132128</v>
      </c>
      <c r="T11" s="8">
        <v>91917</v>
      </c>
      <c r="U11" s="8">
        <v>94.908600000000007</v>
      </c>
      <c r="V11" s="8">
        <v>0</v>
      </c>
    </row>
    <row r="12" spans="1:22" x14ac:dyDescent="0.3">
      <c r="A12" t="s">
        <v>96</v>
      </c>
      <c r="B12" s="8">
        <v>21526688</v>
      </c>
      <c r="C12" s="8">
        <v>21525879</v>
      </c>
      <c r="D12" s="8">
        <v>809</v>
      </c>
      <c r="E12" s="8">
        <v>6602926</v>
      </c>
      <c r="F12" s="8">
        <v>6602551</v>
      </c>
      <c r="G12" s="8">
        <v>375</v>
      </c>
      <c r="H12" s="8">
        <v>8433158</v>
      </c>
      <c r="I12" s="8">
        <v>8433045</v>
      </c>
      <c r="J12" s="8">
        <v>113</v>
      </c>
      <c r="K12" s="8">
        <v>6490604</v>
      </c>
      <c r="L12" s="8">
        <v>6490283</v>
      </c>
      <c r="M12" s="8">
        <v>321</v>
      </c>
      <c r="N12" s="8">
        <v>0</v>
      </c>
      <c r="O12" s="8">
        <v>0</v>
      </c>
      <c r="P12" s="8">
        <v>0</v>
      </c>
      <c r="Q12" s="8">
        <v>6602981</v>
      </c>
      <c r="R12" s="8">
        <v>6497966</v>
      </c>
      <c r="S12" s="8">
        <v>91</v>
      </c>
      <c r="T12" s="8">
        <v>231</v>
      </c>
      <c r="U12" s="8">
        <v>38.404200000000003</v>
      </c>
      <c r="V12" s="8">
        <v>0</v>
      </c>
    </row>
    <row r="13" spans="1:22" x14ac:dyDescent="0.3">
      <c r="A13" t="s">
        <v>97</v>
      </c>
      <c r="B13" s="8">
        <v>20031985</v>
      </c>
      <c r="C13" s="8">
        <v>18890854</v>
      </c>
      <c r="D13" s="8">
        <v>1141131</v>
      </c>
      <c r="E13" s="8">
        <v>7868291</v>
      </c>
      <c r="F13" s="8">
        <v>7338677</v>
      </c>
      <c r="G13" s="8">
        <v>529614</v>
      </c>
      <c r="H13" s="8">
        <v>4555352</v>
      </c>
      <c r="I13" s="8">
        <v>4437989</v>
      </c>
      <c r="J13" s="8">
        <v>117363</v>
      </c>
      <c r="K13" s="8">
        <v>7608342</v>
      </c>
      <c r="L13" s="8">
        <v>7114188</v>
      </c>
      <c r="M13" s="8">
        <v>494154</v>
      </c>
      <c r="N13" s="8">
        <v>0</v>
      </c>
      <c r="O13" s="8">
        <v>0</v>
      </c>
      <c r="P13" s="8">
        <v>0</v>
      </c>
      <c r="Q13" s="8">
        <v>7928337</v>
      </c>
      <c r="R13" s="8">
        <v>7836619</v>
      </c>
      <c r="S13" s="8">
        <v>155846</v>
      </c>
      <c r="T13" s="8">
        <v>338267</v>
      </c>
      <c r="U13" s="8">
        <v>54.6539</v>
      </c>
      <c r="V13" s="8">
        <v>0</v>
      </c>
    </row>
    <row r="14" spans="1:22" x14ac:dyDescent="0.3">
      <c r="A14" t="s">
        <v>98</v>
      </c>
      <c r="B14" s="8">
        <v>21703324</v>
      </c>
      <c r="C14" s="8">
        <v>17632071</v>
      </c>
      <c r="D14" s="8">
        <v>4071253</v>
      </c>
      <c r="E14" s="8">
        <v>8632386</v>
      </c>
      <c r="F14" s="8">
        <v>6613994</v>
      </c>
      <c r="G14" s="8">
        <v>2018392</v>
      </c>
      <c r="H14" s="8">
        <v>4647850</v>
      </c>
      <c r="I14" s="8">
        <v>4540963</v>
      </c>
      <c r="J14" s="8">
        <v>106887</v>
      </c>
      <c r="K14" s="8">
        <v>8423088</v>
      </c>
      <c r="L14" s="8">
        <v>6477114</v>
      </c>
      <c r="M14" s="8">
        <v>1945974</v>
      </c>
      <c r="N14" s="8">
        <v>0</v>
      </c>
      <c r="O14" s="8">
        <v>0</v>
      </c>
      <c r="P14" s="8">
        <v>0</v>
      </c>
      <c r="Q14" s="8">
        <v>8668431</v>
      </c>
      <c r="R14" s="8">
        <v>8579168</v>
      </c>
      <c r="S14" s="8">
        <v>106273</v>
      </c>
      <c r="T14" s="8">
        <v>1839692</v>
      </c>
      <c r="U14" s="8">
        <v>22.978400000000001</v>
      </c>
      <c r="V14" s="8">
        <v>0</v>
      </c>
    </row>
    <row r="15" spans="1:22" x14ac:dyDescent="0.3">
      <c r="A15" t="s">
        <v>99</v>
      </c>
      <c r="B15" s="8">
        <v>21707108</v>
      </c>
      <c r="C15" s="8">
        <v>17127273</v>
      </c>
      <c r="D15" s="8">
        <v>4579835</v>
      </c>
      <c r="E15" s="8">
        <v>8666859</v>
      </c>
      <c r="F15" s="8">
        <v>6387410</v>
      </c>
      <c r="G15" s="8">
        <v>2279449</v>
      </c>
      <c r="H15" s="8">
        <v>4585053</v>
      </c>
      <c r="I15" s="8">
        <v>4480356</v>
      </c>
      <c r="J15" s="8">
        <v>104697</v>
      </c>
      <c r="K15" s="8">
        <v>8455196</v>
      </c>
      <c r="L15" s="8">
        <v>6259507</v>
      </c>
      <c r="M15" s="8">
        <v>2195689</v>
      </c>
      <c r="N15" s="8">
        <v>0</v>
      </c>
      <c r="O15" s="8">
        <v>0</v>
      </c>
      <c r="P15" s="8">
        <v>0</v>
      </c>
      <c r="Q15" s="8">
        <v>8700142</v>
      </c>
      <c r="R15" s="8">
        <v>8602841</v>
      </c>
      <c r="S15" s="8">
        <v>107040</v>
      </c>
      <c r="T15" s="8">
        <v>2088648</v>
      </c>
      <c r="U15" s="8">
        <v>20.352599999999999</v>
      </c>
      <c r="V15" s="8">
        <v>0</v>
      </c>
    </row>
    <row r="16" spans="1:22" x14ac:dyDescent="0.3">
      <c r="A16" t="s">
        <v>100</v>
      </c>
      <c r="B16" s="8">
        <v>19998105</v>
      </c>
      <c r="C16" s="8">
        <v>16772534</v>
      </c>
      <c r="D16" s="8">
        <v>3225571</v>
      </c>
      <c r="E16" s="8">
        <v>7751508</v>
      </c>
      <c r="F16" s="8">
        <v>6159343</v>
      </c>
      <c r="G16" s="8">
        <v>1592165</v>
      </c>
      <c r="H16" s="8">
        <v>4716612</v>
      </c>
      <c r="I16" s="8">
        <v>4622112</v>
      </c>
      <c r="J16" s="8">
        <v>94500</v>
      </c>
      <c r="K16" s="8">
        <v>7529985</v>
      </c>
      <c r="L16" s="8">
        <v>5991079</v>
      </c>
      <c r="M16" s="8">
        <v>1538906</v>
      </c>
      <c r="N16" s="8">
        <v>0</v>
      </c>
      <c r="O16" s="8">
        <v>0</v>
      </c>
      <c r="P16" s="8">
        <v>0</v>
      </c>
      <c r="Q16" s="8">
        <v>7785262</v>
      </c>
      <c r="R16" s="8">
        <v>7688269</v>
      </c>
      <c r="S16" s="8">
        <v>118151</v>
      </c>
      <c r="T16" s="8">
        <v>1420727</v>
      </c>
      <c r="U16" s="8">
        <v>22.7194</v>
      </c>
      <c r="V16" s="8">
        <v>0</v>
      </c>
    </row>
    <row r="17" spans="1:22" x14ac:dyDescent="0.3">
      <c r="A17" t="s">
        <v>101</v>
      </c>
      <c r="B17" s="8">
        <v>18277631</v>
      </c>
      <c r="C17" s="8">
        <v>17246151</v>
      </c>
      <c r="D17" s="8">
        <v>1031480</v>
      </c>
      <c r="E17" s="8">
        <v>6838746</v>
      </c>
      <c r="F17" s="8">
        <v>6358536</v>
      </c>
      <c r="G17" s="8">
        <v>480210</v>
      </c>
      <c r="H17" s="8">
        <v>4837716</v>
      </c>
      <c r="I17" s="8">
        <v>4755588</v>
      </c>
      <c r="J17" s="8">
        <v>82128</v>
      </c>
      <c r="K17" s="8">
        <v>6601169</v>
      </c>
      <c r="L17" s="8">
        <v>6132027</v>
      </c>
      <c r="M17" s="8">
        <v>469142</v>
      </c>
      <c r="N17" s="8">
        <v>0</v>
      </c>
      <c r="O17" s="8">
        <v>0</v>
      </c>
      <c r="P17" s="8">
        <v>0</v>
      </c>
      <c r="Q17" s="8">
        <v>6876427</v>
      </c>
      <c r="R17" s="8">
        <v>6783575</v>
      </c>
      <c r="S17" s="8">
        <v>138682</v>
      </c>
      <c r="T17" s="8">
        <v>330455</v>
      </c>
      <c r="U17" s="8">
        <v>40.911499999999997</v>
      </c>
      <c r="V17" s="8">
        <v>0</v>
      </c>
    </row>
    <row r="18" spans="1:22" x14ac:dyDescent="0.3">
      <c r="A18" t="s">
        <v>102</v>
      </c>
      <c r="B18" s="8">
        <v>17432180</v>
      </c>
      <c r="C18" s="8">
        <v>16388921</v>
      </c>
      <c r="D18" s="8">
        <v>1043259</v>
      </c>
      <c r="E18" s="8">
        <v>6353856</v>
      </c>
      <c r="F18" s="8">
        <v>5867503</v>
      </c>
      <c r="G18" s="8">
        <v>486353</v>
      </c>
      <c r="H18" s="8">
        <v>4964006</v>
      </c>
      <c r="I18" s="8">
        <v>4881911</v>
      </c>
      <c r="J18" s="8">
        <v>82095</v>
      </c>
      <c r="K18" s="8">
        <v>6114318</v>
      </c>
      <c r="L18" s="8">
        <v>5639507</v>
      </c>
      <c r="M18" s="8">
        <v>474811</v>
      </c>
      <c r="N18" s="8">
        <v>0</v>
      </c>
      <c r="O18" s="8">
        <v>0</v>
      </c>
      <c r="P18" s="8">
        <v>0</v>
      </c>
      <c r="Q18" s="8">
        <v>6388896</v>
      </c>
      <c r="R18" s="8">
        <v>6289619</v>
      </c>
      <c r="S18" s="8">
        <v>134030</v>
      </c>
      <c r="T18" s="8">
        <v>340802</v>
      </c>
      <c r="U18" s="8">
        <v>40.156700000000001</v>
      </c>
      <c r="V18" s="8">
        <v>0</v>
      </c>
    </row>
    <row r="19" spans="1:22" x14ac:dyDescent="0.3">
      <c r="A19" t="s">
        <v>103</v>
      </c>
      <c r="B19" s="8">
        <v>17417609</v>
      </c>
      <c r="C19" s="8">
        <v>16350851</v>
      </c>
      <c r="D19" s="8">
        <v>1066758</v>
      </c>
      <c r="E19" s="8">
        <v>6360238</v>
      </c>
      <c r="F19" s="8">
        <v>5860219</v>
      </c>
      <c r="G19" s="8">
        <v>500019</v>
      </c>
      <c r="H19" s="8">
        <v>4934807</v>
      </c>
      <c r="I19" s="8">
        <v>4854508</v>
      </c>
      <c r="J19" s="8">
        <v>80299</v>
      </c>
      <c r="K19" s="8">
        <v>6122564</v>
      </c>
      <c r="L19" s="8">
        <v>5636124</v>
      </c>
      <c r="M19" s="8">
        <v>486440</v>
      </c>
      <c r="N19" s="8">
        <v>0</v>
      </c>
      <c r="O19" s="8">
        <v>0</v>
      </c>
      <c r="P19" s="8">
        <v>0</v>
      </c>
      <c r="Q19" s="8">
        <v>6395853</v>
      </c>
      <c r="R19" s="8">
        <v>6301274</v>
      </c>
      <c r="S19" s="8">
        <v>134658</v>
      </c>
      <c r="T19" s="8">
        <v>351791</v>
      </c>
      <c r="U19" s="8">
        <v>41.992400000000004</v>
      </c>
      <c r="V19" s="8">
        <v>0</v>
      </c>
    </row>
    <row r="20" spans="1:22" x14ac:dyDescent="0.3">
      <c r="A20" t="s">
        <v>104</v>
      </c>
      <c r="B20" s="8">
        <v>21636902</v>
      </c>
      <c r="C20" s="8">
        <v>21566042</v>
      </c>
      <c r="D20" s="8">
        <v>70860</v>
      </c>
      <c r="E20" s="8">
        <v>6677593</v>
      </c>
      <c r="F20" s="8">
        <v>6650659</v>
      </c>
      <c r="G20" s="8">
        <v>26934</v>
      </c>
      <c r="H20" s="8">
        <v>8413435</v>
      </c>
      <c r="I20" s="8">
        <v>8381359</v>
      </c>
      <c r="J20" s="8">
        <v>32076</v>
      </c>
      <c r="K20" s="8">
        <v>6545874</v>
      </c>
      <c r="L20" s="8">
        <v>6534024</v>
      </c>
      <c r="M20" s="8">
        <v>11850</v>
      </c>
      <c r="N20" s="8">
        <v>0</v>
      </c>
      <c r="O20" s="8">
        <v>0</v>
      </c>
      <c r="P20" s="8">
        <v>0</v>
      </c>
      <c r="Q20" s="8">
        <v>6681842</v>
      </c>
      <c r="R20" s="8">
        <v>6573438</v>
      </c>
      <c r="S20" s="8">
        <v>3298</v>
      </c>
      <c r="T20" s="8">
        <v>8552</v>
      </c>
      <c r="U20" s="8">
        <v>230.70599999999999</v>
      </c>
      <c r="V20" s="8">
        <v>0</v>
      </c>
    </row>
    <row r="21" spans="1:22" x14ac:dyDescent="0.3">
      <c r="A21" t="s">
        <v>105</v>
      </c>
      <c r="B21" s="8">
        <v>21828377</v>
      </c>
      <c r="C21" s="8">
        <v>21811605</v>
      </c>
      <c r="D21" s="8">
        <v>16772</v>
      </c>
      <c r="E21" s="8">
        <v>6689752</v>
      </c>
      <c r="F21" s="8">
        <v>6689218</v>
      </c>
      <c r="G21" s="8">
        <v>534</v>
      </c>
      <c r="H21" s="8">
        <v>8562205</v>
      </c>
      <c r="I21" s="8">
        <v>8562109</v>
      </c>
      <c r="J21" s="8">
        <v>96</v>
      </c>
      <c r="K21" s="8">
        <v>6576420</v>
      </c>
      <c r="L21" s="8">
        <v>6560278</v>
      </c>
      <c r="M21" s="8">
        <v>16142</v>
      </c>
      <c r="N21" s="8">
        <v>0</v>
      </c>
      <c r="O21" s="8">
        <v>0</v>
      </c>
      <c r="P21" s="8">
        <v>0</v>
      </c>
      <c r="Q21" s="8">
        <v>6689814</v>
      </c>
      <c r="R21" s="8">
        <v>6580739</v>
      </c>
      <c r="S21" s="8">
        <v>84</v>
      </c>
      <c r="T21" s="8">
        <v>16055</v>
      </c>
      <c r="U21" s="8">
        <v>16.6829</v>
      </c>
      <c r="V21" s="8">
        <v>0</v>
      </c>
    </row>
    <row r="22" spans="1:22" x14ac:dyDescent="0.3">
      <c r="A22" t="s">
        <v>106</v>
      </c>
      <c r="B22" s="8">
        <v>18216850</v>
      </c>
      <c r="C22" s="8">
        <v>16949213</v>
      </c>
      <c r="D22" s="8">
        <v>1267637</v>
      </c>
      <c r="E22" s="8">
        <v>6648030</v>
      </c>
      <c r="F22" s="8">
        <v>6074878</v>
      </c>
      <c r="G22" s="8">
        <v>573152</v>
      </c>
      <c r="H22" s="8">
        <v>5198970</v>
      </c>
      <c r="I22" s="8">
        <v>4977177</v>
      </c>
      <c r="J22" s="8">
        <v>221793</v>
      </c>
      <c r="K22" s="8">
        <v>6369850</v>
      </c>
      <c r="L22" s="8">
        <v>5897158</v>
      </c>
      <c r="M22" s="8">
        <v>472692</v>
      </c>
      <c r="N22" s="8">
        <v>0</v>
      </c>
      <c r="O22" s="8">
        <v>0</v>
      </c>
      <c r="P22" s="8">
        <v>0</v>
      </c>
      <c r="Q22" s="8">
        <v>6691454</v>
      </c>
      <c r="R22" s="8">
        <v>6590250</v>
      </c>
      <c r="S22" s="8">
        <v>113471</v>
      </c>
      <c r="T22" s="8">
        <v>359239</v>
      </c>
      <c r="U22" s="8">
        <v>23.3612</v>
      </c>
      <c r="V22" s="8">
        <v>0</v>
      </c>
    </row>
    <row r="23" spans="1:22" x14ac:dyDescent="0.3">
      <c r="A23" t="s">
        <v>107</v>
      </c>
      <c r="B23" s="8">
        <v>18410669</v>
      </c>
      <c r="C23" s="8">
        <v>16245098</v>
      </c>
      <c r="D23" s="8">
        <v>2165571</v>
      </c>
      <c r="E23" s="8">
        <v>7037806</v>
      </c>
      <c r="F23" s="8">
        <v>6288713</v>
      </c>
      <c r="G23" s="8">
        <v>749093</v>
      </c>
      <c r="H23" s="8">
        <v>5527483</v>
      </c>
      <c r="I23" s="8">
        <v>4668354</v>
      </c>
      <c r="J23" s="8">
        <v>859129</v>
      </c>
      <c r="K23" s="8">
        <v>5845380</v>
      </c>
      <c r="L23" s="8">
        <v>5288031</v>
      </c>
      <c r="M23" s="8">
        <v>557349</v>
      </c>
      <c r="N23" s="8">
        <v>0</v>
      </c>
      <c r="O23" s="8">
        <v>0</v>
      </c>
      <c r="P23" s="8">
        <v>0</v>
      </c>
      <c r="Q23" s="8">
        <v>7074845</v>
      </c>
      <c r="R23" s="8">
        <v>6884807</v>
      </c>
      <c r="S23" s="8">
        <v>194993</v>
      </c>
      <c r="T23" s="8">
        <v>362417</v>
      </c>
      <c r="U23" s="8">
        <v>173.53100000000001</v>
      </c>
      <c r="V23" s="8">
        <v>0</v>
      </c>
    </row>
    <row r="24" spans="1:22" x14ac:dyDescent="0.3">
      <c r="A24" t="s">
        <v>108</v>
      </c>
      <c r="B24" s="8">
        <v>18657741</v>
      </c>
      <c r="C24" s="8">
        <v>16440003</v>
      </c>
      <c r="D24" s="8">
        <v>2217738</v>
      </c>
      <c r="E24" s="8">
        <v>7061187</v>
      </c>
      <c r="F24" s="8">
        <v>6333557</v>
      </c>
      <c r="G24" s="8">
        <v>727630</v>
      </c>
      <c r="H24" s="8">
        <v>5812278</v>
      </c>
      <c r="I24" s="8">
        <v>4860108</v>
      </c>
      <c r="J24" s="8">
        <v>952170</v>
      </c>
      <c r="K24" s="8">
        <v>5784276</v>
      </c>
      <c r="L24" s="8">
        <v>5246338</v>
      </c>
      <c r="M24" s="8">
        <v>537938</v>
      </c>
      <c r="N24" s="8">
        <v>0</v>
      </c>
      <c r="O24" s="8">
        <v>0</v>
      </c>
      <c r="P24" s="8">
        <v>0</v>
      </c>
      <c r="Q24" s="8">
        <v>7101968</v>
      </c>
      <c r="R24" s="8">
        <v>6899281</v>
      </c>
      <c r="S24" s="8">
        <v>198157</v>
      </c>
      <c r="T24" s="8">
        <v>339870</v>
      </c>
      <c r="U24" s="8">
        <v>174.48699999999999</v>
      </c>
      <c r="V24" s="8">
        <v>0</v>
      </c>
    </row>
    <row r="25" spans="1:22" x14ac:dyDescent="0.3">
      <c r="A25" t="s">
        <v>109</v>
      </c>
      <c r="B25" s="8">
        <v>18348611</v>
      </c>
      <c r="C25" s="8">
        <v>16124971</v>
      </c>
      <c r="D25" s="8">
        <v>2223640</v>
      </c>
      <c r="E25" s="8">
        <v>6991923</v>
      </c>
      <c r="F25" s="8">
        <v>6234689</v>
      </c>
      <c r="G25" s="8">
        <v>757234</v>
      </c>
      <c r="H25" s="8">
        <v>5530841</v>
      </c>
      <c r="I25" s="8">
        <v>4628869</v>
      </c>
      <c r="J25" s="8">
        <v>901972</v>
      </c>
      <c r="K25" s="8">
        <v>5825847</v>
      </c>
      <c r="L25" s="8">
        <v>5261413</v>
      </c>
      <c r="M25" s="8">
        <v>564434</v>
      </c>
      <c r="N25" s="8">
        <v>0</v>
      </c>
      <c r="O25" s="8">
        <v>0</v>
      </c>
      <c r="P25" s="8">
        <v>0</v>
      </c>
      <c r="Q25" s="8">
        <v>7028954</v>
      </c>
      <c r="R25" s="8">
        <v>6842792</v>
      </c>
      <c r="S25" s="8">
        <v>195239</v>
      </c>
      <c r="T25" s="8">
        <v>369104</v>
      </c>
      <c r="U25" s="8">
        <v>184.887</v>
      </c>
      <c r="V25" s="8">
        <v>0</v>
      </c>
    </row>
    <row r="26" spans="1:22" x14ac:dyDescent="0.3">
      <c r="A26" t="s">
        <v>110</v>
      </c>
      <c r="B26" s="8">
        <v>18672595</v>
      </c>
      <c r="C26" s="8">
        <v>16468357</v>
      </c>
      <c r="D26" s="8">
        <v>2204238</v>
      </c>
      <c r="E26" s="8">
        <v>7063372</v>
      </c>
      <c r="F26" s="8">
        <v>6340046</v>
      </c>
      <c r="G26" s="8">
        <v>723326</v>
      </c>
      <c r="H26" s="8">
        <v>5816749</v>
      </c>
      <c r="I26" s="8">
        <v>4870796</v>
      </c>
      <c r="J26" s="8">
        <v>945953</v>
      </c>
      <c r="K26" s="8">
        <v>5792474</v>
      </c>
      <c r="L26" s="8">
        <v>5257515</v>
      </c>
      <c r="M26" s="8">
        <v>534959</v>
      </c>
      <c r="N26" s="8">
        <v>0</v>
      </c>
      <c r="O26" s="8">
        <v>0</v>
      </c>
      <c r="P26" s="8">
        <v>0</v>
      </c>
      <c r="Q26" s="8">
        <v>7104637</v>
      </c>
      <c r="R26" s="8">
        <v>6903314</v>
      </c>
      <c r="S26" s="8">
        <v>195632</v>
      </c>
      <c r="T26" s="8">
        <v>339246</v>
      </c>
      <c r="U26" s="8">
        <v>174.33500000000001</v>
      </c>
      <c r="V26" s="8">
        <v>0</v>
      </c>
    </row>
    <row r="27" spans="1:22" x14ac:dyDescent="0.3">
      <c r="A27" t="s">
        <v>111</v>
      </c>
      <c r="B27" s="8">
        <v>18754201</v>
      </c>
      <c r="C27" s="8">
        <v>16550699</v>
      </c>
      <c r="D27" s="8">
        <v>2203502</v>
      </c>
      <c r="E27" s="8">
        <v>7076140</v>
      </c>
      <c r="F27" s="8">
        <v>6367484</v>
      </c>
      <c r="G27" s="8">
        <v>708656</v>
      </c>
      <c r="H27" s="8">
        <v>5897041</v>
      </c>
      <c r="I27" s="8">
        <v>4921504</v>
      </c>
      <c r="J27" s="8">
        <v>975537</v>
      </c>
      <c r="K27" s="8">
        <v>5781020</v>
      </c>
      <c r="L27" s="8">
        <v>5261711</v>
      </c>
      <c r="M27" s="8">
        <v>519309</v>
      </c>
      <c r="N27" s="8">
        <v>0</v>
      </c>
      <c r="O27" s="8">
        <v>0</v>
      </c>
      <c r="P27" s="8">
        <v>0</v>
      </c>
      <c r="Q27" s="8">
        <v>7118133</v>
      </c>
      <c r="R27" s="8">
        <v>6912260</v>
      </c>
      <c r="S27" s="8">
        <v>198017</v>
      </c>
      <c r="T27" s="8">
        <v>321286</v>
      </c>
      <c r="U27" s="8">
        <v>177.41900000000001</v>
      </c>
      <c r="V27" s="8">
        <v>0</v>
      </c>
    </row>
    <row r="28" spans="1:22" x14ac:dyDescent="0.3">
      <c r="A28" t="s">
        <v>112</v>
      </c>
      <c r="B28" s="8">
        <v>18733268</v>
      </c>
      <c r="C28" s="8">
        <v>16522555</v>
      </c>
      <c r="D28" s="8">
        <v>2210713</v>
      </c>
      <c r="E28" s="8">
        <v>7067098</v>
      </c>
      <c r="F28" s="8">
        <v>6357145</v>
      </c>
      <c r="G28" s="8">
        <v>709953</v>
      </c>
      <c r="H28" s="8">
        <v>5897600</v>
      </c>
      <c r="I28" s="8">
        <v>4918106</v>
      </c>
      <c r="J28" s="8">
        <v>979494</v>
      </c>
      <c r="K28" s="8">
        <v>5768570</v>
      </c>
      <c r="L28" s="8">
        <v>5247304</v>
      </c>
      <c r="M28" s="8">
        <v>521266</v>
      </c>
      <c r="N28" s="8">
        <v>0</v>
      </c>
      <c r="O28" s="8">
        <v>0</v>
      </c>
      <c r="P28" s="8">
        <v>0</v>
      </c>
      <c r="Q28" s="8">
        <v>7109122</v>
      </c>
      <c r="R28" s="8">
        <v>6900993</v>
      </c>
      <c r="S28" s="8">
        <v>200095</v>
      </c>
      <c r="T28" s="8">
        <v>321176</v>
      </c>
      <c r="U28" s="8">
        <v>178.86699999999999</v>
      </c>
      <c r="V28" s="8">
        <v>0</v>
      </c>
    </row>
    <row r="29" spans="1:22" x14ac:dyDescent="0.3">
      <c r="A29" t="s">
        <v>113</v>
      </c>
      <c r="B29" s="8">
        <v>19688132</v>
      </c>
      <c r="C29" s="8">
        <v>18221045</v>
      </c>
      <c r="D29" s="8">
        <v>1467087</v>
      </c>
      <c r="E29" s="8">
        <v>7006409</v>
      </c>
      <c r="F29" s="8">
        <v>6346177</v>
      </c>
      <c r="G29" s="8">
        <v>660232</v>
      </c>
      <c r="H29" s="8">
        <v>5995241</v>
      </c>
      <c r="I29" s="8">
        <v>5733856</v>
      </c>
      <c r="J29" s="8">
        <v>261385</v>
      </c>
      <c r="K29" s="8">
        <v>6686482</v>
      </c>
      <c r="L29" s="8">
        <v>6141012</v>
      </c>
      <c r="M29" s="8">
        <v>545470</v>
      </c>
      <c r="N29" s="8">
        <v>0</v>
      </c>
      <c r="O29" s="8">
        <v>0</v>
      </c>
      <c r="P29" s="8">
        <v>0</v>
      </c>
      <c r="Q29" s="8">
        <v>7056747</v>
      </c>
      <c r="R29" s="8">
        <v>6939435</v>
      </c>
      <c r="S29" s="8">
        <v>130698</v>
      </c>
      <c r="T29" s="8">
        <v>414781</v>
      </c>
      <c r="U29" s="8">
        <v>24.084299999999999</v>
      </c>
      <c r="V29" s="8">
        <v>0</v>
      </c>
    </row>
    <row r="30" spans="1:22" x14ac:dyDescent="0.3">
      <c r="A30" t="s">
        <v>114</v>
      </c>
      <c r="B30" s="8">
        <v>20034372</v>
      </c>
      <c r="C30" s="8">
        <v>18516485</v>
      </c>
      <c r="D30" s="8">
        <v>1517887</v>
      </c>
      <c r="E30" s="8">
        <v>7101643</v>
      </c>
      <c r="F30" s="8">
        <v>6420624</v>
      </c>
      <c r="G30" s="8">
        <v>681019</v>
      </c>
      <c r="H30" s="8">
        <v>6159680</v>
      </c>
      <c r="I30" s="8">
        <v>5885858</v>
      </c>
      <c r="J30" s="8">
        <v>273822</v>
      </c>
      <c r="K30" s="8">
        <v>6773049</v>
      </c>
      <c r="L30" s="8">
        <v>6210003</v>
      </c>
      <c r="M30" s="8">
        <v>563046</v>
      </c>
      <c r="N30" s="8">
        <v>0</v>
      </c>
      <c r="O30" s="8">
        <v>0</v>
      </c>
      <c r="P30" s="8">
        <v>0</v>
      </c>
      <c r="Q30" s="8">
        <v>7154745</v>
      </c>
      <c r="R30" s="8">
        <v>7036171</v>
      </c>
      <c r="S30" s="8">
        <v>135451</v>
      </c>
      <c r="T30" s="8">
        <v>427600</v>
      </c>
      <c r="U30" s="8">
        <v>25.030999999999999</v>
      </c>
      <c r="V30" s="8">
        <v>0</v>
      </c>
    </row>
    <row r="31" spans="1:22" x14ac:dyDescent="0.3">
      <c r="A31" t="s">
        <v>115</v>
      </c>
      <c r="B31" s="8">
        <v>20310504</v>
      </c>
      <c r="C31" s="8">
        <v>18884846</v>
      </c>
      <c r="D31" s="8">
        <v>1425658</v>
      </c>
      <c r="E31" s="8">
        <v>7114836</v>
      </c>
      <c r="F31" s="8">
        <v>6496791</v>
      </c>
      <c r="G31" s="8">
        <v>618045</v>
      </c>
      <c r="H31" s="8">
        <v>6392225</v>
      </c>
      <c r="I31" s="8">
        <v>6143830</v>
      </c>
      <c r="J31" s="8">
        <v>248395</v>
      </c>
      <c r="K31" s="8">
        <v>6803443</v>
      </c>
      <c r="L31" s="8">
        <v>6244225</v>
      </c>
      <c r="M31" s="8">
        <v>559218</v>
      </c>
      <c r="N31" s="8">
        <v>0</v>
      </c>
      <c r="O31" s="8">
        <v>0</v>
      </c>
      <c r="P31" s="8">
        <v>0</v>
      </c>
      <c r="Q31" s="8">
        <v>7155745</v>
      </c>
      <c r="R31" s="8">
        <v>6984676</v>
      </c>
      <c r="S31" s="8">
        <v>131850</v>
      </c>
      <c r="T31" s="8">
        <v>427361</v>
      </c>
      <c r="U31" s="8">
        <v>23.370200000000001</v>
      </c>
      <c r="V31" s="8">
        <v>0</v>
      </c>
    </row>
    <row r="32" spans="1:22" x14ac:dyDescent="0.3">
      <c r="A32" t="s">
        <v>116</v>
      </c>
      <c r="B32" s="8">
        <v>20171003</v>
      </c>
      <c r="C32" s="8">
        <v>18525555</v>
      </c>
      <c r="D32" s="8">
        <v>1645448</v>
      </c>
      <c r="E32" s="8">
        <v>7121548</v>
      </c>
      <c r="F32" s="8">
        <v>6393371</v>
      </c>
      <c r="G32" s="8">
        <v>728177</v>
      </c>
      <c r="H32" s="8">
        <v>6258786</v>
      </c>
      <c r="I32" s="8">
        <v>5972128</v>
      </c>
      <c r="J32" s="8">
        <v>286658</v>
      </c>
      <c r="K32" s="8">
        <v>6790669</v>
      </c>
      <c r="L32" s="8">
        <v>6160056</v>
      </c>
      <c r="M32" s="8">
        <v>630613</v>
      </c>
      <c r="N32" s="8">
        <v>0</v>
      </c>
      <c r="O32" s="8">
        <v>0</v>
      </c>
      <c r="P32" s="8">
        <v>0</v>
      </c>
      <c r="Q32" s="8">
        <v>7168530</v>
      </c>
      <c r="R32" s="8">
        <v>7029925</v>
      </c>
      <c r="S32" s="8">
        <v>152968</v>
      </c>
      <c r="T32" s="8">
        <v>477653</v>
      </c>
      <c r="U32" s="8">
        <v>23.7685</v>
      </c>
      <c r="V32" s="8">
        <v>0</v>
      </c>
    </row>
    <row r="33" spans="1:22" x14ac:dyDescent="0.3">
      <c r="A33" t="s">
        <v>117</v>
      </c>
      <c r="B33" s="8">
        <v>20322582</v>
      </c>
      <c r="C33" s="8">
        <v>18720213</v>
      </c>
      <c r="D33" s="8">
        <v>1602369</v>
      </c>
      <c r="E33" s="8">
        <v>7153838</v>
      </c>
      <c r="F33" s="8">
        <v>6464402</v>
      </c>
      <c r="G33" s="8">
        <v>689436</v>
      </c>
      <c r="H33" s="8">
        <v>6297404</v>
      </c>
      <c r="I33" s="8">
        <v>6011117</v>
      </c>
      <c r="J33" s="8">
        <v>286287</v>
      </c>
      <c r="K33" s="8">
        <v>6871340</v>
      </c>
      <c r="L33" s="8">
        <v>6244694</v>
      </c>
      <c r="M33" s="8">
        <v>626646</v>
      </c>
      <c r="N33" s="8">
        <v>0</v>
      </c>
      <c r="O33" s="8">
        <v>0</v>
      </c>
      <c r="P33" s="8">
        <v>0</v>
      </c>
      <c r="Q33" s="8">
        <v>7200027</v>
      </c>
      <c r="R33" s="8">
        <v>7077784</v>
      </c>
      <c r="S33" s="8">
        <v>151698</v>
      </c>
      <c r="T33" s="8">
        <v>474962</v>
      </c>
      <c r="U33" s="8">
        <v>23.511600000000001</v>
      </c>
      <c r="V33" s="8">
        <v>0</v>
      </c>
    </row>
    <row r="34" spans="1:22" x14ac:dyDescent="0.3">
      <c r="A34" t="s">
        <v>118</v>
      </c>
      <c r="B34" s="8">
        <v>19342193</v>
      </c>
      <c r="C34" s="8">
        <v>17268133</v>
      </c>
      <c r="D34" s="8">
        <v>2074060</v>
      </c>
      <c r="E34" s="8">
        <v>6865912</v>
      </c>
      <c r="F34" s="8">
        <v>5818842</v>
      </c>
      <c r="G34" s="8">
        <v>1047070</v>
      </c>
      <c r="H34" s="8">
        <v>6110055</v>
      </c>
      <c r="I34" s="8">
        <v>5826405</v>
      </c>
      <c r="J34" s="8">
        <v>283650</v>
      </c>
      <c r="K34" s="8">
        <v>6366226</v>
      </c>
      <c r="L34" s="8">
        <v>5622886</v>
      </c>
      <c r="M34" s="8">
        <v>743340</v>
      </c>
      <c r="N34" s="8">
        <v>0</v>
      </c>
      <c r="O34" s="8">
        <v>0</v>
      </c>
      <c r="P34" s="8">
        <v>0</v>
      </c>
      <c r="Q34" s="8">
        <v>6927005</v>
      </c>
      <c r="R34" s="8">
        <v>6825766</v>
      </c>
      <c r="S34" s="8">
        <v>176768</v>
      </c>
      <c r="T34" s="8">
        <v>566573</v>
      </c>
      <c r="U34" s="8">
        <v>21.818100000000001</v>
      </c>
      <c r="V34" s="8">
        <v>0</v>
      </c>
    </row>
    <row r="35" spans="1:22" x14ac:dyDescent="0.3">
      <c r="A35" t="s">
        <v>119</v>
      </c>
      <c r="B35" s="8">
        <v>19270489</v>
      </c>
      <c r="C35" s="8">
        <v>17174042</v>
      </c>
      <c r="D35" s="8">
        <v>2096447</v>
      </c>
      <c r="E35" s="8">
        <v>6834540</v>
      </c>
      <c r="F35" s="8">
        <v>5772690</v>
      </c>
      <c r="G35" s="8">
        <v>1061850</v>
      </c>
      <c r="H35" s="8">
        <v>6109388</v>
      </c>
      <c r="I35" s="8">
        <v>5823646</v>
      </c>
      <c r="J35" s="8">
        <v>285742</v>
      </c>
      <c r="K35" s="8">
        <v>6326561</v>
      </c>
      <c r="L35" s="8">
        <v>5577706</v>
      </c>
      <c r="M35" s="8">
        <v>748855</v>
      </c>
      <c r="N35" s="8">
        <v>0</v>
      </c>
      <c r="O35" s="8">
        <v>0</v>
      </c>
      <c r="P35" s="8">
        <v>0</v>
      </c>
      <c r="Q35" s="8">
        <v>6899223</v>
      </c>
      <c r="R35" s="8">
        <v>6794255</v>
      </c>
      <c r="S35" s="8">
        <v>178912</v>
      </c>
      <c r="T35" s="8">
        <v>569931</v>
      </c>
      <c r="U35" s="8">
        <v>22.432500000000001</v>
      </c>
      <c r="V35" s="8">
        <v>0</v>
      </c>
    </row>
    <row r="36" spans="1:22" x14ac:dyDescent="0.3">
      <c r="A36" t="s">
        <v>120</v>
      </c>
      <c r="B36" s="8">
        <v>19403982</v>
      </c>
      <c r="C36" s="8">
        <v>17328345</v>
      </c>
      <c r="D36" s="8">
        <v>2075637</v>
      </c>
      <c r="E36" s="8">
        <v>6884122</v>
      </c>
      <c r="F36" s="8">
        <v>5830511</v>
      </c>
      <c r="G36" s="8">
        <v>1053611</v>
      </c>
      <c r="H36" s="8">
        <v>6179073</v>
      </c>
      <c r="I36" s="8">
        <v>5893803</v>
      </c>
      <c r="J36" s="8">
        <v>285270</v>
      </c>
      <c r="K36" s="8">
        <v>6340787</v>
      </c>
      <c r="L36" s="8">
        <v>5604031</v>
      </c>
      <c r="M36" s="8">
        <v>736756</v>
      </c>
      <c r="N36" s="8">
        <v>0</v>
      </c>
      <c r="O36" s="8">
        <v>0</v>
      </c>
      <c r="P36" s="8">
        <v>0</v>
      </c>
      <c r="Q36" s="8">
        <v>6934507</v>
      </c>
      <c r="R36" s="8">
        <v>6807554</v>
      </c>
      <c r="S36" s="8">
        <v>182069</v>
      </c>
      <c r="T36" s="8">
        <v>554780</v>
      </c>
      <c r="U36" s="8">
        <v>18.471800000000002</v>
      </c>
      <c r="V36" s="8">
        <v>0</v>
      </c>
    </row>
    <row r="37" spans="1:22" x14ac:dyDescent="0.3">
      <c r="A37" t="s">
        <v>121</v>
      </c>
      <c r="B37" s="8">
        <v>19777300</v>
      </c>
      <c r="C37" s="8">
        <v>17872848</v>
      </c>
      <c r="D37" s="8">
        <v>1904452</v>
      </c>
      <c r="E37" s="8">
        <v>6892081</v>
      </c>
      <c r="F37" s="8">
        <v>6020681</v>
      </c>
      <c r="G37" s="8">
        <v>871400</v>
      </c>
      <c r="H37" s="8">
        <v>6330126</v>
      </c>
      <c r="I37" s="8">
        <v>6038128</v>
      </c>
      <c r="J37" s="8">
        <v>291998</v>
      </c>
      <c r="K37" s="8">
        <v>6555093</v>
      </c>
      <c r="L37" s="8">
        <v>5814039</v>
      </c>
      <c r="M37" s="8">
        <v>741054</v>
      </c>
      <c r="N37" s="8">
        <v>0</v>
      </c>
      <c r="O37" s="8">
        <v>0</v>
      </c>
      <c r="P37" s="8">
        <v>0</v>
      </c>
      <c r="Q37" s="8">
        <v>6955589</v>
      </c>
      <c r="R37" s="8">
        <v>6850101</v>
      </c>
      <c r="S37" s="8">
        <v>175600</v>
      </c>
      <c r="T37" s="8">
        <v>565459</v>
      </c>
      <c r="U37" s="8">
        <v>22.7835</v>
      </c>
      <c r="V37" s="8">
        <v>0</v>
      </c>
    </row>
    <row r="38" spans="1:22" x14ac:dyDescent="0.3">
      <c r="A38" t="s">
        <v>122</v>
      </c>
      <c r="B38" s="8">
        <v>20100839</v>
      </c>
      <c r="C38" s="8">
        <v>18272107</v>
      </c>
      <c r="D38" s="8">
        <v>1828732</v>
      </c>
      <c r="E38" s="8">
        <v>6908528</v>
      </c>
      <c r="F38" s="8">
        <v>6115976</v>
      </c>
      <c r="G38" s="8">
        <v>792552</v>
      </c>
      <c r="H38" s="8">
        <v>6556641</v>
      </c>
      <c r="I38" s="8">
        <v>6261961</v>
      </c>
      <c r="J38" s="8">
        <v>294680</v>
      </c>
      <c r="K38" s="8">
        <v>6635670</v>
      </c>
      <c r="L38" s="8">
        <v>5894170</v>
      </c>
      <c r="M38" s="8">
        <v>741500</v>
      </c>
      <c r="N38" s="8">
        <v>0</v>
      </c>
      <c r="O38" s="8">
        <v>0</v>
      </c>
      <c r="P38" s="8">
        <v>0</v>
      </c>
      <c r="Q38" s="8">
        <v>6954275</v>
      </c>
      <c r="R38" s="8">
        <v>6823318</v>
      </c>
      <c r="S38" s="8">
        <v>171751</v>
      </c>
      <c r="T38" s="8">
        <v>569749</v>
      </c>
      <c r="U38" s="8">
        <v>18.7163</v>
      </c>
      <c r="V38" s="8">
        <v>0</v>
      </c>
    </row>
    <row r="39" spans="1:22" x14ac:dyDescent="0.3">
      <c r="A39" t="s">
        <v>123</v>
      </c>
      <c r="B39" s="8">
        <v>18368944</v>
      </c>
      <c r="C39" s="8">
        <v>16886555</v>
      </c>
      <c r="D39" s="8">
        <v>1482389</v>
      </c>
      <c r="E39" s="8">
        <v>6206579</v>
      </c>
      <c r="F39" s="8">
        <v>5524087</v>
      </c>
      <c r="G39" s="8">
        <v>682492</v>
      </c>
      <c r="H39" s="8">
        <v>6166066</v>
      </c>
      <c r="I39" s="8">
        <v>6016226</v>
      </c>
      <c r="J39" s="8">
        <v>149840</v>
      </c>
      <c r="K39" s="8">
        <v>5996299</v>
      </c>
      <c r="L39" s="8">
        <v>5346242</v>
      </c>
      <c r="M39" s="8">
        <v>650057</v>
      </c>
      <c r="N39" s="8">
        <v>0</v>
      </c>
      <c r="O39" s="8">
        <v>0</v>
      </c>
      <c r="P39" s="8">
        <v>0</v>
      </c>
      <c r="Q39" s="8">
        <v>6248736</v>
      </c>
      <c r="R39" s="8">
        <v>6132632</v>
      </c>
      <c r="S39" s="8">
        <v>141718</v>
      </c>
      <c r="T39" s="8">
        <v>508346</v>
      </c>
      <c r="U39" s="8">
        <v>23.4739</v>
      </c>
      <c r="V39" s="8">
        <v>0</v>
      </c>
    </row>
    <row r="40" spans="1:22" x14ac:dyDescent="0.3">
      <c r="A40" t="s">
        <v>124</v>
      </c>
      <c r="B40" s="8">
        <v>18426342</v>
      </c>
      <c r="C40" s="8">
        <v>17002093</v>
      </c>
      <c r="D40" s="8">
        <v>1424249</v>
      </c>
      <c r="E40" s="8">
        <v>6219927</v>
      </c>
      <c r="F40" s="8">
        <v>5565083</v>
      </c>
      <c r="G40" s="8">
        <v>654844</v>
      </c>
      <c r="H40" s="8">
        <v>6165543</v>
      </c>
      <c r="I40" s="8">
        <v>6022514</v>
      </c>
      <c r="J40" s="8">
        <v>143029</v>
      </c>
      <c r="K40" s="8">
        <v>6040872</v>
      </c>
      <c r="L40" s="8">
        <v>5414496</v>
      </c>
      <c r="M40" s="8">
        <v>626376</v>
      </c>
      <c r="N40" s="8">
        <v>0</v>
      </c>
      <c r="O40" s="8">
        <v>0</v>
      </c>
      <c r="P40" s="8">
        <v>0</v>
      </c>
      <c r="Q40" s="8">
        <v>6254057</v>
      </c>
      <c r="R40" s="8">
        <v>6168943</v>
      </c>
      <c r="S40" s="8">
        <v>141777</v>
      </c>
      <c r="T40" s="8">
        <v>484568</v>
      </c>
      <c r="U40" s="8">
        <v>17.742699999999999</v>
      </c>
      <c r="V40" s="8">
        <v>0</v>
      </c>
    </row>
    <row r="41" spans="1:22" x14ac:dyDescent="0.3">
      <c r="A41" t="s">
        <v>125</v>
      </c>
      <c r="B41" s="8">
        <v>18316230</v>
      </c>
      <c r="C41" s="8">
        <v>16812081</v>
      </c>
      <c r="D41" s="8">
        <v>1504149</v>
      </c>
      <c r="E41" s="8">
        <v>6186486</v>
      </c>
      <c r="F41" s="8">
        <v>5485409</v>
      </c>
      <c r="G41" s="8">
        <v>701077</v>
      </c>
      <c r="H41" s="8">
        <v>6158049</v>
      </c>
      <c r="I41" s="8">
        <v>6005706</v>
      </c>
      <c r="J41" s="8">
        <v>152343</v>
      </c>
      <c r="K41" s="8">
        <v>5971695</v>
      </c>
      <c r="L41" s="8">
        <v>5320966</v>
      </c>
      <c r="M41" s="8">
        <v>650729</v>
      </c>
      <c r="N41" s="8">
        <v>0</v>
      </c>
      <c r="O41" s="8">
        <v>0</v>
      </c>
      <c r="P41" s="8">
        <v>0</v>
      </c>
      <c r="Q41" s="8">
        <v>6232149</v>
      </c>
      <c r="R41" s="8">
        <v>6135855</v>
      </c>
      <c r="S41" s="8">
        <v>138894</v>
      </c>
      <c r="T41" s="8">
        <v>511840</v>
      </c>
      <c r="U41" s="8">
        <v>43.139699999999998</v>
      </c>
      <c r="V41" s="8">
        <v>0</v>
      </c>
    </row>
    <row r="42" spans="1:22" x14ac:dyDescent="0.3">
      <c r="A42" t="s">
        <v>126</v>
      </c>
      <c r="B42" s="8">
        <v>21073313</v>
      </c>
      <c r="C42" s="8">
        <v>21012855</v>
      </c>
      <c r="D42" s="8">
        <v>60458</v>
      </c>
      <c r="E42" s="8">
        <v>6950173</v>
      </c>
      <c r="F42" s="8">
        <v>6915175</v>
      </c>
      <c r="G42" s="8">
        <v>34998</v>
      </c>
      <c r="H42" s="8">
        <v>7356692</v>
      </c>
      <c r="I42" s="8">
        <v>7349431</v>
      </c>
      <c r="J42" s="8">
        <v>7261</v>
      </c>
      <c r="K42" s="8">
        <v>6766448</v>
      </c>
      <c r="L42" s="8">
        <v>6748249</v>
      </c>
      <c r="M42" s="8">
        <v>18199</v>
      </c>
      <c r="N42" s="8">
        <v>0</v>
      </c>
      <c r="O42" s="8">
        <v>0</v>
      </c>
      <c r="P42" s="8">
        <v>0</v>
      </c>
      <c r="Q42" s="8">
        <v>6951137</v>
      </c>
      <c r="R42" s="8">
        <v>6799037</v>
      </c>
      <c r="S42" s="8">
        <v>5457</v>
      </c>
      <c r="T42" s="8">
        <v>12743</v>
      </c>
      <c r="U42" s="8">
        <v>17.494700000000002</v>
      </c>
      <c r="V42" s="8">
        <v>0</v>
      </c>
    </row>
    <row r="43" spans="1:22" x14ac:dyDescent="0.3">
      <c r="A43" t="s">
        <v>127</v>
      </c>
      <c r="B43" s="8">
        <v>18723846</v>
      </c>
      <c r="C43" s="8">
        <v>17745883</v>
      </c>
      <c r="D43" s="8">
        <v>977963</v>
      </c>
      <c r="E43" s="8">
        <v>6377788</v>
      </c>
      <c r="F43" s="8">
        <v>5886880</v>
      </c>
      <c r="G43" s="8">
        <v>490908</v>
      </c>
      <c r="H43" s="8">
        <v>6205283</v>
      </c>
      <c r="I43" s="8">
        <v>6141029</v>
      </c>
      <c r="J43" s="8">
        <v>64254</v>
      </c>
      <c r="K43" s="8">
        <v>6140775</v>
      </c>
      <c r="L43" s="8">
        <v>5717974</v>
      </c>
      <c r="M43" s="8">
        <v>422801</v>
      </c>
      <c r="N43" s="8">
        <v>0</v>
      </c>
      <c r="O43" s="8">
        <v>0</v>
      </c>
      <c r="P43" s="8">
        <v>0</v>
      </c>
      <c r="Q43" s="8">
        <v>6414804</v>
      </c>
      <c r="R43" s="8">
        <v>6262144</v>
      </c>
      <c r="S43" s="8">
        <v>117702</v>
      </c>
      <c r="T43" s="8">
        <v>305104</v>
      </c>
      <c r="U43" s="8">
        <v>29.293399999999998</v>
      </c>
      <c r="V43" s="8">
        <v>0</v>
      </c>
    </row>
    <row r="44" spans="1:22" x14ac:dyDescent="0.3">
      <c r="A44" t="s">
        <v>128</v>
      </c>
      <c r="B44" s="8">
        <v>18731033</v>
      </c>
      <c r="C44" s="8">
        <v>17748703</v>
      </c>
      <c r="D44" s="8">
        <v>982330</v>
      </c>
      <c r="E44" s="8">
        <v>6378568</v>
      </c>
      <c r="F44" s="8">
        <v>5885805</v>
      </c>
      <c r="G44" s="8">
        <v>492763</v>
      </c>
      <c r="H44" s="8">
        <v>6210915</v>
      </c>
      <c r="I44" s="8">
        <v>6146441</v>
      </c>
      <c r="J44" s="8">
        <v>64474</v>
      </c>
      <c r="K44" s="8">
        <v>6141550</v>
      </c>
      <c r="L44" s="8">
        <v>5716457</v>
      </c>
      <c r="M44" s="8">
        <v>425093</v>
      </c>
      <c r="N44" s="8">
        <v>0</v>
      </c>
      <c r="O44" s="8">
        <v>0</v>
      </c>
      <c r="P44" s="8">
        <v>0</v>
      </c>
      <c r="Q44" s="8">
        <v>6415440</v>
      </c>
      <c r="R44" s="8">
        <v>6262881</v>
      </c>
      <c r="S44" s="8">
        <v>118348</v>
      </c>
      <c r="T44" s="8">
        <v>306748</v>
      </c>
      <c r="U44" s="8">
        <v>29.519100000000002</v>
      </c>
      <c r="V44" s="8">
        <v>0</v>
      </c>
    </row>
    <row r="45" spans="1:22" x14ac:dyDescent="0.3">
      <c r="A45" t="s">
        <v>129</v>
      </c>
      <c r="B45" s="8">
        <v>20258821</v>
      </c>
      <c r="C45" s="8">
        <v>19764006</v>
      </c>
      <c r="D45" s="8">
        <v>494815</v>
      </c>
      <c r="E45" s="8">
        <v>6667194</v>
      </c>
      <c r="F45" s="8">
        <v>6445292</v>
      </c>
      <c r="G45" s="8">
        <v>221902</v>
      </c>
      <c r="H45" s="8">
        <v>7095382</v>
      </c>
      <c r="I45" s="8">
        <v>7028542</v>
      </c>
      <c r="J45" s="8">
        <v>66840</v>
      </c>
      <c r="K45" s="8">
        <v>6496245</v>
      </c>
      <c r="L45" s="8">
        <v>6290172</v>
      </c>
      <c r="M45" s="8">
        <v>206073</v>
      </c>
      <c r="N45" s="8">
        <v>0</v>
      </c>
      <c r="O45" s="8">
        <v>0</v>
      </c>
      <c r="P45" s="8">
        <v>0</v>
      </c>
      <c r="Q45" s="8">
        <v>6684604</v>
      </c>
      <c r="R45" s="8">
        <v>6568525</v>
      </c>
      <c r="S45" s="8">
        <v>50044</v>
      </c>
      <c r="T45" s="8">
        <v>156033</v>
      </c>
      <c r="U45" s="8">
        <v>15.0914</v>
      </c>
      <c r="V45" s="8">
        <v>0</v>
      </c>
    </row>
    <row r="46" spans="1:22" x14ac:dyDescent="0.3">
      <c r="A46" t="s">
        <v>130</v>
      </c>
      <c r="B46" s="8">
        <v>19328842</v>
      </c>
      <c r="C46" s="8">
        <v>18223677</v>
      </c>
      <c r="D46" s="8">
        <v>1105165</v>
      </c>
      <c r="E46" s="8">
        <v>7234784</v>
      </c>
      <c r="F46" s="8">
        <v>6755343</v>
      </c>
      <c r="G46" s="8">
        <v>479441</v>
      </c>
      <c r="H46" s="8">
        <v>5117199</v>
      </c>
      <c r="I46" s="8">
        <v>5037583</v>
      </c>
      <c r="J46" s="8">
        <v>79616</v>
      </c>
      <c r="K46" s="8">
        <v>6976859</v>
      </c>
      <c r="L46" s="8">
        <v>6430751</v>
      </c>
      <c r="M46" s="8">
        <v>546108</v>
      </c>
      <c r="N46" s="8">
        <v>0</v>
      </c>
      <c r="O46" s="8">
        <v>0</v>
      </c>
      <c r="P46" s="8">
        <v>0</v>
      </c>
      <c r="Q46" s="8">
        <v>7278765</v>
      </c>
      <c r="R46" s="8">
        <v>7180948</v>
      </c>
      <c r="S46" s="8">
        <v>275861</v>
      </c>
      <c r="T46" s="8">
        <v>270260</v>
      </c>
      <c r="U46" s="8">
        <v>25.7498</v>
      </c>
      <c r="V46" s="8">
        <v>0</v>
      </c>
    </row>
    <row r="47" spans="1:22" x14ac:dyDescent="0.3">
      <c r="A47" t="s">
        <v>131</v>
      </c>
      <c r="B47" s="8">
        <v>18332093</v>
      </c>
      <c r="C47" s="8">
        <v>13098349</v>
      </c>
      <c r="D47" s="8">
        <v>5233744</v>
      </c>
      <c r="E47" s="8">
        <v>6394211</v>
      </c>
      <c r="F47" s="8">
        <v>5344290</v>
      </c>
      <c r="G47" s="8">
        <v>1049921</v>
      </c>
      <c r="H47" s="8">
        <v>7043311</v>
      </c>
      <c r="I47" s="8">
        <v>3442665</v>
      </c>
      <c r="J47" s="8">
        <v>3600646</v>
      </c>
      <c r="K47" s="8">
        <v>4894571</v>
      </c>
      <c r="L47" s="8">
        <v>4311394</v>
      </c>
      <c r="M47" s="8">
        <v>583177</v>
      </c>
      <c r="N47" s="8">
        <v>0</v>
      </c>
      <c r="O47" s="8">
        <v>0</v>
      </c>
      <c r="P47" s="8">
        <v>0</v>
      </c>
      <c r="Q47" s="8">
        <v>6414640</v>
      </c>
      <c r="R47" s="8">
        <v>6345548</v>
      </c>
      <c r="S47" s="8">
        <v>423325</v>
      </c>
      <c r="T47" s="8">
        <v>160068</v>
      </c>
      <c r="U47" s="8">
        <v>329.07</v>
      </c>
      <c r="V47" s="8">
        <v>0</v>
      </c>
    </row>
    <row r="48" spans="1:22" x14ac:dyDescent="0.3">
      <c r="A48" t="s">
        <v>132</v>
      </c>
      <c r="B48" s="8">
        <v>17007577</v>
      </c>
      <c r="C48" s="8">
        <v>11283145</v>
      </c>
      <c r="D48" s="8">
        <v>5724432</v>
      </c>
      <c r="E48" s="8">
        <v>4636524</v>
      </c>
      <c r="F48" s="8">
        <v>4253765</v>
      </c>
      <c r="G48" s="8">
        <v>382759</v>
      </c>
      <c r="H48" s="8">
        <v>8221545</v>
      </c>
      <c r="I48" s="8">
        <v>3169866</v>
      </c>
      <c r="J48" s="8">
        <v>5051679</v>
      </c>
      <c r="K48" s="8">
        <v>4149508</v>
      </c>
      <c r="L48" s="8">
        <v>3859514</v>
      </c>
      <c r="M48" s="8">
        <v>289994</v>
      </c>
      <c r="N48" s="8">
        <v>0</v>
      </c>
      <c r="O48" s="8">
        <v>0</v>
      </c>
      <c r="P48" s="8">
        <v>0</v>
      </c>
      <c r="Q48" s="8">
        <v>4654356</v>
      </c>
      <c r="R48" s="8">
        <v>4595820</v>
      </c>
      <c r="S48" s="8">
        <v>152412</v>
      </c>
      <c r="T48" s="8">
        <v>137762</v>
      </c>
      <c r="U48" s="8">
        <v>475.32900000000001</v>
      </c>
      <c r="V48" s="8">
        <v>0</v>
      </c>
    </row>
    <row r="49" spans="1:22" x14ac:dyDescent="0.3">
      <c r="A49" t="s">
        <v>133</v>
      </c>
      <c r="B49" s="8">
        <v>18005730</v>
      </c>
      <c r="C49" s="8">
        <v>17626166</v>
      </c>
      <c r="D49" s="8">
        <v>379564</v>
      </c>
      <c r="E49" s="8">
        <v>7220549</v>
      </c>
      <c r="F49" s="8">
        <v>7085477</v>
      </c>
      <c r="G49" s="8">
        <v>135072</v>
      </c>
      <c r="H49" s="8">
        <v>3703458</v>
      </c>
      <c r="I49" s="8">
        <v>3598948</v>
      </c>
      <c r="J49" s="8">
        <v>104510</v>
      </c>
      <c r="K49" s="8">
        <v>7081723</v>
      </c>
      <c r="L49" s="8">
        <v>6941741</v>
      </c>
      <c r="M49" s="8">
        <v>139982</v>
      </c>
      <c r="N49" s="8">
        <v>0</v>
      </c>
      <c r="O49" s="8">
        <v>0</v>
      </c>
      <c r="P49" s="8">
        <v>0</v>
      </c>
      <c r="Q49" s="8">
        <v>7225739</v>
      </c>
      <c r="R49" s="8">
        <v>7142988</v>
      </c>
      <c r="S49" s="8">
        <v>45257</v>
      </c>
      <c r="T49" s="8">
        <v>94730</v>
      </c>
      <c r="U49" s="8">
        <v>32.531100000000002</v>
      </c>
      <c r="V49" s="8">
        <v>0</v>
      </c>
    </row>
    <row r="50" spans="1:22" x14ac:dyDescent="0.3">
      <c r="A50" t="s">
        <v>134</v>
      </c>
      <c r="B50" s="8">
        <v>17641691</v>
      </c>
      <c r="C50" s="8">
        <v>17518560</v>
      </c>
      <c r="D50" s="8">
        <v>123131</v>
      </c>
      <c r="E50" s="8">
        <v>6665690</v>
      </c>
      <c r="F50" s="8">
        <v>6631474</v>
      </c>
      <c r="G50" s="8">
        <v>34216</v>
      </c>
      <c r="H50" s="8">
        <v>4388777</v>
      </c>
      <c r="I50" s="8">
        <v>4346109</v>
      </c>
      <c r="J50" s="8">
        <v>42668</v>
      </c>
      <c r="K50" s="8">
        <v>6587224</v>
      </c>
      <c r="L50" s="8">
        <v>6540977</v>
      </c>
      <c r="M50" s="8">
        <v>46247</v>
      </c>
      <c r="N50" s="8">
        <v>0</v>
      </c>
      <c r="O50" s="8">
        <v>0</v>
      </c>
      <c r="P50" s="8">
        <v>0</v>
      </c>
      <c r="Q50" s="8">
        <v>6668105</v>
      </c>
      <c r="R50" s="8">
        <v>6600843</v>
      </c>
      <c r="S50" s="8">
        <v>17177</v>
      </c>
      <c r="T50" s="8">
        <v>29253</v>
      </c>
      <c r="U50" s="8">
        <v>50.6113</v>
      </c>
      <c r="V50" s="8">
        <v>0</v>
      </c>
    </row>
    <row r="51" spans="1:22" x14ac:dyDescent="0.3">
      <c r="A51" t="s">
        <v>135</v>
      </c>
      <c r="B51" s="8">
        <v>20704893</v>
      </c>
      <c r="C51" s="8">
        <v>20289792</v>
      </c>
      <c r="D51" s="8">
        <v>415101</v>
      </c>
      <c r="E51" s="8">
        <v>7181594</v>
      </c>
      <c r="F51" s="8">
        <v>6967947</v>
      </c>
      <c r="G51" s="8">
        <v>213647</v>
      </c>
      <c r="H51" s="8">
        <v>6542604</v>
      </c>
      <c r="I51" s="8">
        <v>6524106</v>
      </c>
      <c r="J51" s="8">
        <v>18498</v>
      </c>
      <c r="K51" s="8">
        <v>6980695</v>
      </c>
      <c r="L51" s="8">
        <v>6797739</v>
      </c>
      <c r="M51" s="8">
        <v>182956</v>
      </c>
      <c r="N51" s="8">
        <v>0</v>
      </c>
      <c r="O51" s="8">
        <v>0</v>
      </c>
      <c r="P51" s="8">
        <v>0</v>
      </c>
      <c r="Q51" s="8">
        <v>7197315</v>
      </c>
      <c r="R51" s="8">
        <v>7080944</v>
      </c>
      <c r="S51" s="8">
        <v>55264</v>
      </c>
      <c r="T51" s="8">
        <v>127687</v>
      </c>
      <c r="U51" s="8">
        <v>57.610900000000001</v>
      </c>
      <c r="V51" s="8">
        <v>0</v>
      </c>
    </row>
    <row r="52" spans="1:22" x14ac:dyDescent="0.3">
      <c r="A52" t="s">
        <v>136</v>
      </c>
      <c r="B52" s="8">
        <v>12986424</v>
      </c>
      <c r="C52" s="8">
        <v>12825278</v>
      </c>
      <c r="D52" s="8">
        <v>161146</v>
      </c>
      <c r="E52" s="8">
        <v>5104374</v>
      </c>
      <c r="F52" s="8">
        <v>5049365</v>
      </c>
      <c r="G52" s="8">
        <v>55009</v>
      </c>
      <c r="H52" s="8">
        <v>2883066</v>
      </c>
      <c r="I52" s="8">
        <v>2848766</v>
      </c>
      <c r="J52" s="8">
        <v>34300</v>
      </c>
      <c r="K52" s="8">
        <v>4998984</v>
      </c>
      <c r="L52" s="8">
        <v>4927147</v>
      </c>
      <c r="M52" s="8">
        <v>71837</v>
      </c>
      <c r="N52" s="8">
        <v>0</v>
      </c>
      <c r="O52" s="8">
        <v>0</v>
      </c>
      <c r="P52" s="8">
        <v>0</v>
      </c>
      <c r="Q52" s="8">
        <v>5121149</v>
      </c>
      <c r="R52" s="8">
        <v>5054352</v>
      </c>
      <c r="S52" s="8">
        <v>25926</v>
      </c>
      <c r="T52" s="8">
        <v>45720</v>
      </c>
      <c r="U52" s="8">
        <v>39.6539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8">
        <v>13198824</v>
      </c>
      <c r="C3" s="8">
        <v>12885644</v>
      </c>
      <c r="D3" s="8">
        <v>313180</v>
      </c>
      <c r="E3" s="8">
        <v>8911785</v>
      </c>
      <c r="F3" s="8">
        <v>8865273</v>
      </c>
      <c r="G3" s="8">
        <v>46512</v>
      </c>
      <c r="H3" s="8">
        <v>0</v>
      </c>
      <c r="I3" s="8">
        <v>0</v>
      </c>
      <c r="J3" s="8">
        <v>0</v>
      </c>
      <c r="K3" s="8">
        <v>4287039</v>
      </c>
      <c r="L3" s="8">
        <v>4020371</v>
      </c>
      <c r="M3" s="8">
        <v>266668</v>
      </c>
      <c r="N3" s="8">
        <v>0</v>
      </c>
      <c r="O3" s="8">
        <v>0</v>
      </c>
      <c r="P3" s="8">
        <v>0</v>
      </c>
      <c r="Q3" s="8">
        <v>4525187</v>
      </c>
      <c r="R3" s="8">
        <v>4508949</v>
      </c>
      <c r="S3" s="8">
        <v>229534</v>
      </c>
      <c r="T3" s="8">
        <v>37140</v>
      </c>
      <c r="U3" s="8">
        <v>21.767099999999999</v>
      </c>
      <c r="V3" s="8">
        <v>0</v>
      </c>
    </row>
    <row r="4" spans="1:22" x14ac:dyDescent="0.3">
      <c r="A4" t="s">
        <v>88</v>
      </c>
      <c r="B4" s="8">
        <v>16194354</v>
      </c>
      <c r="C4" s="8">
        <v>15530546</v>
      </c>
      <c r="D4" s="8">
        <v>663808</v>
      </c>
      <c r="E4" s="8">
        <v>9511302</v>
      </c>
      <c r="F4" s="8">
        <v>9329066</v>
      </c>
      <c r="G4" s="8">
        <v>182236</v>
      </c>
      <c r="H4" s="8">
        <v>0</v>
      </c>
      <c r="I4" s="8">
        <v>0</v>
      </c>
      <c r="J4" s="8">
        <v>0</v>
      </c>
      <c r="K4" s="8">
        <v>6683052</v>
      </c>
      <c r="L4" s="8">
        <v>6201480</v>
      </c>
      <c r="M4" s="8">
        <v>481572</v>
      </c>
      <c r="N4" s="8">
        <v>0</v>
      </c>
      <c r="O4" s="8">
        <v>0</v>
      </c>
      <c r="P4" s="8">
        <v>0</v>
      </c>
      <c r="Q4" s="8">
        <v>7097265</v>
      </c>
      <c r="R4" s="8">
        <v>7091584</v>
      </c>
      <c r="S4" s="8">
        <v>347135</v>
      </c>
      <c r="T4" s="8">
        <v>134409</v>
      </c>
      <c r="U4" s="8">
        <v>18.366099999999999</v>
      </c>
      <c r="V4" s="8">
        <v>0</v>
      </c>
    </row>
    <row r="5" spans="1:22" x14ac:dyDescent="0.3">
      <c r="A5" t="s">
        <v>89</v>
      </c>
      <c r="B5" s="8">
        <v>14934638</v>
      </c>
      <c r="C5" s="8">
        <v>14333137</v>
      </c>
      <c r="D5" s="8">
        <v>601501</v>
      </c>
      <c r="E5" s="8">
        <v>9432268</v>
      </c>
      <c r="F5" s="8">
        <v>9288481</v>
      </c>
      <c r="G5" s="8">
        <v>143787</v>
      </c>
      <c r="H5" s="8">
        <v>0</v>
      </c>
      <c r="I5" s="8">
        <v>0</v>
      </c>
      <c r="J5" s="8">
        <v>0</v>
      </c>
      <c r="K5" s="8">
        <v>5502370</v>
      </c>
      <c r="L5" s="8">
        <v>5044656</v>
      </c>
      <c r="M5" s="8">
        <v>457714</v>
      </c>
      <c r="N5" s="8">
        <v>0</v>
      </c>
      <c r="O5" s="8">
        <v>0</v>
      </c>
      <c r="P5" s="8">
        <v>0</v>
      </c>
      <c r="Q5" s="8">
        <v>5809120</v>
      </c>
      <c r="R5" s="8">
        <v>5798386</v>
      </c>
      <c r="S5" s="8">
        <v>325421</v>
      </c>
      <c r="T5" s="8">
        <v>132349</v>
      </c>
      <c r="U5" s="8">
        <v>21.403400000000001</v>
      </c>
      <c r="V5" s="8">
        <v>0</v>
      </c>
    </row>
    <row r="6" spans="1:22" x14ac:dyDescent="0.3">
      <c r="A6" t="s">
        <v>90</v>
      </c>
      <c r="B6" s="8">
        <v>15392758</v>
      </c>
      <c r="C6" s="8">
        <v>14576325</v>
      </c>
      <c r="D6" s="8">
        <v>816433</v>
      </c>
      <c r="E6" s="8">
        <v>9380164</v>
      </c>
      <c r="F6" s="8">
        <v>9209599</v>
      </c>
      <c r="G6" s="8">
        <v>170565</v>
      </c>
      <c r="H6" s="8">
        <v>0</v>
      </c>
      <c r="I6" s="8">
        <v>0</v>
      </c>
      <c r="J6" s="8">
        <v>0</v>
      </c>
      <c r="K6" s="8">
        <v>6012594</v>
      </c>
      <c r="L6" s="8">
        <v>5366726</v>
      </c>
      <c r="M6" s="8">
        <v>645868</v>
      </c>
      <c r="N6" s="8">
        <v>0</v>
      </c>
      <c r="O6" s="8">
        <v>0</v>
      </c>
      <c r="P6" s="8">
        <v>0</v>
      </c>
      <c r="Q6" s="8">
        <v>6368030</v>
      </c>
      <c r="R6" s="8">
        <v>6348526</v>
      </c>
      <c r="S6" s="8">
        <v>399647</v>
      </c>
      <c r="T6" s="8">
        <v>246209</v>
      </c>
      <c r="U6" s="8">
        <v>27.0366</v>
      </c>
      <c r="V6" s="8">
        <v>0</v>
      </c>
    </row>
    <row r="7" spans="1:22" x14ac:dyDescent="0.3">
      <c r="A7" t="s">
        <v>91</v>
      </c>
      <c r="B7" s="8">
        <v>16660131</v>
      </c>
      <c r="C7" s="8">
        <v>15760691</v>
      </c>
      <c r="D7" s="8">
        <v>899440</v>
      </c>
      <c r="E7" s="8">
        <v>9289137</v>
      </c>
      <c r="F7" s="8">
        <v>9071084</v>
      </c>
      <c r="G7" s="8">
        <v>218053</v>
      </c>
      <c r="H7" s="8">
        <v>0</v>
      </c>
      <c r="I7" s="8">
        <v>0</v>
      </c>
      <c r="J7" s="8">
        <v>0</v>
      </c>
      <c r="K7" s="8">
        <v>7370994</v>
      </c>
      <c r="L7" s="8">
        <v>6689607</v>
      </c>
      <c r="M7" s="8">
        <v>681387</v>
      </c>
      <c r="N7" s="8">
        <v>0</v>
      </c>
      <c r="O7" s="8">
        <v>0</v>
      </c>
      <c r="P7" s="8">
        <v>0</v>
      </c>
      <c r="Q7" s="8">
        <v>7796309</v>
      </c>
      <c r="R7" s="8">
        <v>7786117</v>
      </c>
      <c r="S7" s="8">
        <v>473311</v>
      </c>
      <c r="T7" s="8">
        <v>208075</v>
      </c>
      <c r="U7" s="8">
        <v>20.782699999999998</v>
      </c>
      <c r="V7" s="8">
        <v>0</v>
      </c>
    </row>
    <row r="8" spans="1:22" x14ac:dyDescent="0.3">
      <c r="A8" t="s">
        <v>92</v>
      </c>
      <c r="B8" s="8">
        <v>13017228</v>
      </c>
      <c r="C8" s="8">
        <v>12293029</v>
      </c>
      <c r="D8" s="8">
        <v>724199</v>
      </c>
      <c r="E8" s="8">
        <v>8436558</v>
      </c>
      <c r="F8" s="8">
        <v>8358404</v>
      </c>
      <c r="G8" s="8">
        <v>78154</v>
      </c>
      <c r="H8" s="8">
        <v>0</v>
      </c>
      <c r="I8" s="8">
        <v>0</v>
      </c>
      <c r="J8" s="8">
        <v>0</v>
      </c>
      <c r="K8" s="8">
        <v>4580670</v>
      </c>
      <c r="L8" s="8">
        <v>3934625</v>
      </c>
      <c r="M8" s="8">
        <v>646045</v>
      </c>
      <c r="N8" s="8">
        <v>0</v>
      </c>
      <c r="O8" s="8">
        <v>0</v>
      </c>
      <c r="P8" s="8">
        <v>0</v>
      </c>
      <c r="Q8" s="8">
        <v>4853868</v>
      </c>
      <c r="R8" s="8">
        <v>4832349</v>
      </c>
      <c r="S8" s="8">
        <v>606975</v>
      </c>
      <c r="T8" s="8">
        <v>39164</v>
      </c>
      <c r="U8" s="8">
        <v>22.960999999999999</v>
      </c>
      <c r="V8" s="8">
        <v>0</v>
      </c>
    </row>
    <row r="9" spans="1:22" x14ac:dyDescent="0.3">
      <c r="A9" t="s">
        <v>93</v>
      </c>
      <c r="B9" s="8">
        <v>13408283</v>
      </c>
      <c r="C9" s="8">
        <v>12473857</v>
      </c>
      <c r="D9" s="8">
        <v>934426</v>
      </c>
      <c r="E9" s="8">
        <v>9074591</v>
      </c>
      <c r="F9" s="8">
        <v>8939210</v>
      </c>
      <c r="G9" s="8">
        <v>135381</v>
      </c>
      <c r="H9" s="8">
        <v>0</v>
      </c>
      <c r="I9" s="8">
        <v>0</v>
      </c>
      <c r="J9" s="8">
        <v>0</v>
      </c>
      <c r="K9" s="8">
        <v>4333692</v>
      </c>
      <c r="L9" s="8">
        <v>3534647</v>
      </c>
      <c r="M9" s="8">
        <v>799045</v>
      </c>
      <c r="N9" s="8">
        <v>0</v>
      </c>
      <c r="O9" s="8">
        <v>0</v>
      </c>
      <c r="P9" s="8">
        <v>0</v>
      </c>
      <c r="Q9" s="8">
        <v>4611528</v>
      </c>
      <c r="R9" s="8">
        <v>4601511</v>
      </c>
      <c r="S9" s="8">
        <v>694993</v>
      </c>
      <c r="T9" s="8">
        <v>104033</v>
      </c>
      <c r="U9" s="8">
        <v>16.031500000000001</v>
      </c>
      <c r="V9" s="8">
        <v>0</v>
      </c>
    </row>
    <row r="10" spans="1:22" x14ac:dyDescent="0.3">
      <c r="A10" t="s">
        <v>94</v>
      </c>
      <c r="B10" s="8">
        <v>14960237</v>
      </c>
      <c r="C10" s="8">
        <v>14034654</v>
      </c>
      <c r="D10" s="8">
        <v>925583</v>
      </c>
      <c r="E10" s="8">
        <v>9705166</v>
      </c>
      <c r="F10" s="8">
        <v>9526835</v>
      </c>
      <c r="G10" s="8">
        <v>178331</v>
      </c>
      <c r="H10" s="8">
        <v>0</v>
      </c>
      <c r="I10" s="8">
        <v>0</v>
      </c>
      <c r="J10" s="8">
        <v>0</v>
      </c>
      <c r="K10" s="8">
        <v>5255071</v>
      </c>
      <c r="L10" s="8">
        <v>4507819</v>
      </c>
      <c r="M10" s="8">
        <v>747252</v>
      </c>
      <c r="N10" s="8">
        <v>0</v>
      </c>
      <c r="O10" s="8">
        <v>0</v>
      </c>
      <c r="P10" s="8">
        <v>0</v>
      </c>
      <c r="Q10" s="8">
        <v>5619875</v>
      </c>
      <c r="R10" s="8">
        <v>5610220</v>
      </c>
      <c r="S10" s="8">
        <v>559925</v>
      </c>
      <c r="T10" s="8">
        <v>187391</v>
      </c>
      <c r="U10" s="8">
        <v>17.442599999999999</v>
      </c>
      <c r="V10" s="8">
        <v>0</v>
      </c>
    </row>
    <row r="11" spans="1:22" x14ac:dyDescent="0.3">
      <c r="A11" t="s">
        <v>95</v>
      </c>
      <c r="B11" s="8">
        <v>12369465</v>
      </c>
      <c r="C11" s="8">
        <v>11719259</v>
      </c>
      <c r="D11" s="8">
        <v>650206</v>
      </c>
      <c r="E11" s="8">
        <v>8230269</v>
      </c>
      <c r="F11" s="8">
        <v>8127897</v>
      </c>
      <c r="G11" s="8">
        <v>102372</v>
      </c>
      <c r="H11" s="8">
        <v>0</v>
      </c>
      <c r="I11" s="8">
        <v>0</v>
      </c>
      <c r="J11" s="8">
        <v>0</v>
      </c>
      <c r="K11" s="8">
        <v>4139196</v>
      </c>
      <c r="L11" s="8">
        <v>3591362</v>
      </c>
      <c r="M11" s="8">
        <v>547834</v>
      </c>
      <c r="N11" s="8">
        <v>0</v>
      </c>
      <c r="O11" s="8">
        <v>0</v>
      </c>
      <c r="P11" s="8">
        <v>0</v>
      </c>
      <c r="Q11" s="8">
        <v>4329899</v>
      </c>
      <c r="R11" s="8">
        <v>4316617</v>
      </c>
      <c r="S11" s="8">
        <v>449957</v>
      </c>
      <c r="T11" s="8">
        <v>97944</v>
      </c>
      <c r="U11" s="8">
        <v>34.081499999999998</v>
      </c>
      <c r="V11" s="8">
        <v>0</v>
      </c>
    </row>
    <row r="12" spans="1:22" x14ac:dyDescent="0.3">
      <c r="A12" t="s">
        <v>96</v>
      </c>
      <c r="B12" s="8">
        <v>16810450</v>
      </c>
      <c r="C12" s="8">
        <v>15767822</v>
      </c>
      <c r="D12" s="8">
        <v>1042628</v>
      </c>
      <c r="E12" s="8">
        <v>9747615</v>
      </c>
      <c r="F12" s="8">
        <v>9549552</v>
      </c>
      <c r="G12" s="8">
        <v>198063</v>
      </c>
      <c r="H12" s="8">
        <v>0</v>
      </c>
      <c r="I12" s="8">
        <v>0</v>
      </c>
      <c r="J12" s="8">
        <v>0</v>
      </c>
      <c r="K12" s="8">
        <v>7062835</v>
      </c>
      <c r="L12" s="8">
        <v>6218270</v>
      </c>
      <c r="M12" s="8">
        <v>844565</v>
      </c>
      <c r="N12" s="8">
        <v>0</v>
      </c>
      <c r="O12" s="8">
        <v>0</v>
      </c>
      <c r="P12" s="8">
        <v>0</v>
      </c>
      <c r="Q12" s="8">
        <v>7301721</v>
      </c>
      <c r="R12" s="8">
        <v>7301707</v>
      </c>
      <c r="S12" s="8">
        <v>759730</v>
      </c>
      <c r="T12" s="8">
        <v>84847</v>
      </c>
      <c r="U12" s="8">
        <v>12.3254</v>
      </c>
      <c r="V12" s="8">
        <v>0</v>
      </c>
    </row>
    <row r="13" spans="1:22" x14ac:dyDescent="0.3">
      <c r="A13" t="s">
        <v>97</v>
      </c>
      <c r="B13" s="8">
        <v>15071848</v>
      </c>
      <c r="C13" s="8">
        <v>13826637</v>
      </c>
      <c r="D13" s="8">
        <v>1245211</v>
      </c>
      <c r="E13" s="8">
        <v>9287174</v>
      </c>
      <c r="F13" s="8">
        <v>9045778</v>
      </c>
      <c r="G13" s="8">
        <v>241396</v>
      </c>
      <c r="H13" s="8">
        <v>0</v>
      </c>
      <c r="I13" s="8">
        <v>0</v>
      </c>
      <c r="J13" s="8">
        <v>0</v>
      </c>
      <c r="K13" s="8">
        <v>5784674</v>
      </c>
      <c r="L13" s="8">
        <v>4780859</v>
      </c>
      <c r="M13" s="8">
        <v>1003815</v>
      </c>
      <c r="N13" s="8">
        <v>0</v>
      </c>
      <c r="O13" s="8">
        <v>0</v>
      </c>
      <c r="P13" s="8">
        <v>0</v>
      </c>
      <c r="Q13" s="8">
        <v>6203056</v>
      </c>
      <c r="R13" s="8">
        <v>6164912</v>
      </c>
      <c r="S13" s="8">
        <v>683947</v>
      </c>
      <c r="T13" s="8">
        <v>319830</v>
      </c>
      <c r="U13" s="8">
        <v>37.572000000000003</v>
      </c>
      <c r="V13" s="8">
        <v>0</v>
      </c>
    </row>
    <row r="14" spans="1:22" x14ac:dyDescent="0.3">
      <c r="A14" t="s">
        <v>98</v>
      </c>
      <c r="B14" s="8">
        <v>15510689</v>
      </c>
      <c r="C14" s="8">
        <v>14090382</v>
      </c>
      <c r="D14" s="8">
        <v>1420307</v>
      </c>
      <c r="E14" s="8">
        <v>10678275</v>
      </c>
      <c r="F14" s="8">
        <v>10406446</v>
      </c>
      <c r="G14" s="8">
        <v>271829</v>
      </c>
      <c r="H14" s="8">
        <v>0</v>
      </c>
      <c r="I14" s="8">
        <v>0</v>
      </c>
      <c r="J14" s="8">
        <v>0</v>
      </c>
      <c r="K14" s="8">
        <v>4832414</v>
      </c>
      <c r="L14" s="8">
        <v>3683936</v>
      </c>
      <c r="M14" s="8">
        <v>1148478</v>
      </c>
      <c r="N14" s="8">
        <v>0</v>
      </c>
      <c r="O14" s="8">
        <v>0</v>
      </c>
      <c r="P14" s="8">
        <v>0</v>
      </c>
      <c r="Q14" s="8">
        <v>5161953</v>
      </c>
      <c r="R14" s="8">
        <v>5132321</v>
      </c>
      <c r="S14" s="8">
        <v>817938</v>
      </c>
      <c r="T14" s="8">
        <v>330479</v>
      </c>
      <c r="U14" s="8">
        <v>34.177799999999998</v>
      </c>
      <c r="V14" s="8">
        <v>0</v>
      </c>
    </row>
    <row r="15" spans="1:22" x14ac:dyDescent="0.3">
      <c r="A15" t="s">
        <v>99</v>
      </c>
      <c r="B15" s="8">
        <v>15375797</v>
      </c>
      <c r="C15" s="8">
        <v>13989866</v>
      </c>
      <c r="D15" s="8">
        <v>1385931</v>
      </c>
      <c r="E15" s="8">
        <v>10725290</v>
      </c>
      <c r="F15" s="8">
        <v>10474933</v>
      </c>
      <c r="G15" s="8">
        <v>250357</v>
      </c>
      <c r="H15" s="8">
        <v>0</v>
      </c>
      <c r="I15" s="8">
        <v>0</v>
      </c>
      <c r="J15" s="8">
        <v>0</v>
      </c>
      <c r="K15" s="8">
        <v>4650507</v>
      </c>
      <c r="L15" s="8">
        <v>3514933</v>
      </c>
      <c r="M15" s="8">
        <v>1135574</v>
      </c>
      <c r="N15" s="8">
        <v>0</v>
      </c>
      <c r="O15" s="8">
        <v>0</v>
      </c>
      <c r="P15" s="8">
        <v>0</v>
      </c>
      <c r="Q15" s="8">
        <v>4963650</v>
      </c>
      <c r="R15" s="8">
        <v>4921499</v>
      </c>
      <c r="S15" s="8">
        <v>832839</v>
      </c>
      <c r="T15" s="8">
        <v>302684</v>
      </c>
      <c r="U15" s="8">
        <v>30.661000000000001</v>
      </c>
      <c r="V15" s="8">
        <v>0</v>
      </c>
    </row>
    <row r="16" spans="1:22" x14ac:dyDescent="0.3">
      <c r="A16" t="s">
        <v>100</v>
      </c>
      <c r="B16" s="8">
        <v>14733382</v>
      </c>
      <c r="C16" s="8">
        <v>13193695</v>
      </c>
      <c r="D16" s="8">
        <v>1539687</v>
      </c>
      <c r="E16" s="8">
        <v>9911386</v>
      </c>
      <c r="F16" s="8">
        <v>9633704</v>
      </c>
      <c r="G16" s="8">
        <v>277682</v>
      </c>
      <c r="H16" s="8">
        <v>0</v>
      </c>
      <c r="I16" s="8">
        <v>0</v>
      </c>
      <c r="J16" s="8">
        <v>0</v>
      </c>
      <c r="K16" s="8">
        <v>4821996</v>
      </c>
      <c r="L16" s="8">
        <v>3559991</v>
      </c>
      <c r="M16" s="8">
        <v>1262005</v>
      </c>
      <c r="N16" s="8">
        <v>0</v>
      </c>
      <c r="O16" s="8">
        <v>0</v>
      </c>
      <c r="P16" s="8">
        <v>0</v>
      </c>
      <c r="Q16" s="8">
        <v>5169705</v>
      </c>
      <c r="R16" s="8">
        <v>5123534</v>
      </c>
      <c r="S16" s="8">
        <v>927337</v>
      </c>
      <c r="T16" s="8">
        <v>334729</v>
      </c>
      <c r="U16" s="8">
        <v>30.485499999999998</v>
      </c>
      <c r="V16" s="8">
        <v>0</v>
      </c>
    </row>
    <row r="17" spans="1:22" x14ac:dyDescent="0.3">
      <c r="A17" t="s">
        <v>101</v>
      </c>
      <c r="B17" s="8">
        <v>14049718</v>
      </c>
      <c r="C17" s="8">
        <v>12398164</v>
      </c>
      <c r="D17" s="8">
        <v>1651554</v>
      </c>
      <c r="E17" s="8">
        <v>8833670</v>
      </c>
      <c r="F17" s="8">
        <v>8535324</v>
      </c>
      <c r="G17" s="8">
        <v>298346</v>
      </c>
      <c r="H17" s="8">
        <v>0</v>
      </c>
      <c r="I17" s="8">
        <v>0</v>
      </c>
      <c r="J17" s="8">
        <v>0</v>
      </c>
      <c r="K17" s="8">
        <v>5216048</v>
      </c>
      <c r="L17" s="8">
        <v>3862840</v>
      </c>
      <c r="M17" s="8">
        <v>1353208</v>
      </c>
      <c r="N17" s="8">
        <v>0</v>
      </c>
      <c r="O17" s="8">
        <v>0</v>
      </c>
      <c r="P17" s="8">
        <v>0</v>
      </c>
      <c r="Q17" s="8">
        <v>5596510</v>
      </c>
      <c r="R17" s="8">
        <v>5553839</v>
      </c>
      <c r="S17" s="8">
        <v>956683</v>
      </c>
      <c r="T17" s="8">
        <v>396543</v>
      </c>
      <c r="U17" s="8">
        <v>31.752300000000002</v>
      </c>
      <c r="V17" s="8">
        <v>0</v>
      </c>
    </row>
    <row r="18" spans="1:22" x14ac:dyDescent="0.3">
      <c r="A18" t="s">
        <v>102</v>
      </c>
      <c r="B18" s="8">
        <v>13713375</v>
      </c>
      <c r="C18" s="8">
        <v>11954899</v>
      </c>
      <c r="D18" s="8">
        <v>1758476</v>
      </c>
      <c r="E18" s="8">
        <v>8675622</v>
      </c>
      <c r="F18" s="8">
        <v>8356560</v>
      </c>
      <c r="G18" s="8">
        <v>319062</v>
      </c>
      <c r="H18" s="8">
        <v>0</v>
      </c>
      <c r="I18" s="8">
        <v>0</v>
      </c>
      <c r="J18" s="8">
        <v>0</v>
      </c>
      <c r="K18" s="8">
        <v>5037753</v>
      </c>
      <c r="L18" s="8">
        <v>3598339</v>
      </c>
      <c r="M18" s="8">
        <v>1439414</v>
      </c>
      <c r="N18" s="8">
        <v>0</v>
      </c>
      <c r="O18" s="8">
        <v>0</v>
      </c>
      <c r="P18" s="8">
        <v>0</v>
      </c>
      <c r="Q18" s="8">
        <v>5431874</v>
      </c>
      <c r="R18" s="8">
        <v>5385089</v>
      </c>
      <c r="S18" s="8">
        <v>1060904</v>
      </c>
      <c r="T18" s="8">
        <v>378477</v>
      </c>
      <c r="U18" s="8">
        <v>29.7315</v>
      </c>
      <c r="V18" s="8">
        <v>0</v>
      </c>
    </row>
    <row r="19" spans="1:22" x14ac:dyDescent="0.3">
      <c r="A19" t="s">
        <v>103</v>
      </c>
      <c r="B19" s="8">
        <v>13692846</v>
      </c>
      <c r="C19" s="8">
        <v>11847346</v>
      </c>
      <c r="D19" s="8">
        <v>1845500</v>
      </c>
      <c r="E19" s="8">
        <v>8641867</v>
      </c>
      <c r="F19" s="8">
        <v>8316317</v>
      </c>
      <c r="G19" s="8">
        <v>325550</v>
      </c>
      <c r="H19" s="8">
        <v>0</v>
      </c>
      <c r="I19" s="8">
        <v>0</v>
      </c>
      <c r="J19" s="8">
        <v>0</v>
      </c>
      <c r="K19" s="8">
        <v>5050979</v>
      </c>
      <c r="L19" s="8">
        <v>3531029</v>
      </c>
      <c r="M19" s="8">
        <v>1519950</v>
      </c>
      <c r="N19" s="8">
        <v>0</v>
      </c>
      <c r="O19" s="8">
        <v>0</v>
      </c>
      <c r="P19" s="8">
        <v>0</v>
      </c>
      <c r="Q19" s="8">
        <v>5440258</v>
      </c>
      <c r="R19" s="8">
        <v>5399965</v>
      </c>
      <c r="S19" s="8">
        <v>1102382</v>
      </c>
      <c r="T19" s="8">
        <v>417615</v>
      </c>
      <c r="U19" s="8">
        <v>30.5274</v>
      </c>
      <c r="V19" s="8">
        <v>0</v>
      </c>
    </row>
    <row r="20" spans="1:22" x14ac:dyDescent="0.3">
      <c r="A20" t="s">
        <v>104</v>
      </c>
      <c r="B20" s="8">
        <v>16369467</v>
      </c>
      <c r="C20" s="8">
        <v>14548209</v>
      </c>
      <c r="D20" s="8">
        <v>1821258</v>
      </c>
      <c r="E20" s="8">
        <v>9619585</v>
      </c>
      <c r="F20" s="8">
        <v>9323315</v>
      </c>
      <c r="G20" s="8">
        <v>296270</v>
      </c>
      <c r="H20" s="8">
        <v>0</v>
      </c>
      <c r="I20" s="8">
        <v>0</v>
      </c>
      <c r="J20" s="8">
        <v>0</v>
      </c>
      <c r="K20" s="8">
        <v>6749882</v>
      </c>
      <c r="L20" s="8">
        <v>5224894</v>
      </c>
      <c r="M20" s="8">
        <v>1524988</v>
      </c>
      <c r="N20" s="8">
        <v>0</v>
      </c>
      <c r="O20" s="8">
        <v>0</v>
      </c>
      <c r="P20" s="8">
        <v>0</v>
      </c>
      <c r="Q20" s="8">
        <v>7149925</v>
      </c>
      <c r="R20" s="8">
        <v>7148930</v>
      </c>
      <c r="S20" s="8">
        <v>1431756</v>
      </c>
      <c r="T20" s="8">
        <v>93247</v>
      </c>
      <c r="U20" s="8">
        <v>13.7201</v>
      </c>
      <c r="V20" s="8">
        <v>0</v>
      </c>
    </row>
    <row r="21" spans="1:22" x14ac:dyDescent="0.3">
      <c r="A21" t="s">
        <v>105</v>
      </c>
      <c r="B21" s="8">
        <v>16329555</v>
      </c>
      <c r="C21" s="8">
        <v>14377154</v>
      </c>
      <c r="D21" s="8">
        <v>1952401</v>
      </c>
      <c r="E21" s="8">
        <v>9659222</v>
      </c>
      <c r="F21" s="8">
        <v>9363518</v>
      </c>
      <c r="G21" s="8">
        <v>295704</v>
      </c>
      <c r="H21" s="8">
        <v>0</v>
      </c>
      <c r="I21" s="8">
        <v>0</v>
      </c>
      <c r="J21" s="8">
        <v>0</v>
      </c>
      <c r="K21" s="8">
        <v>6670333</v>
      </c>
      <c r="L21" s="8">
        <v>5013636</v>
      </c>
      <c r="M21" s="8">
        <v>1656697</v>
      </c>
      <c r="N21" s="8">
        <v>0</v>
      </c>
      <c r="O21" s="8">
        <v>0</v>
      </c>
      <c r="P21" s="8">
        <v>0</v>
      </c>
      <c r="Q21" s="8">
        <v>7068859</v>
      </c>
      <c r="R21" s="8">
        <v>7068820</v>
      </c>
      <c r="S21" s="8">
        <v>1568415</v>
      </c>
      <c r="T21" s="8">
        <v>88298</v>
      </c>
      <c r="U21" s="8">
        <v>12.8734</v>
      </c>
      <c r="V21" s="8">
        <v>0</v>
      </c>
    </row>
    <row r="22" spans="1:22" x14ac:dyDescent="0.3">
      <c r="A22" t="s">
        <v>106</v>
      </c>
      <c r="B22" s="8">
        <v>14371842</v>
      </c>
      <c r="C22" s="8">
        <v>11640258</v>
      </c>
      <c r="D22" s="8">
        <v>2731584</v>
      </c>
      <c r="E22" s="8">
        <v>9707137</v>
      </c>
      <c r="F22" s="8">
        <v>9159040</v>
      </c>
      <c r="G22" s="8">
        <v>548097</v>
      </c>
      <c r="H22" s="8">
        <v>0</v>
      </c>
      <c r="I22" s="8">
        <v>0</v>
      </c>
      <c r="J22" s="8">
        <v>0</v>
      </c>
      <c r="K22" s="8">
        <v>4664705</v>
      </c>
      <c r="L22" s="8">
        <v>2481218</v>
      </c>
      <c r="M22" s="8">
        <v>2183487</v>
      </c>
      <c r="N22" s="8">
        <v>0</v>
      </c>
      <c r="O22" s="8">
        <v>0</v>
      </c>
      <c r="P22" s="8">
        <v>0</v>
      </c>
      <c r="Q22" s="8">
        <v>5218946</v>
      </c>
      <c r="R22" s="8">
        <v>5216992</v>
      </c>
      <c r="S22" s="8">
        <v>1587569</v>
      </c>
      <c r="T22" s="8">
        <v>595875</v>
      </c>
      <c r="U22" s="8">
        <v>16.321100000000001</v>
      </c>
      <c r="V22" s="8">
        <v>0</v>
      </c>
    </row>
    <row r="23" spans="1:22" x14ac:dyDescent="0.3">
      <c r="A23" t="s">
        <v>107</v>
      </c>
      <c r="B23" s="8">
        <v>13957683</v>
      </c>
      <c r="C23" s="8">
        <v>11762440</v>
      </c>
      <c r="D23" s="8">
        <v>2195243</v>
      </c>
      <c r="E23" s="8">
        <v>9822316</v>
      </c>
      <c r="F23" s="8">
        <v>9536491</v>
      </c>
      <c r="G23" s="8">
        <v>285825</v>
      </c>
      <c r="H23" s="8">
        <v>0</v>
      </c>
      <c r="I23" s="8">
        <v>0</v>
      </c>
      <c r="J23" s="8">
        <v>0</v>
      </c>
      <c r="K23" s="8">
        <v>4135367</v>
      </c>
      <c r="L23" s="8">
        <v>2225949</v>
      </c>
      <c r="M23" s="8">
        <v>1909418</v>
      </c>
      <c r="N23" s="8">
        <v>0</v>
      </c>
      <c r="O23" s="8">
        <v>0</v>
      </c>
      <c r="P23" s="8">
        <v>0</v>
      </c>
      <c r="Q23" s="8">
        <v>4426786</v>
      </c>
      <c r="R23" s="8">
        <v>4426732</v>
      </c>
      <c r="S23" s="8">
        <v>1866181</v>
      </c>
      <c r="T23" s="8">
        <v>43237</v>
      </c>
      <c r="U23" s="8">
        <v>16.6493</v>
      </c>
      <c r="V23" s="8">
        <v>0</v>
      </c>
    </row>
    <row r="24" spans="1:22" x14ac:dyDescent="0.3">
      <c r="A24" t="s">
        <v>108</v>
      </c>
      <c r="B24" s="8">
        <v>14579900</v>
      </c>
      <c r="C24" s="8">
        <v>12148619</v>
      </c>
      <c r="D24" s="8">
        <v>2431281</v>
      </c>
      <c r="E24" s="8">
        <v>10038235</v>
      </c>
      <c r="F24" s="8">
        <v>9720864</v>
      </c>
      <c r="G24" s="8">
        <v>317371</v>
      </c>
      <c r="H24" s="8">
        <v>0</v>
      </c>
      <c r="I24" s="8">
        <v>0</v>
      </c>
      <c r="J24" s="8">
        <v>0</v>
      </c>
      <c r="K24" s="8">
        <v>4541665</v>
      </c>
      <c r="L24" s="8">
        <v>2427755</v>
      </c>
      <c r="M24" s="8">
        <v>2113910</v>
      </c>
      <c r="N24" s="8">
        <v>0</v>
      </c>
      <c r="O24" s="8">
        <v>0</v>
      </c>
      <c r="P24" s="8">
        <v>0</v>
      </c>
      <c r="Q24" s="8">
        <v>4863761</v>
      </c>
      <c r="R24" s="8">
        <v>4863746</v>
      </c>
      <c r="S24" s="8">
        <v>2064917</v>
      </c>
      <c r="T24" s="8">
        <v>48982</v>
      </c>
      <c r="U24" s="8">
        <v>16.541399999999999</v>
      </c>
      <c r="V24" s="8">
        <v>0</v>
      </c>
    </row>
    <row r="25" spans="1:22" x14ac:dyDescent="0.3">
      <c r="A25" t="s">
        <v>109</v>
      </c>
      <c r="B25" s="8">
        <v>13898993</v>
      </c>
      <c r="C25" s="8">
        <v>11716668</v>
      </c>
      <c r="D25" s="8">
        <v>2182325</v>
      </c>
      <c r="E25" s="8">
        <v>9792853</v>
      </c>
      <c r="F25" s="8">
        <v>9505880</v>
      </c>
      <c r="G25" s="8">
        <v>286973</v>
      </c>
      <c r="H25" s="8">
        <v>0</v>
      </c>
      <c r="I25" s="8">
        <v>0</v>
      </c>
      <c r="J25" s="8">
        <v>0</v>
      </c>
      <c r="K25" s="8">
        <v>4106140</v>
      </c>
      <c r="L25" s="8">
        <v>2210788</v>
      </c>
      <c r="M25" s="8">
        <v>1895352</v>
      </c>
      <c r="N25" s="8">
        <v>0</v>
      </c>
      <c r="O25" s="8">
        <v>0</v>
      </c>
      <c r="P25" s="8">
        <v>0</v>
      </c>
      <c r="Q25" s="8">
        <v>4400563</v>
      </c>
      <c r="R25" s="8">
        <v>4400519</v>
      </c>
      <c r="S25" s="8">
        <v>1849686</v>
      </c>
      <c r="T25" s="8">
        <v>45674</v>
      </c>
      <c r="U25" s="8">
        <v>17.257999999999999</v>
      </c>
      <c r="V25" s="8">
        <v>0</v>
      </c>
    </row>
    <row r="26" spans="1:22" x14ac:dyDescent="0.3">
      <c r="A26" t="s">
        <v>110</v>
      </c>
      <c r="B26" s="8">
        <v>14611879</v>
      </c>
      <c r="C26" s="8">
        <v>12179514</v>
      </c>
      <c r="D26" s="8">
        <v>2432365</v>
      </c>
      <c r="E26" s="8">
        <v>10030264</v>
      </c>
      <c r="F26" s="8">
        <v>9713782</v>
      </c>
      <c r="G26" s="8">
        <v>316482</v>
      </c>
      <c r="H26" s="8">
        <v>0</v>
      </c>
      <c r="I26" s="8">
        <v>0</v>
      </c>
      <c r="J26" s="8">
        <v>0</v>
      </c>
      <c r="K26" s="8">
        <v>4581615</v>
      </c>
      <c r="L26" s="8">
        <v>2465732</v>
      </c>
      <c r="M26" s="8">
        <v>2115883</v>
      </c>
      <c r="N26" s="8">
        <v>0</v>
      </c>
      <c r="O26" s="8">
        <v>0</v>
      </c>
      <c r="P26" s="8">
        <v>0</v>
      </c>
      <c r="Q26" s="8">
        <v>4905230</v>
      </c>
      <c r="R26" s="8">
        <v>4905035</v>
      </c>
      <c r="S26" s="8">
        <v>2068849</v>
      </c>
      <c r="T26" s="8">
        <v>47042</v>
      </c>
      <c r="U26" s="8">
        <v>16.6374</v>
      </c>
      <c r="V26" s="8">
        <v>0</v>
      </c>
    </row>
    <row r="27" spans="1:22" x14ac:dyDescent="0.3">
      <c r="A27" t="s">
        <v>111</v>
      </c>
      <c r="B27" s="8">
        <v>14748687</v>
      </c>
      <c r="C27" s="8">
        <v>12265350</v>
      </c>
      <c r="D27" s="8">
        <v>2483337</v>
      </c>
      <c r="E27" s="8">
        <v>10045362</v>
      </c>
      <c r="F27" s="8">
        <v>9726603</v>
      </c>
      <c r="G27" s="8">
        <v>318759</v>
      </c>
      <c r="H27" s="8">
        <v>0</v>
      </c>
      <c r="I27" s="8">
        <v>0</v>
      </c>
      <c r="J27" s="8">
        <v>0</v>
      </c>
      <c r="K27" s="8">
        <v>4703325</v>
      </c>
      <c r="L27" s="8">
        <v>2538747</v>
      </c>
      <c r="M27" s="8">
        <v>2164578</v>
      </c>
      <c r="N27" s="8">
        <v>0</v>
      </c>
      <c r="O27" s="8">
        <v>0</v>
      </c>
      <c r="P27" s="8">
        <v>0</v>
      </c>
      <c r="Q27" s="8">
        <v>5024104</v>
      </c>
      <c r="R27" s="8">
        <v>5024055</v>
      </c>
      <c r="S27" s="8">
        <v>2112730</v>
      </c>
      <c r="T27" s="8">
        <v>51827</v>
      </c>
      <c r="U27" s="8">
        <v>16.106300000000001</v>
      </c>
      <c r="V27" s="8">
        <v>0</v>
      </c>
    </row>
    <row r="28" spans="1:22" x14ac:dyDescent="0.3">
      <c r="A28" t="s">
        <v>112</v>
      </c>
      <c r="B28" s="8">
        <v>14709302</v>
      </c>
      <c r="C28" s="8">
        <v>12205430</v>
      </c>
      <c r="D28" s="8">
        <v>2503872</v>
      </c>
      <c r="E28" s="8">
        <v>10062318</v>
      </c>
      <c r="F28" s="8">
        <v>9740929</v>
      </c>
      <c r="G28" s="8">
        <v>321389</v>
      </c>
      <c r="H28" s="8">
        <v>0</v>
      </c>
      <c r="I28" s="8">
        <v>0</v>
      </c>
      <c r="J28" s="8">
        <v>0</v>
      </c>
      <c r="K28" s="8">
        <v>4646984</v>
      </c>
      <c r="L28" s="8">
        <v>2464501</v>
      </c>
      <c r="M28" s="8">
        <v>2182483</v>
      </c>
      <c r="N28" s="8">
        <v>0</v>
      </c>
      <c r="O28" s="8">
        <v>0</v>
      </c>
      <c r="P28" s="8">
        <v>0</v>
      </c>
      <c r="Q28" s="8">
        <v>4986753</v>
      </c>
      <c r="R28" s="8">
        <v>4986530</v>
      </c>
      <c r="S28" s="8">
        <v>2113249</v>
      </c>
      <c r="T28" s="8">
        <v>69236</v>
      </c>
      <c r="U28" s="8">
        <v>16.117799999999999</v>
      </c>
      <c r="V28" s="8">
        <v>0</v>
      </c>
    </row>
    <row r="29" spans="1:22" x14ac:dyDescent="0.3">
      <c r="A29" t="s">
        <v>113</v>
      </c>
      <c r="B29" s="8">
        <v>14939458</v>
      </c>
      <c r="C29" s="8">
        <v>11743447</v>
      </c>
      <c r="D29" s="8">
        <v>3196011</v>
      </c>
      <c r="E29" s="8">
        <v>9255008</v>
      </c>
      <c r="F29" s="8">
        <v>8615015</v>
      </c>
      <c r="G29" s="8">
        <v>639993</v>
      </c>
      <c r="H29" s="8">
        <v>0</v>
      </c>
      <c r="I29" s="8">
        <v>0</v>
      </c>
      <c r="J29" s="8">
        <v>0</v>
      </c>
      <c r="K29" s="8">
        <v>5684450</v>
      </c>
      <c r="L29" s="8">
        <v>3128432</v>
      </c>
      <c r="M29" s="8">
        <v>2556018</v>
      </c>
      <c r="N29" s="8">
        <v>0</v>
      </c>
      <c r="O29" s="8">
        <v>0</v>
      </c>
      <c r="P29" s="8">
        <v>0</v>
      </c>
      <c r="Q29" s="8">
        <v>6354025</v>
      </c>
      <c r="R29" s="8">
        <v>6343191</v>
      </c>
      <c r="S29" s="8">
        <v>1831394</v>
      </c>
      <c r="T29" s="8">
        <v>724608</v>
      </c>
      <c r="U29" s="8">
        <v>16.673999999999999</v>
      </c>
      <c r="V29" s="8">
        <v>0</v>
      </c>
    </row>
    <row r="30" spans="1:22" x14ac:dyDescent="0.3">
      <c r="A30" t="s">
        <v>114</v>
      </c>
      <c r="B30" s="8">
        <v>14851870</v>
      </c>
      <c r="C30" s="8">
        <v>11537871</v>
      </c>
      <c r="D30" s="8">
        <v>3313999</v>
      </c>
      <c r="E30" s="8">
        <v>9151036</v>
      </c>
      <c r="F30" s="8">
        <v>8493434</v>
      </c>
      <c r="G30" s="8">
        <v>657602</v>
      </c>
      <c r="H30" s="8">
        <v>0</v>
      </c>
      <c r="I30" s="8">
        <v>0</v>
      </c>
      <c r="J30" s="8">
        <v>0</v>
      </c>
      <c r="K30" s="8">
        <v>5700834</v>
      </c>
      <c r="L30" s="8">
        <v>3044437</v>
      </c>
      <c r="M30" s="8">
        <v>2656397</v>
      </c>
      <c r="N30" s="8">
        <v>0</v>
      </c>
      <c r="O30" s="8">
        <v>0</v>
      </c>
      <c r="P30" s="8">
        <v>0</v>
      </c>
      <c r="Q30" s="8">
        <v>6367314</v>
      </c>
      <c r="R30" s="8">
        <v>6362388</v>
      </c>
      <c r="S30" s="8">
        <v>1913536</v>
      </c>
      <c r="T30" s="8">
        <v>742866</v>
      </c>
      <c r="U30" s="8">
        <v>16.3338</v>
      </c>
      <c r="V30" s="8">
        <v>0</v>
      </c>
    </row>
    <row r="31" spans="1:22" x14ac:dyDescent="0.3">
      <c r="A31" t="s">
        <v>115</v>
      </c>
      <c r="B31" s="8">
        <v>15176757</v>
      </c>
      <c r="C31" s="8">
        <v>11991030</v>
      </c>
      <c r="D31" s="8">
        <v>3185727</v>
      </c>
      <c r="E31" s="8">
        <v>9298353</v>
      </c>
      <c r="F31" s="8">
        <v>8644223</v>
      </c>
      <c r="G31" s="8">
        <v>654130</v>
      </c>
      <c r="H31" s="8">
        <v>0</v>
      </c>
      <c r="I31" s="8">
        <v>0</v>
      </c>
      <c r="J31" s="8">
        <v>0</v>
      </c>
      <c r="K31" s="8">
        <v>5878404</v>
      </c>
      <c r="L31" s="8">
        <v>3346807</v>
      </c>
      <c r="M31" s="8">
        <v>2531597</v>
      </c>
      <c r="N31" s="8">
        <v>0</v>
      </c>
      <c r="O31" s="8">
        <v>0</v>
      </c>
      <c r="P31" s="8">
        <v>0</v>
      </c>
      <c r="Q31" s="8">
        <v>6534711</v>
      </c>
      <c r="R31" s="8">
        <v>6531324</v>
      </c>
      <c r="S31" s="8">
        <v>1843621</v>
      </c>
      <c r="T31" s="8">
        <v>688015</v>
      </c>
      <c r="U31" s="8">
        <v>16.4711</v>
      </c>
      <c r="V31" s="8">
        <v>0</v>
      </c>
    </row>
    <row r="32" spans="1:22" x14ac:dyDescent="0.3">
      <c r="A32" t="s">
        <v>116</v>
      </c>
      <c r="B32" s="8">
        <v>15193716</v>
      </c>
      <c r="C32" s="8">
        <v>11572294</v>
      </c>
      <c r="D32" s="8">
        <v>3621422</v>
      </c>
      <c r="E32" s="8">
        <v>9261551</v>
      </c>
      <c r="F32" s="8">
        <v>8521536</v>
      </c>
      <c r="G32" s="8">
        <v>740015</v>
      </c>
      <c r="H32" s="8">
        <v>0</v>
      </c>
      <c r="I32" s="8">
        <v>0</v>
      </c>
      <c r="J32" s="8">
        <v>0</v>
      </c>
      <c r="K32" s="8">
        <v>5932165</v>
      </c>
      <c r="L32" s="8">
        <v>3050758</v>
      </c>
      <c r="M32" s="8">
        <v>2881407</v>
      </c>
      <c r="N32" s="8">
        <v>0</v>
      </c>
      <c r="O32" s="8">
        <v>0</v>
      </c>
      <c r="P32" s="8">
        <v>0</v>
      </c>
      <c r="Q32" s="8">
        <v>6666821</v>
      </c>
      <c r="R32" s="8">
        <v>6661386</v>
      </c>
      <c r="S32" s="8">
        <v>2081618</v>
      </c>
      <c r="T32" s="8">
        <v>799838</v>
      </c>
      <c r="U32" s="8">
        <v>16.659300000000002</v>
      </c>
      <c r="V32" s="8">
        <v>0</v>
      </c>
    </row>
    <row r="33" spans="1:22" x14ac:dyDescent="0.3">
      <c r="A33" t="s">
        <v>117</v>
      </c>
      <c r="B33" s="8">
        <v>15213504</v>
      </c>
      <c r="C33" s="8">
        <v>11564720</v>
      </c>
      <c r="D33" s="8">
        <v>3648784</v>
      </c>
      <c r="E33" s="8">
        <v>9230790</v>
      </c>
      <c r="F33" s="8">
        <v>8482347</v>
      </c>
      <c r="G33" s="8">
        <v>748443</v>
      </c>
      <c r="H33" s="8">
        <v>0</v>
      </c>
      <c r="I33" s="8">
        <v>0</v>
      </c>
      <c r="J33" s="8">
        <v>0</v>
      </c>
      <c r="K33" s="8">
        <v>5982714</v>
      </c>
      <c r="L33" s="8">
        <v>3082373</v>
      </c>
      <c r="M33" s="8">
        <v>2900341</v>
      </c>
      <c r="N33" s="8">
        <v>0</v>
      </c>
      <c r="O33" s="8">
        <v>0</v>
      </c>
      <c r="P33" s="8">
        <v>0</v>
      </c>
      <c r="Q33" s="8">
        <v>6727959</v>
      </c>
      <c r="R33" s="8">
        <v>6725822</v>
      </c>
      <c r="S33" s="8">
        <v>2089886</v>
      </c>
      <c r="T33" s="8">
        <v>810385</v>
      </c>
      <c r="U33" s="8">
        <v>16.5761</v>
      </c>
      <c r="V33" s="8">
        <v>0</v>
      </c>
    </row>
    <row r="34" spans="1:22" x14ac:dyDescent="0.3">
      <c r="A34" t="s">
        <v>118</v>
      </c>
      <c r="B34" s="8">
        <v>15162479</v>
      </c>
      <c r="C34" s="8">
        <v>11644124</v>
      </c>
      <c r="D34" s="8">
        <v>3518355</v>
      </c>
      <c r="E34" s="8">
        <v>9529219</v>
      </c>
      <c r="F34" s="8">
        <v>8809512</v>
      </c>
      <c r="G34" s="8">
        <v>719707</v>
      </c>
      <c r="H34" s="8">
        <v>0</v>
      </c>
      <c r="I34" s="8">
        <v>0</v>
      </c>
      <c r="J34" s="8">
        <v>0</v>
      </c>
      <c r="K34" s="8">
        <v>5633260</v>
      </c>
      <c r="L34" s="8">
        <v>2834612</v>
      </c>
      <c r="M34" s="8">
        <v>2798648</v>
      </c>
      <c r="N34" s="8">
        <v>0</v>
      </c>
      <c r="O34" s="8">
        <v>0</v>
      </c>
      <c r="P34" s="8">
        <v>0</v>
      </c>
      <c r="Q34" s="8">
        <v>6359380</v>
      </c>
      <c r="R34" s="8">
        <v>6358968</v>
      </c>
      <c r="S34" s="8">
        <v>2209525</v>
      </c>
      <c r="T34" s="8">
        <v>589139</v>
      </c>
      <c r="U34" s="8">
        <v>16.464300000000001</v>
      </c>
      <c r="V34" s="8">
        <v>0</v>
      </c>
    </row>
    <row r="35" spans="1:22" x14ac:dyDescent="0.3">
      <c r="A35" t="s">
        <v>119</v>
      </c>
      <c r="B35" s="8">
        <v>15035720</v>
      </c>
      <c r="C35" s="8">
        <v>11509966</v>
      </c>
      <c r="D35" s="8">
        <v>3525754</v>
      </c>
      <c r="E35" s="8">
        <v>9537295</v>
      </c>
      <c r="F35" s="8">
        <v>8832095</v>
      </c>
      <c r="G35" s="8">
        <v>705200</v>
      </c>
      <c r="H35" s="8">
        <v>0</v>
      </c>
      <c r="I35" s="8">
        <v>0</v>
      </c>
      <c r="J35" s="8">
        <v>0</v>
      </c>
      <c r="K35" s="8">
        <v>5498425</v>
      </c>
      <c r="L35" s="8">
        <v>2677871</v>
      </c>
      <c r="M35" s="8">
        <v>2820554</v>
      </c>
      <c r="N35" s="8">
        <v>0</v>
      </c>
      <c r="O35" s="8">
        <v>0</v>
      </c>
      <c r="P35" s="8">
        <v>0</v>
      </c>
      <c r="Q35" s="8">
        <v>6203230</v>
      </c>
      <c r="R35" s="8">
        <v>6202715</v>
      </c>
      <c r="S35" s="8">
        <v>2250290</v>
      </c>
      <c r="T35" s="8">
        <v>570291</v>
      </c>
      <c r="U35" s="8">
        <v>15.917</v>
      </c>
      <c r="V35" s="8">
        <v>0</v>
      </c>
    </row>
    <row r="36" spans="1:22" x14ac:dyDescent="0.3">
      <c r="A36" t="s">
        <v>120</v>
      </c>
      <c r="B36" s="8">
        <v>15271165</v>
      </c>
      <c r="C36" s="8">
        <v>11654423</v>
      </c>
      <c r="D36" s="8">
        <v>3616742</v>
      </c>
      <c r="E36" s="8">
        <v>9553023</v>
      </c>
      <c r="F36" s="8">
        <v>8848611</v>
      </c>
      <c r="G36" s="8">
        <v>704412</v>
      </c>
      <c r="H36" s="8">
        <v>0</v>
      </c>
      <c r="I36" s="8">
        <v>0</v>
      </c>
      <c r="J36" s="8">
        <v>0</v>
      </c>
      <c r="K36" s="8">
        <v>5718142</v>
      </c>
      <c r="L36" s="8">
        <v>2805812</v>
      </c>
      <c r="M36" s="8">
        <v>2912330</v>
      </c>
      <c r="N36" s="8">
        <v>0</v>
      </c>
      <c r="O36" s="8">
        <v>0</v>
      </c>
      <c r="P36" s="8">
        <v>0</v>
      </c>
      <c r="Q36" s="8">
        <v>6439259</v>
      </c>
      <c r="R36" s="8">
        <v>6437556</v>
      </c>
      <c r="S36" s="8">
        <v>2290490</v>
      </c>
      <c r="T36" s="8">
        <v>621824</v>
      </c>
      <c r="U36" s="8">
        <v>15.7545</v>
      </c>
      <c r="V36" s="8">
        <v>0</v>
      </c>
    </row>
    <row r="37" spans="1:22" x14ac:dyDescent="0.3">
      <c r="A37" t="s">
        <v>121</v>
      </c>
      <c r="B37" s="8">
        <v>15160674</v>
      </c>
      <c r="C37" s="8">
        <v>11520916</v>
      </c>
      <c r="D37" s="8">
        <v>3639758</v>
      </c>
      <c r="E37" s="8">
        <v>9473073</v>
      </c>
      <c r="F37" s="8">
        <v>8757789</v>
      </c>
      <c r="G37" s="8">
        <v>715284</v>
      </c>
      <c r="H37" s="8">
        <v>0</v>
      </c>
      <c r="I37" s="8">
        <v>0</v>
      </c>
      <c r="J37" s="8">
        <v>0</v>
      </c>
      <c r="K37" s="8">
        <v>5687601</v>
      </c>
      <c r="L37" s="8">
        <v>2763127</v>
      </c>
      <c r="M37" s="8">
        <v>2924474</v>
      </c>
      <c r="N37" s="8">
        <v>0</v>
      </c>
      <c r="O37" s="8">
        <v>0</v>
      </c>
      <c r="P37" s="8">
        <v>0</v>
      </c>
      <c r="Q37" s="8">
        <v>6394168</v>
      </c>
      <c r="R37" s="8">
        <v>6393771</v>
      </c>
      <c r="S37" s="8">
        <v>2330734</v>
      </c>
      <c r="T37" s="8">
        <v>593733</v>
      </c>
      <c r="U37" s="8">
        <v>15.7333</v>
      </c>
      <c r="V37" s="8">
        <v>0</v>
      </c>
    </row>
    <row r="38" spans="1:22" x14ac:dyDescent="0.3">
      <c r="A38" t="s">
        <v>122</v>
      </c>
      <c r="B38" s="8">
        <v>15335157</v>
      </c>
      <c r="C38" s="8">
        <v>11543333</v>
      </c>
      <c r="D38" s="8">
        <v>3791824</v>
      </c>
      <c r="E38" s="8">
        <v>9436585</v>
      </c>
      <c r="F38" s="8">
        <v>8696314</v>
      </c>
      <c r="G38" s="8">
        <v>740271</v>
      </c>
      <c r="H38" s="8">
        <v>0</v>
      </c>
      <c r="I38" s="8">
        <v>0</v>
      </c>
      <c r="J38" s="8">
        <v>0</v>
      </c>
      <c r="K38" s="8">
        <v>5898572</v>
      </c>
      <c r="L38" s="8">
        <v>2847019</v>
      </c>
      <c r="M38" s="8">
        <v>3051553</v>
      </c>
      <c r="N38" s="8">
        <v>0</v>
      </c>
      <c r="O38" s="8">
        <v>0</v>
      </c>
      <c r="P38" s="8">
        <v>0</v>
      </c>
      <c r="Q38" s="8">
        <v>6634061</v>
      </c>
      <c r="R38" s="8">
        <v>6634059</v>
      </c>
      <c r="S38" s="8">
        <v>2477304</v>
      </c>
      <c r="T38" s="8">
        <v>574251</v>
      </c>
      <c r="U38" s="8">
        <v>14.920999999999999</v>
      </c>
      <c r="V38" s="8">
        <v>0</v>
      </c>
    </row>
    <row r="39" spans="1:22" x14ac:dyDescent="0.3">
      <c r="A39" t="s">
        <v>123</v>
      </c>
      <c r="B39" s="8">
        <v>15287681</v>
      </c>
      <c r="C39" s="8">
        <v>11550785</v>
      </c>
      <c r="D39" s="8">
        <v>3736896</v>
      </c>
      <c r="E39" s="8">
        <v>9511829</v>
      </c>
      <c r="F39" s="8">
        <v>8898418</v>
      </c>
      <c r="G39" s="8">
        <v>613411</v>
      </c>
      <c r="H39" s="8">
        <v>0</v>
      </c>
      <c r="I39" s="8">
        <v>0</v>
      </c>
      <c r="J39" s="8">
        <v>0</v>
      </c>
      <c r="K39" s="8">
        <v>5775852</v>
      </c>
      <c r="L39" s="8">
        <v>2652367</v>
      </c>
      <c r="M39" s="8">
        <v>3123485</v>
      </c>
      <c r="N39" s="8">
        <v>0</v>
      </c>
      <c r="O39" s="8">
        <v>0</v>
      </c>
      <c r="P39" s="8">
        <v>0</v>
      </c>
      <c r="Q39" s="8">
        <v>6398743</v>
      </c>
      <c r="R39" s="8">
        <v>6398662</v>
      </c>
      <c r="S39" s="8">
        <v>2727887</v>
      </c>
      <c r="T39" s="8">
        <v>395595</v>
      </c>
      <c r="U39" s="8">
        <v>14.2295</v>
      </c>
      <c r="V39" s="8">
        <v>0</v>
      </c>
    </row>
    <row r="40" spans="1:22" x14ac:dyDescent="0.3">
      <c r="A40" t="s">
        <v>124</v>
      </c>
      <c r="B40" s="8">
        <v>15234428</v>
      </c>
      <c r="C40" s="8">
        <v>11507514</v>
      </c>
      <c r="D40" s="8">
        <v>3726914</v>
      </c>
      <c r="E40" s="8">
        <v>9488373</v>
      </c>
      <c r="F40" s="8">
        <v>8868827</v>
      </c>
      <c r="G40" s="8">
        <v>619546</v>
      </c>
      <c r="H40" s="8">
        <v>0</v>
      </c>
      <c r="I40" s="8">
        <v>0</v>
      </c>
      <c r="J40" s="8">
        <v>0</v>
      </c>
      <c r="K40" s="8">
        <v>5746055</v>
      </c>
      <c r="L40" s="8">
        <v>2638687</v>
      </c>
      <c r="M40" s="8">
        <v>3107368</v>
      </c>
      <c r="N40" s="8">
        <v>0</v>
      </c>
      <c r="O40" s="8">
        <v>0</v>
      </c>
      <c r="P40" s="8">
        <v>0</v>
      </c>
      <c r="Q40" s="8">
        <v>6369312</v>
      </c>
      <c r="R40" s="8">
        <v>6369298</v>
      </c>
      <c r="S40" s="8">
        <v>2716105</v>
      </c>
      <c r="T40" s="8">
        <v>391248</v>
      </c>
      <c r="U40" s="8">
        <v>13.949199999999999</v>
      </c>
      <c r="V40" s="8">
        <v>0</v>
      </c>
    </row>
    <row r="41" spans="1:22" x14ac:dyDescent="0.3">
      <c r="A41" t="s">
        <v>125</v>
      </c>
      <c r="B41" s="8">
        <v>15331382</v>
      </c>
      <c r="C41" s="8">
        <v>11569213</v>
      </c>
      <c r="D41" s="8">
        <v>3762169</v>
      </c>
      <c r="E41" s="8">
        <v>9545888</v>
      </c>
      <c r="F41" s="8">
        <v>8945683</v>
      </c>
      <c r="G41" s="8">
        <v>600205</v>
      </c>
      <c r="H41" s="8">
        <v>0</v>
      </c>
      <c r="I41" s="8">
        <v>0</v>
      </c>
      <c r="J41" s="8">
        <v>0</v>
      </c>
      <c r="K41" s="8">
        <v>5785494</v>
      </c>
      <c r="L41" s="8">
        <v>2623530</v>
      </c>
      <c r="M41" s="8">
        <v>3161964</v>
      </c>
      <c r="N41" s="8">
        <v>0</v>
      </c>
      <c r="O41" s="8">
        <v>0</v>
      </c>
      <c r="P41" s="8">
        <v>0</v>
      </c>
      <c r="Q41" s="8">
        <v>6379470</v>
      </c>
      <c r="R41" s="8">
        <v>6379264</v>
      </c>
      <c r="S41" s="8">
        <v>2779644</v>
      </c>
      <c r="T41" s="8">
        <v>382296</v>
      </c>
      <c r="U41" s="8">
        <v>14.6607</v>
      </c>
      <c r="V41" s="8">
        <v>0</v>
      </c>
    </row>
    <row r="42" spans="1:22" x14ac:dyDescent="0.3">
      <c r="A42" t="s">
        <v>126</v>
      </c>
      <c r="B42" s="8">
        <v>14500267</v>
      </c>
      <c r="C42" s="8">
        <v>10547890</v>
      </c>
      <c r="D42" s="8">
        <v>3952377</v>
      </c>
      <c r="E42" s="8">
        <v>8843374</v>
      </c>
      <c r="F42" s="8">
        <v>8371775</v>
      </c>
      <c r="G42" s="8">
        <v>471599</v>
      </c>
      <c r="H42" s="8">
        <v>0</v>
      </c>
      <c r="I42" s="8">
        <v>0</v>
      </c>
      <c r="J42" s="8">
        <v>0</v>
      </c>
      <c r="K42" s="8">
        <v>5656893</v>
      </c>
      <c r="L42" s="8">
        <v>2176115</v>
      </c>
      <c r="M42" s="8">
        <v>3480778</v>
      </c>
      <c r="N42" s="8">
        <v>0</v>
      </c>
      <c r="O42" s="8">
        <v>0</v>
      </c>
      <c r="P42" s="8">
        <v>0</v>
      </c>
      <c r="Q42" s="8">
        <v>6127960</v>
      </c>
      <c r="R42" s="8">
        <v>6127960</v>
      </c>
      <c r="S42" s="8">
        <v>3337743</v>
      </c>
      <c r="T42" s="8">
        <v>143024</v>
      </c>
      <c r="U42" s="8">
        <v>13.568899999999999</v>
      </c>
      <c r="V42" s="8">
        <v>0</v>
      </c>
    </row>
    <row r="43" spans="1:22" x14ac:dyDescent="0.3">
      <c r="A43" t="s">
        <v>127</v>
      </c>
      <c r="B43" s="8">
        <v>15154590</v>
      </c>
      <c r="C43" s="8">
        <v>10987347</v>
      </c>
      <c r="D43" s="8">
        <v>4167243</v>
      </c>
      <c r="E43" s="8">
        <v>9279259</v>
      </c>
      <c r="F43" s="8">
        <v>8677548</v>
      </c>
      <c r="G43" s="8">
        <v>601711</v>
      </c>
      <c r="H43" s="8">
        <v>0</v>
      </c>
      <c r="I43" s="8">
        <v>0</v>
      </c>
      <c r="J43" s="8">
        <v>0</v>
      </c>
      <c r="K43" s="8">
        <v>5875331</v>
      </c>
      <c r="L43" s="8">
        <v>2309799</v>
      </c>
      <c r="M43" s="8">
        <v>3565532</v>
      </c>
      <c r="N43" s="8">
        <v>0</v>
      </c>
      <c r="O43" s="8">
        <v>0</v>
      </c>
      <c r="P43" s="8">
        <v>0</v>
      </c>
      <c r="Q43" s="8">
        <v>6445889</v>
      </c>
      <c r="R43" s="8">
        <v>6445889</v>
      </c>
      <c r="S43" s="8">
        <v>3441393</v>
      </c>
      <c r="T43" s="8">
        <v>124151</v>
      </c>
      <c r="U43" s="8">
        <v>13.5969</v>
      </c>
      <c r="V43" s="8">
        <v>0</v>
      </c>
    </row>
    <row r="44" spans="1:22" x14ac:dyDescent="0.3">
      <c r="A44" t="s">
        <v>128</v>
      </c>
      <c r="B44" s="8">
        <v>15172973</v>
      </c>
      <c r="C44" s="8">
        <v>11003802</v>
      </c>
      <c r="D44" s="8">
        <v>4169171</v>
      </c>
      <c r="E44" s="8">
        <v>9279132</v>
      </c>
      <c r="F44" s="8">
        <v>8680686</v>
      </c>
      <c r="G44" s="8">
        <v>598446</v>
      </c>
      <c r="H44" s="8">
        <v>0</v>
      </c>
      <c r="I44" s="8">
        <v>0</v>
      </c>
      <c r="J44" s="8">
        <v>0</v>
      </c>
      <c r="K44" s="8">
        <v>5893841</v>
      </c>
      <c r="L44" s="8">
        <v>2323116</v>
      </c>
      <c r="M44" s="8">
        <v>3570725</v>
      </c>
      <c r="N44" s="8">
        <v>0</v>
      </c>
      <c r="O44" s="8">
        <v>0</v>
      </c>
      <c r="P44" s="8">
        <v>0</v>
      </c>
      <c r="Q44" s="8">
        <v>6461646</v>
      </c>
      <c r="R44" s="8">
        <v>6461646</v>
      </c>
      <c r="S44" s="8">
        <v>3453902</v>
      </c>
      <c r="T44" s="8">
        <v>116855</v>
      </c>
      <c r="U44" s="8">
        <v>13.5862</v>
      </c>
      <c r="V44" s="8">
        <v>0</v>
      </c>
    </row>
    <row r="45" spans="1:22" x14ac:dyDescent="0.3">
      <c r="A45" t="s">
        <v>129</v>
      </c>
      <c r="B45" s="8">
        <v>15255912</v>
      </c>
      <c r="C45" s="8">
        <v>10966799</v>
      </c>
      <c r="D45" s="8">
        <v>4289113</v>
      </c>
      <c r="E45" s="8">
        <v>9160928</v>
      </c>
      <c r="F45" s="8">
        <v>8532500</v>
      </c>
      <c r="G45" s="8">
        <v>628428</v>
      </c>
      <c r="H45" s="8">
        <v>0</v>
      </c>
      <c r="I45" s="8">
        <v>0</v>
      </c>
      <c r="J45" s="8">
        <v>0</v>
      </c>
      <c r="K45" s="8">
        <v>6094984</v>
      </c>
      <c r="L45" s="8">
        <v>2434299</v>
      </c>
      <c r="M45" s="8">
        <v>3660685</v>
      </c>
      <c r="N45" s="8">
        <v>0</v>
      </c>
      <c r="O45" s="8">
        <v>0</v>
      </c>
      <c r="P45" s="8">
        <v>0</v>
      </c>
      <c r="Q45" s="8">
        <v>6715619</v>
      </c>
      <c r="R45" s="8">
        <v>6713498</v>
      </c>
      <c r="S45" s="8">
        <v>3479156</v>
      </c>
      <c r="T45" s="8">
        <v>181529</v>
      </c>
      <c r="U45" s="8">
        <v>13.489599999999999</v>
      </c>
      <c r="V45" s="8">
        <v>0</v>
      </c>
    </row>
    <row r="46" spans="1:22" x14ac:dyDescent="0.3">
      <c r="A46" t="s">
        <v>130</v>
      </c>
      <c r="B46" s="8">
        <v>15050703</v>
      </c>
      <c r="C46" s="8">
        <v>14655812</v>
      </c>
      <c r="D46" s="8">
        <v>394891</v>
      </c>
      <c r="E46" s="8">
        <v>9271215</v>
      </c>
      <c r="F46" s="8">
        <v>9184617</v>
      </c>
      <c r="G46" s="8">
        <v>86598</v>
      </c>
      <c r="H46" s="8">
        <v>0</v>
      </c>
      <c r="I46" s="8">
        <v>0</v>
      </c>
      <c r="J46" s="8">
        <v>0</v>
      </c>
      <c r="K46" s="8">
        <v>5779488</v>
      </c>
      <c r="L46" s="8">
        <v>5471195</v>
      </c>
      <c r="M46" s="8">
        <v>308293</v>
      </c>
      <c r="N46" s="8">
        <v>0</v>
      </c>
      <c r="O46" s="8">
        <v>0</v>
      </c>
      <c r="P46" s="8">
        <v>0</v>
      </c>
      <c r="Q46" s="8">
        <v>6045091</v>
      </c>
      <c r="R46" s="8">
        <v>6030818</v>
      </c>
      <c r="S46" s="8">
        <v>197554</v>
      </c>
      <c r="T46" s="8">
        <v>110701</v>
      </c>
      <c r="U46" s="8">
        <v>24.4115</v>
      </c>
      <c r="V46" s="8">
        <v>0</v>
      </c>
    </row>
    <row r="47" spans="1:22" x14ac:dyDescent="0.3">
      <c r="A47" t="s">
        <v>131</v>
      </c>
      <c r="B47" s="8">
        <v>15490275</v>
      </c>
      <c r="C47" s="8">
        <v>14658626</v>
      </c>
      <c r="D47" s="8">
        <v>831649</v>
      </c>
      <c r="E47" s="8">
        <v>12060958</v>
      </c>
      <c r="F47" s="8">
        <v>11856519</v>
      </c>
      <c r="G47" s="8">
        <v>204439</v>
      </c>
      <c r="H47" s="8">
        <v>0</v>
      </c>
      <c r="I47" s="8">
        <v>0</v>
      </c>
      <c r="J47" s="8">
        <v>0</v>
      </c>
      <c r="K47" s="8">
        <v>3429317</v>
      </c>
      <c r="L47" s="8">
        <v>2802107</v>
      </c>
      <c r="M47" s="8">
        <v>627210</v>
      </c>
      <c r="N47" s="8">
        <v>0</v>
      </c>
      <c r="O47" s="8">
        <v>0</v>
      </c>
      <c r="P47" s="8">
        <v>0</v>
      </c>
      <c r="Q47" s="8">
        <v>3862812</v>
      </c>
      <c r="R47" s="8">
        <v>3727912</v>
      </c>
      <c r="S47" s="8">
        <v>426333</v>
      </c>
      <c r="T47" s="8">
        <v>200831</v>
      </c>
      <c r="U47" s="8">
        <v>62.3474</v>
      </c>
      <c r="V47" s="8">
        <v>0</v>
      </c>
    </row>
    <row r="48" spans="1:22" x14ac:dyDescent="0.3">
      <c r="A48" t="s">
        <v>132</v>
      </c>
      <c r="B48" s="8">
        <v>14753753</v>
      </c>
      <c r="C48" s="8">
        <v>13690195</v>
      </c>
      <c r="D48" s="8">
        <v>1063558</v>
      </c>
      <c r="E48" s="8">
        <v>11231637</v>
      </c>
      <c r="F48" s="8">
        <v>10965031</v>
      </c>
      <c r="G48" s="8">
        <v>266606</v>
      </c>
      <c r="H48" s="8">
        <v>0</v>
      </c>
      <c r="I48" s="8">
        <v>0</v>
      </c>
      <c r="J48" s="8">
        <v>0</v>
      </c>
      <c r="K48" s="8">
        <v>3522116</v>
      </c>
      <c r="L48" s="8">
        <v>2725164</v>
      </c>
      <c r="M48" s="8">
        <v>796952</v>
      </c>
      <c r="N48" s="8">
        <v>0</v>
      </c>
      <c r="O48" s="8">
        <v>0</v>
      </c>
      <c r="P48" s="8">
        <v>0</v>
      </c>
      <c r="Q48" s="8">
        <v>3957804</v>
      </c>
      <c r="R48" s="8">
        <v>3866146</v>
      </c>
      <c r="S48" s="8">
        <v>522730</v>
      </c>
      <c r="T48" s="8">
        <v>274161</v>
      </c>
      <c r="U48" s="8">
        <v>51.994199999999999</v>
      </c>
      <c r="V48" s="8">
        <v>0</v>
      </c>
    </row>
    <row r="49" spans="1:22" x14ac:dyDescent="0.3">
      <c r="A49" t="s">
        <v>133</v>
      </c>
      <c r="B49" s="8">
        <v>15846105</v>
      </c>
      <c r="C49" s="8">
        <v>15168073</v>
      </c>
      <c r="D49" s="8">
        <v>678032</v>
      </c>
      <c r="E49" s="8">
        <v>8933098</v>
      </c>
      <c r="F49" s="8">
        <v>8791989</v>
      </c>
      <c r="G49" s="8">
        <v>141109</v>
      </c>
      <c r="H49" s="8">
        <v>0</v>
      </c>
      <c r="I49" s="8">
        <v>0</v>
      </c>
      <c r="J49" s="8">
        <v>0</v>
      </c>
      <c r="K49" s="8">
        <v>6913007</v>
      </c>
      <c r="L49" s="8">
        <v>6376084</v>
      </c>
      <c r="M49" s="8">
        <v>536923</v>
      </c>
      <c r="N49" s="8">
        <v>0</v>
      </c>
      <c r="O49" s="8">
        <v>0</v>
      </c>
      <c r="P49" s="8">
        <v>0</v>
      </c>
      <c r="Q49" s="8">
        <v>7424545</v>
      </c>
      <c r="R49" s="8">
        <v>7363924</v>
      </c>
      <c r="S49" s="8">
        <v>352838</v>
      </c>
      <c r="T49" s="8">
        <v>184054</v>
      </c>
      <c r="U49" s="8">
        <v>15.1022</v>
      </c>
      <c r="V49" s="8">
        <v>0</v>
      </c>
    </row>
    <row r="50" spans="1:22" x14ac:dyDescent="0.3">
      <c r="A50" t="s">
        <v>134</v>
      </c>
      <c r="B50" s="8">
        <v>18254814</v>
      </c>
      <c r="C50" s="8">
        <v>17387313</v>
      </c>
      <c r="D50" s="8">
        <v>867501</v>
      </c>
      <c r="E50" s="8">
        <v>8824139</v>
      </c>
      <c r="F50" s="8">
        <v>8639907</v>
      </c>
      <c r="G50" s="8">
        <v>184232</v>
      </c>
      <c r="H50" s="8">
        <v>0</v>
      </c>
      <c r="I50" s="8">
        <v>0</v>
      </c>
      <c r="J50" s="8">
        <v>0</v>
      </c>
      <c r="K50" s="8">
        <v>9430675</v>
      </c>
      <c r="L50" s="8">
        <v>8747406</v>
      </c>
      <c r="M50" s="8">
        <v>683269</v>
      </c>
      <c r="N50" s="8">
        <v>0</v>
      </c>
      <c r="O50" s="8">
        <v>0</v>
      </c>
      <c r="P50" s="8">
        <v>0</v>
      </c>
      <c r="Q50" s="8">
        <v>10105492</v>
      </c>
      <c r="R50" s="8">
        <v>10017040</v>
      </c>
      <c r="S50" s="8">
        <v>459601</v>
      </c>
      <c r="T50" s="8">
        <v>223680</v>
      </c>
      <c r="U50" s="8">
        <v>14.2562</v>
      </c>
      <c r="V50" s="8">
        <v>0</v>
      </c>
    </row>
    <row r="51" spans="1:22" x14ac:dyDescent="0.3">
      <c r="A51" t="s">
        <v>135</v>
      </c>
      <c r="B51" s="8">
        <v>15538153</v>
      </c>
      <c r="C51" s="8">
        <v>15047688</v>
      </c>
      <c r="D51" s="8">
        <v>490465</v>
      </c>
      <c r="E51" s="8">
        <v>9137937</v>
      </c>
      <c r="F51" s="8">
        <v>9029440</v>
      </c>
      <c r="G51" s="8">
        <v>108497</v>
      </c>
      <c r="H51" s="8">
        <v>0</v>
      </c>
      <c r="I51" s="8">
        <v>0</v>
      </c>
      <c r="J51" s="8">
        <v>0</v>
      </c>
      <c r="K51" s="8">
        <v>6400216</v>
      </c>
      <c r="L51" s="8">
        <v>6018248</v>
      </c>
      <c r="M51" s="8">
        <v>381968</v>
      </c>
      <c r="N51" s="8">
        <v>0</v>
      </c>
      <c r="O51" s="8">
        <v>0</v>
      </c>
      <c r="P51" s="8">
        <v>0</v>
      </c>
      <c r="Q51" s="8">
        <v>6619302</v>
      </c>
      <c r="R51" s="8">
        <v>6610588</v>
      </c>
      <c r="S51" s="8">
        <v>260946</v>
      </c>
      <c r="T51" s="8">
        <v>121019</v>
      </c>
      <c r="U51" s="8">
        <v>17.419899999999998</v>
      </c>
      <c r="V51" s="8">
        <v>0</v>
      </c>
    </row>
    <row r="52" spans="1:22" x14ac:dyDescent="0.3">
      <c r="A52" t="s">
        <v>136</v>
      </c>
      <c r="B52" s="8">
        <v>8902013</v>
      </c>
      <c r="C52" s="8">
        <v>8601392</v>
      </c>
      <c r="D52" s="8">
        <v>300621</v>
      </c>
      <c r="E52" s="8">
        <v>8036649</v>
      </c>
      <c r="F52" s="8">
        <v>8002651</v>
      </c>
      <c r="G52" s="8">
        <v>33998</v>
      </c>
      <c r="H52" s="8">
        <v>0</v>
      </c>
      <c r="I52" s="8">
        <v>0</v>
      </c>
      <c r="J52" s="8">
        <v>0</v>
      </c>
      <c r="K52" s="8">
        <v>865364</v>
      </c>
      <c r="L52" s="8">
        <v>598741</v>
      </c>
      <c r="M52" s="8">
        <v>266623</v>
      </c>
      <c r="N52" s="8">
        <v>0</v>
      </c>
      <c r="O52" s="8">
        <v>0</v>
      </c>
      <c r="P52" s="8">
        <v>0</v>
      </c>
      <c r="Q52" s="8">
        <v>915424</v>
      </c>
      <c r="R52" s="8">
        <v>913376</v>
      </c>
      <c r="S52" s="8">
        <v>241508</v>
      </c>
      <c r="T52" s="8">
        <v>25154</v>
      </c>
      <c r="U52" s="8">
        <v>14.541499999999999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172</v>
      </c>
    </row>
    <row r="3" spans="1:22" x14ac:dyDescent="0.3">
      <c r="A3" t="s">
        <v>1</v>
      </c>
      <c r="B3" s="8">
        <v>1774979</v>
      </c>
      <c r="C3" s="8">
        <v>1471295</v>
      </c>
      <c r="D3" s="8">
        <v>303684</v>
      </c>
      <c r="E3" s="8">
        <v>402503</v>
      </c>
      <c r="F3" s="8">
        <v>289391</v>
      </c>
      <c r="G3" s="8">
        <v>113112</v>
      </c>
      <c r="H3" s="8">
        <v>58266</v>
      </c>
      <c r="I3" s="8">
        <v>21508</v>
      </c>
      <c r="J3" s="8">
        <v>36758</v>
      </c>
      <c r="K3" s="8">
        <v>1124606</v>
      </c>
      <c r="L3" s="8">
        <v>970950</v>
      </c>
      <c r="M3" s="8">
        <v>153656</v>
      </c>
      <c r="N3" s="8">
        <v>189604</v>
      </c>
      <c r="O3" s="8">
        <v>189446</v>
      </c>
      <c r="P3" s="8">
        <v>158</v>
      </c>
      <c r="Q3" s="8">
        <v>1580183</v>
      </c>
      <c r="R3" s="8">
        <v>1577730</v>
      </c>
      <c r="S3" s="8">
        <v>14425</v>
      </c>
      <c r="T3" s="8">
        <v>138298</v>
      </c>
      <c r="U3" s="8">
        <v>103.80500000000001</v>
      </c>
      <c r="V3" s="8">
        <v>431396</v>
      </c>
    </row>
    <row r="4" spans="1:22" x14ac:dyDescent="0.3">
      <c r="A4" t="s">
        <v>88</v>
      </c>
      <c r="B4" s="8">
        <v>1428206</v>
      </c>
      <c r="C4" s="8">
        <v>1179397</v>
      </c>
      <c r="D4" s="8">
        <v>248809</v>
      </c>
      <c r="E4" s="8">
        <v>227385</v>
      </c>
      <c r="F4" s="8">
        <v>170548</v>
      </c>
      <c r="G4" s="8">
        <v>56837</v>
      </c>
      <c r="H4" s="8">
        <v>88781</v>
      </c>
      <c r="I4" s="8">
        <v>22706</v>
      </c>
      <c r="J4" s="8">
        <v>66075</v>
      </c>
      <c r="K4" s="8">
        <v>986535</v>
      </c>
      <c r="L4" s="8">
        <v>861286</v>
      </c>
      <c r="M4" s="8">
        <v>125249</v>
      </c>
      <c r="N4" s="8">
        <v>125505</v>
      </c>
      <c r="O4" s="8">
        <v>124857</v>
      </c>
      <c r="P4" s="8">
        <v>648</v>
      </c>
      <c r="Q4" s="8">
        <v>941830</v>
      </c>
      <c r="R4" s="8">
        <v>941407</v>
      </c>
      <c r="S4" s="8">
        <v>16955</v>
      </c>
      <c r="T4" s="8">
        <v>107532</v>
      </c>
      <c r="U4" s="8">
        <v>63.591799999999999</v>
      </c>
      <c r="V4" s="8">
        <v>303002</v>
      </c>
    </row>
    <row r="5" spans="1:22" x14ac:dyDescent="0.3">
      <c r="A5" t="s">
        <v>89</v>
      </c>
      <c r="B5" s="8">
        <v>1654594</v>
      </c>
      <c r="C5" s="8">
        <v>1259470</v>
      </c>
      <c r="D5" s="8">
        <v>395124</v>
      </c>
      <c r="E5" s="8">
        <v>191131</v>
      </c>
      <c r="F5" s="8">
        <v>145405</v>
      </c>
      <c r="G5" s="8">
        <v>45726</v>
      </c>
      <c r="H5" s="8">
        <v>232329</v>
      </c>
      <c r="I5" s="8">
        <v>26006</v>
      </c>
      <c r="J5" s="8">
        <v>206323</v>
      </c>
      <c r="K5" s="8">
        <v>961836</v>
      </c>
      <c r="L5" s="8">
        <v>819832</v>
      </c>
      <c r="M5" s="8">
        <v>142004</v>
      </c>
      <c r="N5" s="8">
        <v>269298</v>
      </c>
      <c r="O5" s="8">
        <v>268227</v>
      </c>
      <c r="P5" s="8">
        <v>1071</v>
      </c>
      <c r="Q5" s="8">
        <v>1112137</v>
      </c>
      <c r="R5" s="8">
        <v>1111801</v>
      </c>
      <c r="S5" s="8">
        <v>12281</v>
      </c>
      <c r="T5" s="8">
        <v>129581</v>
      </c>
      <c r="U5" s="8">
        <v>169.99600000000001</v>
      </c>
      <c r="V5" s="8">
        <v>277350</v>
      </c>
    </row>
    <row r="6" spans="1:22" x14ac:dyDescent="0.3">
      <c r="A6" t="s">
        <v>90</v>
      </c>
      <c r="B6" s="8">
        <v>2518417</v>
      </c>
      <c r="C6" s="8">
        <v>2208466</v>
      </c>
      <c r="D6" s="8">
        <v>309951</v>
      </c>
      <c r="E6" s="8">
        <v>510521</v>
      </c>
      <c r="F6" s="8">
        <v>432993</v>
      </c>
      <c r="G6" s="8">
        <v>77528</v>
      </c>
      <c r="H6" s="8">
        <v>117369</v>
      </c>
      <c r="I6" s="8">
        <v>44907</v>
      </c>
      <c r="J6" s="8">
        <v>72462</v>
      </c>
      <c r="K6" s="8">
        <v>1668523</v>
      </c>
      <c r="L6" s="8">
        <v>1509418</v>
      </c>
      <c r="M6" s="8">
        <v>159105</v>
      </c>
      <c r="N6" s="8">
        <v>222004</v>
      </c>
      <c r="O6" s="8">
        <v>221148</v>
      </c>
      <c r="P6" s="8">
        <v>856</v>
      </c>
      <c r="Q6" s="8">
        <v>1709868</v>
      </c>
      <c r="R6" s="8">
        <v>1709528</v>
      </c>
      <c r="S6" s="8">
        <v>26309</v>
      </c>
      <c r="T6" s="8">
        <v>131401</v>
      </c>
      <c r="U6" s="8">
        <v>84.429500000000004</v>
      </c>
      <c r="V6" s="8">
        <v>599653</v>
      </c>
    </row>
    <row r="7" spans="1:22" x14ac:dyDescent="0.3">
      <c r="A7" t="s">
        <v>91</v>
      </c>
      <c r="B7" s="8">
        <v>2124669</v>
      </c>
      <c r="C7" s="8">
        <v>1736074</v>
      </c>
      <c r="D7" s="8">
        <v>388595</v>
      </c>
      <c r="E7" s="8">
        <v>313312</v>
      </c>
      <c r="F7" s="8">
        <v>224441</v>
      </c>
      <c r="G7" s="8">
        <v>88871</v>
      </c>
      <c r="H7" s="8">
        <v>180878</v>
      </c>
      <c r="I7" s="8">
        <v>32528</v>
      </c>
      <c r="J7" s="8">
        <v>148350</v>
      </c>
      <c r="K7" s="8">
        <v>1377418</v>
      </c>
      <c r="L7" s="8">
        <v>1227434</v>
      </c>
      <c r="M7" s="8">
        <v>149984</v>
      </c>
      <c r="N7" s="8">
        <v>253061</v>
      </c>
      <c r="O7" s="8">
        <v>251671</v>
      </c>
      <c r="P7" s="8">
        <v>1390</v>
      </c>
      <c r="Q7" s="8">
        <v>1477545</v>
      </c>
      <c r="R7" s="8">
        <v>1477204</v>
      </c>
      <c r="S7" s="8">
        <v>15853</v>
      </c>
      <c r="T7" s="8">
        <v>132276</v>
      </c>
      <c r="U7" s="8">
        <v>129.19800000000001</v>
      </c>
      <c r="V7" s="8">
        <v>440884</v>
      </c>
    </row>
    <row r="8" spans="1:22" x14ac:dyDescent="0.3">
      <c r="A8" t="s">
        <v>92</v>
      </c>
      <c r="B8" s="8">
        <v>2033348</v>
      </c>
      <c r="C8" s="8">
        <v>1487346</v>
      </c>
      <c r="D8" s="8">
        <v>546002</v>
      </c>
      <c r="E8" s="8">
        <v>373534</v>
      </c>
      <c r="F8" s="8">
        <v>134722</v>
      </c>
      <c r="G8" s="8">
        <v>238812</v>
      </c>
      <c r="H8" s="8">
        <v>42364</v>
      </c>
      <c r="I8" s="8">
        <v>12387</v>
      </c>
      <c r="J8" s="8">
        <v>29977</v>
      </c>
      <c r="K8" s="8">
        <v>1441460</v>
      </c>
      <c r="L8" s="8">
        <v>1164974</v>
      </c>
      <c r="M8" s="8">
        <v>276486</v>
      </c>
      <c r="N8" s="8">
        <v>175990</v>
      </c>
      <c r="O8" s="8">
        <v>175263</v>
      </c>
      <c r="P8" s="8">
        <v>727</v>
      </c>
      <c r="Q8" s="8">
        <v>2472190</v>
      </c>
      <c r="R8" s="8">
        <v>2452753</v>
      </c>
      <c r="S8" s="8">
        <v>12634</v>
      </c>
      <c r="T8" s="8">
        <v>264615</v>
      </c>
      <c r="U8" s="8">
        <v>115.946</v>
      </c>
      <c r="V8" s="8">
        <v>400715</v>
      </c>
    </row>
    <row r="9" spans="1:22" x14ac:dyDescent="0.3">
      <c r="A9" t="s">
        <v>93</v>
      </c>
      <c r="B9" s="8">
        <v>3047833</v>
      </c>
      <c r="C9" s="8">
        <v>2841224</v>
      </c>
      <c r="D9" s="8">
        <v>206609</v>
      </c>
      <c r="E9" s="8">
        <v>602872</v>
      </c>
      <c r="F9" s="8">
        <v>532869</v>
      </c>
      <c r="G9" s="8">
        <v>70003</v>
      </c>
      <c r="H9" s="8">
        <v>89500</v>
      </c>
      <c r="I9" s="8">
        <v>47838</v>
      </c>
      <c r="J9" s="8">
        <v>41662</v>
      </c>
      <c r="K9" s="8">
        <v>2027745</v>
      </c>
      <c r="L9" s="8">
        <v>1932938</v>
      </c>
      <c r="M9" s="8">
        <v>94807</v>
      </c>
      <c r="N9" s="8">
        <v>327716</v>
      </c>
      <c r="O9" s="8">
        <v>327579</v>
      </c>
      <c r="P9" s="8">
        <v>137</v>
      </c>
      <c r="Q9" s="8">
        <v>2463056</v>
      </c>
      <c r="R9" s="8">
        <v>2460104</v>
      </c>
      <c r="S9" s="8">
        <v>9471</v>
      </c>
      <c r="T9" s="8">
        <v>85007</v>
      </c>
      <c r="U9" s="8">
        <v>125.31100000000001</v>
      </c>
      <c r="V9" s="8">
        <v>631693</v>
      </c>
    </row>
    <row r="10" spans="1:22" x14ac:dyDescent="0.3">
      <c r="A10" t="s">
        <v>94</v>
      </c>
      <c r="B10" s="8">
        <v>3578999</v>
      </c>
      <c r="C10" s="8">
        <v>3131433</v>
      </c>
      <c r="D10" s="8">
        <v>447566</v>
      </c>
      <c r="E10" s="8">
        <v>879126</v>
      </c>
      <c r="F10" s="8">
        <v>712140</v>
      </c>
      <c r="G10" s="8">
        <v>166986</v>
      </c>
      <c r="H10" s="8">
        <v>104220</v>
      </c>
      <c r="I10" s="8">
        <v>18418</v>
      </c>
      <c r="J10" s="8">
        <v>85802</v>
      </c>
      <c r="K10" s="8">
        <v>2413665</v>
      </c>
      <c r="L10" s="8">
        <v>2219295</v>
      </c>
      <c r="M10" s="8">
        <v>194370</v>
      </c>
      <c r="N10" s="8">
        <v>181988</v>
      </c>
      <c r="O10" s="8">
        <v>181580</v>
      </c>
      <c r="P10" s="8">
        <v>408</v>
      </c>
      <c r="Q10" s="8">
        <v>2894173</v>
      </c>
      <c r="R10" s="8">
        <v>2889776</v>
      </c>
      <c r="S10" s="8">
        <v>18967</v>
      </c>
      <c r="T10" s="8">
        <v>176881</v>
      </c>
      <c r="U10" s="8">
        <v>77.312700000000007</v>
      </c>
      <c r="V10" s="8">
        <v>853289</v>
      </c>
    </row>
    <row r="11" spans="1:22" x14ac:dyDescent="0.3">
      <c r="A11" t="s">
        <v>95</v>
      </c>
      <c r="B11" s="8">
        <v>1749605</v>
      </c>
      <c r="C11" s="8">
        <v>1275112</v>
      </c>
      <c r="D11" s="8">
        <v>474493</v>
      </c>
      <c r="E11" s="8">
        <v>223824</v>
      </c>
      <c r="F11" s="8">
        <v>122727</v>
      </c>
      <c r="G11" s="8">
        <v>101097</v>
      </c>
      <c r="H11" s="8">
        <v>80909</v>
      </c>
      <c r="I11" s="8">
        <v>10400</v>
      </c>
      <c r="J11" s="8">
        <v>70509</v>
      </c>
      <c r="K11" s="8">
        <v>1237022</v>
      </c>
      <c r="L11" s="8">
        <v>934689</v>
      </c>
      <c r="M11" s="8">
        <v>302333</v>
      </c>
      <c r="N11" s="8">
        <v>207850</v>
      </c>
      <c r="O11" s="8">
        <v>207296</v>
      </c>
      <c r="P11" s="8">
        <v>554</v>
      </c>
      <c r="Q11" s="8">
        <v>1685305</v>
      </c>
      <c r="R11" s="8">
        <v>1683999</v>
      </c>
      <c r="S11" s="8">
        <v>25101</v>
      </c>
      <c r="T11" s="8">
        <v>277179</v>
      </c>
      <c r="U11" s="8">
        <v>124.73699999999999</v>
      </c>
      <c r="V11" s="8">
        <v>369826</v>
      </c>
    </row>
    <row r="12" spans="1:22" x14ac:dyDescent="0.3">
      <c r="A12" t="s">
        <v>96</v>
      </c>
      <c r="B12" s="8">
        <v>1352574</v>
      </c>
      <c r="C12" s="8">
        <v>1352275</v>
      </c>
      <c r="D12" s="8">
        <v>299</v>
      </c>
      <c r="E12" s="8">
        <v>64561</v>
      </c>
      <c r="F12" s="8">
        <v>64490</v>
      </c>
      <c r="G12" s="8">
        <v>71</v>
      </c>
      <c r="H12" s="8">
        <v>113</v>
      </c>
      <c r="I12" s="8">
        <v>109</v>
      </c>
      <c r="J12" s="8">
        <v>4</v>
      </c>
      <c r="K12" s="8">
        <v>1287564</v>
      </c>
      <c r="L12" s="8">
        <v>1287340</v>
      </c>
      <c r="M12" s="8">
        <v>224</v>
      </c>
      <c r="N12" s="8">
        <v>336</v>
      </c>
      <c r="O12" s="8">
        <v>336</v>
      </c>
      <c r="P12" s="8">
        <v>0</v>
      </c>
      <c r="Q12" s="8">
        <v>845449</v>
      </c>
      <c r="R12" s="8">
        <v>845350</v>
      </c>
      <c r="S12" s="8">
        <v>88</v>
      </c>
      <c r="T12" s="8">
        <v>105</v>
      </c>
      <c r="U12" s="8">
        <v>155.846</v>
      </c>
      <c r="V12" s="8">
        <v>315957</v>
      </c>
    </row>
    <row r="13" spans="1:22" x14ac:dyDescent="0.3">
      <c r="A13" t="s">
        <v>97</v>
      </c>
      <c r="B13" s="8">
        <v>3190170</v>
      </c>
      <c r="C13" s="8">
        <v>2200143</v>
      </c>
      <c r="D13" s="8">
        <v>990027</v>
      </c>
      <c r="E13" s="8">
        <v>656648</v>
      </c>
      <c r="F13" s="8">
        <v>383173</v>
      </c>
      <c r="G13" s="8">
        <v>273475</v>
      </c>
      <c r="H13" s="8">
        <v>114692</v>
      </c>
      <c r="I13" s="8">
        <v>40695</v>
      </c>
      <c r="J13" s="8">
        <v>73997</v>
      </c>
      <c r="K13" s="8">
        <v>2134540</v>
      </c>
      <c r="L13" s="8">
        <v>1493008</v>
      </c>
      <c r="M13" s="8">
        <v>641532</v>
      </c>
      <c r="N13" s="8">
        <v>284290</v>
      </c>
      <c r="O13" s="8">
        <v>283267</v>
      </c>
      <c r="P13" s="8">
        <v>1023</v>
      </c>
      <c r="Q13" s="8">
        <v>2481086</v>
      </c>
      <c r="R13" s="8">
        <v>2480428</v>
      </c>
      <c r="S13" s="8">
        <v>39847</v>
      </c>
      <c r="T13" s="8">
        <v>599407</v>
      </c>
      <c r="U13" s="8">
        <v>80.629000000000005</v>
      </c>
      <c r="V13" s="8">
        <v>521332</v>
      </c>
    </row>
    <row r="14" spans="1:22" x14ac:dyDescent="0.3">
      <c r="A14" t="s">
        <v>98</v>
      </c>
      <c r="B14" s="8">
        <v>6981136</v>
      </c>
      <c r="C14" s="8">
        <v>5927053</v>
      </c>
      <c r="D14" s="8">
        <v>1054083</v>
      </c>
      <c r="E14" s="8">
        <v>2157022</v>
      </c>
      <c r="F14" s="8">
        <v>1887684</v>
      </c>
      <c r="G14" s="8">
        <v>269338</v>
      </c>
      <c r="H14" s="8">
        <v>105640</v>
      </c>
      <c r="I14" s="8">
        <v>57247</v>
      </c>
      <c r="J14" s="8">
        <v>48393</v>
      </c>
      <c r="K14" s="8">
        <v>4473408</v>
      </c>
      <c r="L14" s="8">
        <v>3738764</v>
      </c>
      <c r="M14" s="8">
        <v>734644</v>
      </c>
      <c r="N14" s="8">
        <v>245066</v>
      </c>
      <c r="O14" s="8">
        <v>243358</v>
      </c>
      <c r="P14" s="8">
        <v>1708</v>
      </c>
      <c r="Q14" s="8">
        <v>5793405</v>
      </c>
      <c r="R14" s="8">
        <v>5792431</v>
      </c>
      <c r="S14" s="8">
        <v>40614</v>
      </c>
      <c r="T14" s="8">
        <v>693606</v>
      </c>
      <c r="U14" s="8">
        <v>60.280999999999999</v>
      </c>
      <c r="V14" s="8">
        <v>1244257</v>
      </c>
    </row>
    <row r="15" spans="1:22" x14ac:dyDescent="0.3">
      <c r="A15" t="s">
        <v>99</v>
      </c>
      <c r="B15" s="8">
        <v>7538219</v>
      </c>
      <c r="C15" s="8">
        <v>6504611</v>
      </c>
      <c r="D15" s="8">
        <v>1033608</v>
      </c>
      <c r="E15" s="8">
        <v>2394725</v>
      </c>
      <c r="F15" s="8">
        <v>2147709</v>
      </c>
      <c r="G15" s="8">
        <v>247016</v>
      </c>
      <c r="H15" s="8">
        <v>103613</v>
      </c>
      <c r="I15" s="8">
        <v>64045</v>
      </c>
      <c r="J15" s="8">
        <v>39568</v>
      </c>
      <c r="K15" s="8">
        <v>4782993</v>
      </c>
      <c r="L15" s="8">
        <v>4037445</v>
      </c>
      <c r="M15" s="8">
        <v>745548</v>
      </c>
      <c r="N15" s="8">
        <v>256888</v>
      </c>
      <c r="O15" s="8">
        <v>255412</v>
      </c>
      <c r="P15" s="8">
        <v>1476</v>
      </c>
      <c r="Q15" s="8">
        <v>7931679</v>
      </c>
      <c r="R15" s="8">
        <v>7929694</v>
      </c>
      <c r="S15" s="8">
        <v>36932</v>
      </c>
      <c r="T15" s="8">
        <v>707584</v>
      </c>
      <c r="U15" s="8">
        <v>48.423200000000001</v>
      </c>
      <c r="V15" s="8">
        <v>1313676</v>
      </c>
    </row>
    <row r="16" spans="1:22" x14ac:dyDescent="0.3">
      <c r="A16" t="s">
        <v>100</v>
      </c>
      <c r="B16" s="8">
        <v>6090965</v>
      </c>
      <c r="C16" s="8">
        <v>4962112</v>
      </c>
      <c r="D16" s="8">
        <v>1128853</v>
      </c>
      <c r="E16" s="8">
        <v>1720039</v>
      </c>
      <c r="F16" s="8">
        <v>1453477</v>
      </c>
      <c r="G16" s="8">
        <v>266562</v>
      </c>
      <c r="H16" s="8">
        <v>93497</v>
      </c>
      <c r="I16" s="8">
        <v>49576</v>
      </c>
      <c r="J16" s="8">
        <v>43921</v>
      </c>
      <c r="K16" s="8">
        <v>4012048</v>
      </c>
      <c r="L16" s="8">
        <v>3195301</v>
      </c>
      <c r="M16" s="8">
        <v>816747</v>
      </c>
      <c r="N16" s="8">
        <v>265381</v>
      </c>
      <c r="O16" s="8">
        <v>263758</v>
      </c>
      <c r="P16" s="8">
        <v>1623</v>
      </c>
      <c r="Q16" s="8">
        <v>5640649</v>
      </c>
      <c r="R16" s="8">
        <v>5639013</v>
      </c>
      <c r="S16" s="8">
        <v>41875</v>
      </c>
      <c r="T16" s="8">
        <v>775799</v>
      </c>
      <c r="U16" s="8">
        <v>47.529499999999999</v>
      </c>
      <c r="V16" s="8">
        <v>1058435</v>
      </c>
    </row>
    <row r="17" spans="1:22" x14ac:dyDescent="0.3">
      <c r="A17" t="s">
        <v>101</v>
      </c>
      <c r="B17" s="8">
        <v>3477444</v>
      </c>
      <c r="C17" s="8">
        <v>2340406</v>
      </c>
      <c r="D17" s="8">
        <v>1137038</v>
      </c>
      <c r="E17" s="8">
        <v>632610</v>
      </c>
      <c r="F17" s="8">
        <v>358421</v>
      </c>
      <c r="G17" s="8">
        <v>274189</v>
      </c>
      <c r="H17" s="8">
        <v>80284</v>
      </c>
      <c r="I17" s="8">
        <v>34230</v>
      </c>
      <c r="J17" s="8">
        <v>46054</v>
      </c>
      <c r="K17" s="8">
        <v>2496430</v>
      </c>
      <c r="L17" s="8">
        <v>1680680</v>
      </c>
      <c r="M17" s="8">
        <v>815750</v>
      </c>
      <c r="N17" s="8">
        <v>268120</v>
      </c>
      <c r="O17" s="8">
        <v>267075</v>
      </c>
      <c r="P17" s="8">
        <v>1045</v>
      </c>
      <c r="Q17" s="8">
        <v>3127594</v>
      </c>
      <c r="R17" s="8">
        <v>3126179</v>
      </c>
      <c r="S17" s="8">
        <v>46567</v>
      </c>
      <c r="T17" s="8">
        <v>769031</v>
      </c>
      <c r="U17" s="8">
        <v>52.970500000000001</v>
      </c>
      <c r="V17" s="8">
        <v>526211</v>
      </c>
    </row>
    <row r="18" spans="1:22" x14ac:dyDescent="0.3">
      <c r="A18" t="s">
        <v>102</v>
      </c>
      <c r="B18" s="8">
        <v>3594310</v>
      </c>
      <c r="C18" s="8">
        <v>2326359</v>
      </c>
      <c r="D18" s="8">
        <v>1267951</v>
      </c>
      <c r="E18" s="8">
        <v>633884</v>
      </c>
      <c r="F18" s="8">
        <v>335374</v>
      </c>
      <c r="G18" s="8">
        <v>298510</v>
      </c>
      <c r="H18" s="8">
        <v>80862</v>
      </c>
      <c r="I18" s="8">
        <v>31178</v>
      </c>
      <c r="J18" s="8">
        <v>49684</v>
      </c>
      <c r="K18" s="8">
        <v>2604025</v>
      </c>
      <c r="L18" s="8">
        <v>1685655</v>
      </c>
      <c r="M18" s="8">
        <v>918370</v>
      </c>
      <c r="N18" s="8">
        <v>275539</v>
      </c>
      <c r="O18" s="8">
        <v>274152</v>
      </c>
      <c r="P18" s="8">
        <v>1387</v>
      </c>
      <c r="Q18" s="8">
        <v>3372373</v>
      </c>
      <c r="R18" s="8">
        <v>3370201</v>
      </c>
      <c r="S18" s="8">
        <v>46990</v>
      </c>
      <c r="T18" s="8">
        <v>871196</v>
      </c>
      <c r="U18" s="8">
        <v>46.213200000000001</v>
      </c>
      <c r="V18" s="8">
        <v>514730</v>
      </c>
    </row>
    <row r="19" spans="1:22" x14ac:dyDescent="0.3">
      <c r="A19" t="s">
        <v>103</v>
      </c>
      <c r="B19" s="8">
        <v>3701319</v>
      </c>
      <c r="C19" s="8">
        <v>2334960</v>
      </c>
      <c r="D19" s="8">
        <v>1366359</v>
      </c>
      <c r="E19" s="8">
        <v>653119</v>
      </c>
      <c r="F19" s="8">
        <v>332503</v>
      </c>
      <c r="G19" s="8">
        <v>320616</v>
      </c>
      <c r="H19" s="8">
        <v>78980</v>
      </c>
      <c r="I19" s="8">
        <v>30354</v>
      </c>
      <c r="J19" s="8">
        <v>48626</v>
      </c>
      <c r="K19" s="8">
        <v>2693404</v>
      </c>
      <c r="L19" s="8">
        <v>1698546</v>
      </c>
      <c r="M19" s="8">
        <v>994858</v>
      </c>
      <c r="N19" s="8">
        <v>275816</v>
      </c>
      <c r="O19" s="8">
        <v>273557</v>
      </c>
      <c r="P19" s="8">
        <v>2259</v>
      </c>
      <c r="Q19" s="8">
        <v>3418192</v>
      </c>
      <c r="R19" s="8">
        <v>3416427</v>
      </c>
      <c r="S19" s="8">
        <v>47953</v>
      </c>
      <c r="T19" s="8">
        <v>946840</v>
      </c>
      <c r="U19" s="8">
        <v>46.732799999999997</v>
      </c>
      <c r="V19" s="8">
        <v>512357</v>
      </c>
    </row>
    <row r="20" spans="1:22" x14ac:dyDescent="0.3">
      <c r="A20" t="s">
        <v>104</v>
      </c>
      <c r="B20" s="8">
        <v>2589059</v>
      </c>
      <c r="C20" s="8">
        <v>2516845</v>
      </c>
      <c r="D20" s="8">
        <v>72214</v>
      </c>
      <c r="E20" s="8">
        <v>114101</v>
      </c>
      <c r="F20" s="8">
        <v>94367</v>
      </c>
      <c r="G20" s="8">
        <v>19734</v>
      </c>
      <c r="H20" s="8">
        <v>32018</v>
      </c>
      <c r="I20" s="8">
        <v>1064</v>
      </c>
      <c r="J20" s="8">
        <v>30954</v>
      </c>
      <c r="K20" s="8">
        <v>2404575</v>
      </c>
      <c r="L20" s="8">
        <v>2383081</v>
      </c>
      <c r="M20" s="8">
        <v>21494</v>
      </c>
      <c r="N20" s="8">
        <v>38365</v>
      </c>
      <c r="O20" s="8">
        <v>38333</v>
      </c>
      <c r="P20" s="8">
        <v>32</v>
      </c>
      <c r="Q20" s="8">
        <v>1954600</v>
      </c>
      <c r="R20" s="8">
        <v>1954514</v>
      </c>
      <c r="S20" s="8">
        <v>1718</v>
      </c>
      <c r="T20" s="8">
        <v>19854</v>
      </c>
      <c r="U20" s="8">
        <v>259.08699999999999</v>
      </c>
      <c r="V20" s="8">
        <v>668045</v>
      </c>
    </row>
    <row r="21" spans="1:22" x14ac:dyDescent="0.3">
      <c r="A21" t="s">
        <v>105</v>
      </c>
      <c r="B21" s="8">
        <v>2526841</v>
      </c>
      <c r="C21" s="8">
        <v>2526538</v>
      </c>
      <c r="D21" s="8">
        <v>303</v>
      </c>
      <c r="E21" s="8">
        <v>84425</v>
      </c>
      <c r="F21" s="8">
        <v>84362</v>
      </c>
      <c r="G21" s="8">
        <v>63</v>
      </c>
      <c r="H21" s="8">
        <v>94</v>
      </c>
      <c r="I21" s="8">
        <v>89</v>
      </c>
      <c r="J21" s="8">
        <v>5</v>
      </c>
      <c r="K21" s="8">
        <v>2441972</v>
      </c>
      <c r="L21" s="8">
        <v>2441739</v>
      </c>
      <c r="M21" s="8">
        <v>233</v>
      </c>
      <c r="N21" s="8">
        <v>350</v>
      </c>
      <c r="O21" s="8">
        <v>348</v>
      </c>
      <c r="P21" s="8">
        <v>2</v>
      </c>
      <c r="Q21" s="8">
        <v>1454698</v>
      </c>
      <c r="R21" s="8">
        <v>1454680</v>
      </c>
      <c r="S21" s="8">
        <v>102</v>
      </c>
      <c r="T21" s="8">
        <v>111</v>
      </c>
      <c r="U21" s="8">
        <v>121.366</v>
      </c>
      <c r="V21" s="8">
        <v>562535</v>
      </c>
    </row>
    <row r="22" spans="1:22" x14ac:dyDescent="0.3">
      <c r="A22" t="s">
        <v>106</v>
      </c>
      <c r="B22" s="8">
        <v>5416206</v>
      </c>
      <c r="C22" s="8">
        <v>4866132</v>
      </c>
      <c r="D22" s="8">
        <v>550074</v>
      </c>
      <c r="E22" s="8">
        <v>821871</v>
      </c>
      <c r="F22" s="8">
        <v>697017</v>
      </c>
      <c r="G22" s="8">
        <v>124854</v>
      </c>
      <c r="H22" s="8">
        <v>220428</v>
      </c>
      <c r="I22" s="8">
        <v>155042</v>
      </c>
      <c r="J22" s="8">
        <v>65386</v>
      </c>
      <c r="K22" s="8">
        <v>3945661</v>
      </c>
      <c r="L22" s="8">
        <v>3588766</v>
      </c>
      <c r="M22" s="8">
        <v>356895</v>
      </c>
      <c r="N22" s="8">
        <v>428246</v>
      </c>
      <c r="O22" s="8">
        <v>425307</v>
      </c>
      <c r="P22" s="8">
        <v>2939</v>
      </c>
      <c r="Q22" s="8">
        <v>4642294</v>
      </c>
      <c r="R22" s="8">
        <v>4635275</v>
      </c>
      <c r="S22" s="8">
        <v>20722</v>
      </c>
      <c r="T22" s="8">
        <v>335644</v>
      </c>
      <c r="U22" s="8">
        <v>41.521299999999997</v>
      </c>
      <c r="V22" s="8">
        <v>1017166</v>
      </c>
    </row>
    <row r="23" spans="1:22" x14ac:dyDescent="0.3">
      <c r="A23" t="s">
        <v>107</v>
      </c>
      <c r="B23" s="8">
        <v>6337388</v>
      </c>
      <c r="C23" s="8">
        <v>4490294</v>
      </c>
      <c r="D23" s="8">
        <v>1847094</v>
      </c>
      <c r="E23" s="8">
        <v>632319</v>
      </c>
      <c r="F23" s="8">
        <v>299013</v>
      </c>
      <c r="G23" s="8">
        <v>333306</v>
      </c>
      <c r="H23" s="8">
        <v>858717</v>
      </c>
      <c r="I23" s="8">
        <v>18167</v>
      </c>
      <c r="J23" s="8">
        <v>840550</v>
      </c>
      <c r="K23" s="8">
        <v>3723484</v>
      </c>
      <c r="L23" s="8">
        <v>3053235</v>
      </c>
      <c r="M23" s="8">
        <v>670249</v>
      </c>
      <c r="N23" s="8">
        <v>1122868</v>
      </c>
      <c r="O23" s="8">
        <v>1119879</v>
      </c>
      <c r="P23" s="8">
        <v>2989</v>
      </c>
      <c r="Q23" s="8">
        <v>3873290</v>
      </c>
      <c r="R23" s="8">
        <v>3870210</v>
      </c>
      <c r="S23" s="8">
        <v>27736</v>
      </c>
      <c r="T23" s="8">
        <v>643116</v>
      </c>
      <c r="U23" s="8">
        <v>207.50700000000001</v>
      </c>
      <c r="V23" s="8">
        <v>848499</v>
      </c>
    </row>
    <row r="24" spans="1:22" x14ac:dyDescent="0.3">
      <c r="A24" t="s">
        <v>108</v>
      </c>
      <c r="B24" s="8">
        <v>6746453</v>
      </c>
      <c r="C24" s="8">
        <v>4880000</v>
      </c>
      <c r="D24" s="8">
        <v>1866453</v>
      </c>
      <c r="E24" s="8">
        <v>602474</v>
      </c>
      <c r="F24" s="8">
        <v>332420</v>
      </c>
      <c r="G24" s="8">
        <v>270054</v>
      </c>
      <c r="H24" s="8">
        <v>951711</v>
      </c>
      <c r="I24" s="8">
        <v>19743</v>
      </c>
      <c r="J24" s="8">
        <v>931968</v>
      </c>
      <c r="K24" s="8">
        <v>4022255</v>
      </c>
      <c r="L24" s="8">
        <v>3361136</v>
      </c>
      <c r="M24" s="8">
        <v>661119</v>
      </c>
      <c r="N24" s="8">
        <v>1170013</v>
      </c>
      <c r="O24" s="8">
        <v>1166701</v>
      </c>
      <c r="P24" s="8">
        <v>3312</v>
      </c>
      <c r="Q24" s="8">
        <v>4033105</v>
      </c>
      <c r="R24" s="8">
        <v>4029311</v>
      </c>
      <c r="S24" s="8">
        <v>29657</v>
      </c>
      <c r="T24" s="8">
        <v>632326</v>
      </c>
      <c r="U24" s="8">
        <v>212.86</v>
      </c>
      <c r="V24" s="8">
        <v>935833</v>
      </c>
    </row>
    <row r="25" spans="1:22" x14ac:dyDescent="0.3">
      <c r="A25" t="s">
        <v>109</v>
      </c>
      <c r="B25" s="8">
        <v>6430123</v>
      </c>
      <c r="C25" s="8">
        <v>4536925</v>
      </c>
      <c r="D25" s="8">
        <v>1893198</v>
      </c>
      <c r="E25" s="8">
        <v>647255</v>
      </c>
      <c r="F25" s="8">
        <v>308201</v>
      </c>
      <c r="G25" s="8">
        <v>339054</v>
      </c>
      <c r="H25" s="8">
        <v>901586</v>
      </c>
      <c r="I25" s="8">
        <v>18388</v>
      </c>
      <c r="J25" s="8">
        <v>883198</v>
      </c>
      <c r="K25" s="8">
        <v>3706572</v>
      </c>
      <c r="L25" s="8">
        <v>3037578</v>
      </c>
      <c r="M25" s="8">
        <v>668994</v>
      </c>
      <c r="N25" s="8">
        <v>1174710</v>
      </c>
      <c r="O25" s="8">
        <v>1172758</v>
      </c>
      <c r="P25" s="8">
        <v>1952</v>
      </c>
      <c r="Q25" s="8">
        <v>3806652</v>
      </c>
      <c r="R25" s="8">
        <v>3804008</v>
      </c>
      <c r="S25" s="8">
        <v>28348</v>
      </c>
      <c r="T25" s="8">
        <v>639269</v>
      </c>
      <c r="U25" s="8">
        <v>221.506</v>
      </c>
      <c r="V25" s="8">
        <v>842196</v>
      </c>
    </row>
    <row r="26" spans="1:22" x14ac:dyDescent="0.3">
      <c r="A26" t="s">
        <v>110</v>
      </c>
      <c r="B26" s="8">
        <v>6719612</v>
      </c>
      <c r="C26" s="8">
        <v>4863307</v>
      </c>
      <c r="D26" s="8">
        <v>1856305</v>
      </c>
      <c r="E26" s="8">
        <v>597099</v>
      </c>
      <c r="F26" s="8">
        <v>327276</v>
      </c>
      <c r="G26" s="8">
        <v>269823</v>
      </c>
      <c r="H26" s="8">
        <v>945526</v>
      </c>
      <c r="I26" s="8">
        <v>20306</v>
      </c>
      <c r="J26" s="8">
        <v>925220</v>
      </c>
      <c r="K26" s="8">
        <v>4013392</v>
      </c>
      <c r="L26" s="8">
        <v>3355772</v>
      </c>
      <c r="M26" s="8">
        <v>657620</v>
      </c>
      <c r="N26" s="8">
        <v>1163595</v>
      </c>
      <c r="O26" s="8">
        <v>1159953</v>
      </c>
      <c r="P26" s="8">
        <v>3642</v>
      </c>
      <c r="Q26" s="8">
        <v>3991092</v>
      </c>
      <c r="R26" s="8">
        <v>3987838</v>
      </c>
      <c r="S26" s="8">
        <v>28934</v>
      </c>
      <c r="T26" s="8">
        <v>627658</v>
      </c>
      <c r="U26" s="8">
        <v>213.137</v>
      </c>
      <c r="V26" s="8">
        <v>927181</v>
      </c>
    </row>
    <row r="27" spans="1:22" x14ac:dyDescent="0.3">
      <c r="A27" t="s">
        <v>111</v>
      </c>
      <c r="B27" s="8">
        <v>6778075</v>
      </c>
      <c r="C27" s="8">
        <v>4910349</v>
      </c>
      <c r="D27" s="8">
        <v>1867726</v>
      </c>
      <c r="E27" s="8">
        <v>576513</v>
      </c>
      <c r="F27" s="8">
        <v>321732</v>
      </c>
      <c r="G27" s="8">
        <v>254781</v>
      </c>
      <c r="H27" s="8">
        <v>975035</v>
      </c>
      <c r="I27" s="8">
        <v>21225</v>
      </c>
      <c r="J27" s="8">
        <v>953810</v>
      </c>
      <c r="K27" s="8">
        <v>4046611</v>
      </c>
      <c r="L27" s="8">
        <v>3390294</v>
      </c>
      <c r="M27" s="8">
        <v>656317</v>
      </c>
      <c r="N27" s="8">
        <v>1179916</v>
      </c>
      <c r="O27" s="8">
        <v>1177098</v>
      </c>
      <c r="P27" s="8">
        <v>2818</v>
      </c>
      <c r="Q27" s="8">
        <v>3967315</v>
      </c>
      <c r="R27" s="8">
        <v>3963374</v>
      </c>
      <c r="S27" s="8">
        <v>27273</v>
      </c>
      <c r="T27" s="8">
        <v>629058</v>
      </c>
      <c r="U27" s="8">
        <v>215.58099999999999</v>
      </c>
      <c r="V27" s="8">
        <v>918154</v>
      </c>
    </row>
    <row r="28" spans="1:22" x14ac:dyDescent="0.3">
      <c r="A28" t="s">
        <v>112</v>
      </c>
      <c r="B28" s="8">
        <v>6810662</v>
      </c>
      <c r="C28" s="8">
        <v>4944169</v>
      </c>
      <c r="D28" s="8">
        <v>1866493</v>
      </c>
      <c r="E28" s="8">
        <v>570552</v>
      </c>
      <c r="F28" s="8">
        <v>319819</v>
      </c>
      <c r="G28" s="8">
        <v>250733</v>
      </c>
      <c r="H28" s="8">
        <v>979050</v>
      </c>
      <c r="I28" s="8">
        <v>20054</v>
      </c>
      <c r="J28" s="8">
        <v>958996</v>
      </c>
      <c r="K28" s="8">
        <v>4075900</v>
      </c>
      <c r="L28" s="8">
        <v>3421658</v>
      </c>
      <c r="M28" s="8">
        <v>654242</v>
      </c>
      <c r="N28" s="8">
        <v>1185160</v>
      </c>
      <c r="O28" s="8">
        <v>1182638</v>
      </c>
      <c r="P28" s="8">
        <v>2522</v>
      </c>
      <c r="Q28" s="8">
        <v>3973002</v>
      </c>
      <c r="R28" s="8">
        <v>3969205</v>
      </c>
      <c r="S28" s="8">
        <v>27287</v>
      </c>
      <c r="T28" s="8">
        <v>627078</v>
      </c>
      <c r="U28" s="8">
        <v>218.07900000000001</v>
      </c>
      <c r="V28" s="8">
        <v>919522</v>
      </c>
    </row>
    <row r="29" spans="1:22" x14ac:dyDescent="0.3">
      <c r="A29" t="s">
        <v>113</v>
      </c>
      <c r="B29" s="8">
        <v>6290630</v>
      </c>
      <c r="C29" s="8">
        <v>5617982</v>
      </c>
      <c r="D29" s="8">
        <v>672648</v>
      </c>
      <c r="E29" s="8">
        <v>962432</v>
      </c>
      <c r="F29" s="8">
        <v>802395</v>
      </c>
      <c r="G29" s="8">
        <v>160037</v>
      </c>
      <c r="H29" s="8">
        <v>259525</v>
      </c>
      <c r="I29" s="8">
        <v>192799</v>
      </c>
      <c r="J29" s="8">
        <v>66726</v>
      </c>
      <c r="K29" s="8">
        <v>4569428</v>
      </c>
      <c r="L29" s="8">
        <v>4128269</v>
      </c>
      <c r="M29" s="8">
        <v>441159</v>
      </c>
      <c r="N29" s="8">
        <v>499245</v>
      </c>
      <c r="O29" s="8">
        <v>494519</v>
      </c>
      <c r="P29" s="8">
        <v>4726</v>
      </c>
      <c r="Q29" s="8">
        <v>5340878</v>
      </c>
      <c r="R29" s="8">
        <v>5334280</v>
      </c>
      <c r="S29" s="8">
        <v>30863</v>
      </c>
      <c r="T29" s="8">
        <v>409998</v>
      </c>
      <c r="U29" s="8">
        <v>42.620100000000001</v>
      </c>
      <c r="V29" s="8">
        <v>1157699</v>
      </c>
    </row>
    <row r="30" spans="1:22" x14ac:dyDescent="0.3">
      <c r="A30" t="s">
        <v>114</v>
      </c>
      <c r="B30" s="8">
        <v>6529337</v>
      </c>
      <c r="C30" s="8">
        <v>5846584</v>
      </c>
      <c r="D30" s="8">
        <v>682753</v>
      </c>
      <c r="E30" s="8">
        <v>983796</v>
      </c>
      <c r="F30" s="8">
        <v>828540</v>
      </c>
      <c r="G30" s="8">
        <v>155256</v>
      </c>
      <c r="H30" s="8">
        <v>272311</v>
      </c>
      <c r="I30" s="8">
        <v>185995</v>
      </c>
      <c r="J30" s="8">
        <v>86316</v>
      </c>
      <c r="K30" s="8">
        <v>4753044</v>
      </c>
      <c r="L30" s="8">
        <v>4315208</v>
      </c>
      <c r="M30" s="8">
        <v>437836</v>
      </c>
      <c r="N30" s="8">
        <v>520186</v>
      </c>
      <c r="O30" s="8">
        <v>516841</v>
      </c>
      <c r="P30" s="8">
        <v>3345</v>
      </c>
      <c r="Q30" s="8">
        <v>5536573</v>
      </c>
      <c r="R30" s="8">
        <v>5530100</v>
      </c>
      <c r="S30" s="8">
        <v>28731</v>
      </c>
      <c r="T30" s="8">
        <v>408349</v>
      </c>
      <c r="U30" s="8">
        <v>44.450899999999997</v>
      </c>
      <c r="V30" s="8">
        <v>1206872</v>
      </c>
    </row>
    <row r="31" spans="1:22" x14ac:dyDescent="0.3">
      <c r="A31" t="s">
        <v>115</v>
      </c>
      <c r="B31" s="8">
        <v>6215273</v>
      </c>
      <c r="C31" s="8">
        <v>5542858</v>
      </c>
      <c r="D31" s="8">
        <v>672415</v>
      </c>
      <c r="E31" s="8">
        <v>956656</v>
      </c>
      <c r="F31" s="8">
        <v>805695</v>
      </c>
      <c r="G31" s="8">
        <v>150961</v>
      </c>
      <c r="H31" s="8">
        <v>246833</v>
      </c>
      <c r="I31" s="8">
        <v>171994</v>
      </c>
      <c r="J31" s="8">
        <v>74839</v>
      </c>
      <c r="K31" s="8">
        <v>4515131</v>
      </c>
      <c r="L31" s="8">
        <v>4073878</v>
      </c>
      <c r="M31" s="8">
        <v>441253</v>
      </c>
      <c r="N31" s="8">
        <v>496653</v>
      </c>
      <c r="O31" s="8">
        <v>491291</v>
      </c>
      <c r="P31" s="8">
        <v>5362</v>
      </c>
      <c r="Q31" s="8">
        <v>5082893</v>
      </c>
      <c r="R31" s="8">
        <v>5073064</v>
      </c>
      <c r="S31" s="8">
        <v>26295</v>
      </c>
      <c r="T31" s="8">
        <v>414324</v>
      </c>
      <c r="U31" s="8">
        <v>38.387999999999998</v>
      </c>
      <c r="V31" s="8">
        <v>1129247</v>
      </c>
    </row>
    <row r="32" spans="1:22" x14ac:dyDescent="0.3">
      <c r="A32" t="s">
        <v>116</v>
      </c>
      <c r="B32" s="8">
        <v>7140106</v>
      </c>
      <c r="C32" s="8">
        <v>6336967</v>
      </c>
      <c r="D32" s="8">
        <v>803139</v>
      </c>
      <c r="E32" s="8">
        <v>1092808</v>
      </c>
      <c r="F32" s="8">
        <v>907967</v>
      </c>
      <c r="G32" s="8">
        <v>184841</v>
      </c>
      <c r="H32" s="8">
        <v>284862</v>
      </c>
      <c r="I32" s="8">
        <v>184319</v>
      </c>
      <c r="J32" s="8">
        <v>100543</v>
      </c>
      <c r="K32" s="8">
        <v>5201255</v>
      </c>
      <c r="L32" s="8">
        <v>4688133</v>
      </c>
      <c r="M32" s="8">
        <v>513122</v>
      </c>
      <c r="N32" s="8">
        <v>561181</v>
      </c>
      <c r="O32" s="8">
        <v>556548</v>
      </c>
      <c r="P32" s="8">
        <v>4633</v>
      </c>
      <c r="Q32" s="8">
        <v>6149793</v>
      </c>
      <c r="R32" s="8">
        <v>6137770</v>
      </c>
      <c r="S32" s="8">
        <v>33938</v>
      </c>
      <c r="T32" s="8">
        <v>478565</v>
      </c>
      <c r="U32" s="8">
        <v>39.111899999999999</v>
      </c>
      <c r="V32" s="8">
        <v>1347022</v>
      </c>
    </row>
    <row r="33" spans="1:22" x14ac:dyDescent="0.3">
      <c r="A33" t="s">
        <v>117</v>
      </c>
      <c r="B33" s="8">
        <v>7055251</v>
      </c>
      <c r="C33" s="8">
        <v>6277083</v>
      </c>
      <c r="D33" s="8">
        <v>778168</v>
      </c>
      <c r="E33" s="8">
        <v>1079398</v>
      </c>
      <c r="F33" s="8">
        <v>901014</v>
      </c>
      <c r="G33" s="8">
        <v>178384</v>
      </c>
      <c r="H33" s="8">
        <v>283845</v>
      </c>
      <c r="I33" s="8">
        <v>190466</v>
      </c>
      <c r="J33" s="8">
        <v>93379</v>
      </c>
      <c r="K33" s="8">
        <v>5132682</v>
      </c>
      <c r="L33" s="8">
        <v>4630963</v>
      </c>
      <c r="M33" s="8">
        <v>501719</v>
      </c>
      <c r="N33" s="8">
        <v>559326</v>
      </c>
      <c r="O33" s="8">
        <v>554640</v>
      </c>
      <c r="P33" s="8">
        <v>4686</v>
      </c>
      <c r="Q33" s="8">
        <v>5628355</v>
      </c>
      <c r="R33" s="8">
        <v>5619996</v>
      </c>
      <c r="S33" s="8">
        <v>33428</v>
      </c>
      <c r="T33" s="8">
        <v>467700</v>
      </c>
      <c r="U33" s="8">
        <v>38.477699999999999</v>
      </c>
      <c r="V33" s="8">
        <v>1271973</v>
      </c>
    </row>
    <row r="34" spans="1:22" x14ac:dyDescent="0.3">
      <c r="A34" t="s">
        <v>118</v>
      </c>
      <c r="B34" s="8">
        <v>7796526</v>
      </c>
      <c r="C34" s="8">
        <v>6974611</v>
      </c>
      <c r="D34" s="8">
        <v>821915</v>
      </c>
      <c r="E34" s="8">
        <v>1244466</v>
      </c>
      <c r="F34" s="8">
        <v>1057271</v>
      </c>
      <c r="G34" s="8">
        <v>187195</v>
      </c>
      <c r="H34" s="8">
        <v>281671</v>
      </c>
      <c r="I34" s="8">
        <v>211755</v>
      </c>
      <c r="J34" s="8">
        <v>69916</v>
      </c>
      <c r="K34" s="8">
        <v>5665347</v>
      </c>
      <c r="L34" s="8">
        <v>5104643</v>
      </c>
      <c r="M34" s="8">
        <v>560704</v>
      </c>
      <c r="N34" s="8">
        <v>605042</v>
      </c>
      <c r="O34" s="8">
        <v>600942</v>
      </c>
      <c r="P34" s="8">
        <v>4100</v>
      </c>
      <c r="Q34" s="8">
        <v>7244645</v>
      </c>
      <c r="R34" s="8">
        <v>7217997</v>
      </c>
      <c r="S34" s="8">
        <v>26139</v>
      </c>
      <c r="T34" s="8">
        <v>534183</v>
      </c>
      <c r="U34" s="8">
        <v>40.514299999999999</v>
      </c>
      <c r="V34" s="8">
        <v>1660590</v>
      </c>
    </row>
    <row r="35" spans="1:22" x14ac:dyDescent="0.3">
      <c r="A35" t="s">
        <v>119</v>
      </c>
      <c r="B35" s="8">
        <v>7823907</v>
      </c>
      <c r="C35" s="8">
        <v>7048583</v>
      </c>
      <c r="D35" s="8">
        <v>775324</v>
      </c>
      <c r="E35" s="8">
        <v>1257103</v>
      </c>
      <c r="F35" s="8">
        <v>1064340</v>
      </c>
      <c r="G35" s="8">
        <v>192763</v>
      </c>
      <c r="H35" s="8">
        <v>283482</v>
      </c>
      <c r="I35" s="8">
        <v>198162</v>
      </c>
      <c r="J35" s="8">
        <v>85320</v>
      </c>
      <c r="K35" s="8">
        <v>5672870</v>
      </c>
      <c r="L35" s="8">
        <v>5180192</v>
      </c>
      <c r="M35" s="8">
        <v>492678</v>
      </c>
      <c r="N35" s="8">
        <v>610452</v>
      </c>
      <c r="O35" s="8">
        <v>605889</v>
      </c>
      <c r="P35" s="8">
        <v>4563</v>
      </c>
      <c r="Q35" s="8">
        <v>7310076</v>
      </c>
      <c r="R35" s="8">
        <v>7277014</v>
      </c>
      <c r="S35" s="8">
        <v>21072</v>
      </c>
      <c r="T35" s="8">
        <v>470852</v>
      </c>
      <c r="U35" s="8">
        <v>41.307499999999997</v>
      </c>
      <c r="V35" s="8">
        <v>1654053</v>
      </c>
    </row>
    <row r="36" spans="1:22" x14ac:dyDescent="0.3">
      <c r="A36" t="s">
        <v>120</v>
      </c>
      <c r="B36" s="8">
        <v>7921322</v>
      </c>
      <c r="C36" s="8">
        <v>7283958</v>
      </c>
      <c r="D36" s="8">
        <v>637364</v>
      </c>
      <c r="E36" s="8">
        <v>1236181</v>
      </c>
      <c r="F36" s="8">
        <v>1082663</v>
      </c>
      <c r="G36" s="8">
        <v>153518</v>
      </c>
      <c r="H36" s="8">
        <v>283617</v>
      </c>
      <c r="I36" s="8">
        <v>231044</v>
      </c>
      <c r="J36" s="8">
        <v>52573</v>
      </c>
      <c r="K36" s="8">
        <v>5786067</v>
      </c>
      <c r="L36" s="8">
        <v>5357140</v>
      </c>
      <c r="M36" s="8">
        <v>428927</v>
      </c>
      <c r="N36" s="8">
        <v>615457</v>
      </c>
      <c r="O36" s="8">
        <v>613111</v>
      </c>
      <c r="P36" s="8">
        <v>2346</v>
      </c>
      <c r="Q36" s="8">
        <v>7020891</v>
      </c>
      <c r="R36" s="8">
        <v>6995119</v>
      </c>
      <c r="S36" s="8">
        <v>22083</v>
      </c>
      <c r="T36" s="8">
        <v>406304</v>
      </c>
      <c r="U36" s="8">
        <v>35.111800000000002</v>
      </c>
      <c r="V36" s="8">
        <v>1685828</v>
      </c>
    </row>
    <row r="37" spans="1:22" x14ac:dyDescent="0.3">
      <c r="A37" t="s">
        <v>121</v>
      </c>
      <c r="B37" s="8">
        <v>7822257</v>
      </c>
      <c r="C37" s="8">
        <v>7208262</v>
      </c>
      <c r="D37" s="8">
        <v>613995</v>
      </c>
      <c r="E37" s="8">
        <v>1174150</v>
      </c>
      <c r="F37" s="8">
        <v>1029119</v>
      </c>
      <c r="G37" s="8">
        <v>145031</v>
      </c>
      <c r="H37" s="8">
        <v>289657</v>
      </c>
      <c r="I37" s="8">
        <v>237517</v>
      </c>
      <c r="J37" s="8">
        <v>52140</v>
      </c>
      <c r="K37" s="8">
        <v>5741700</v>
      </c>
      <c r="L37" s="8">
        <v>5328528</v>
      </c>
      <c r="M37" s="8">
        <v>413172</v>
      </c>
      <c r="N37" s="8">
        <v>616750</v>
      </c>
      <c r="O37" s="8">
        <v>613098</v>
      </c>
      <c r="P37" s="8">
        <v>3652</v>
      </c>
      <c r="Q37" s="8">
        <v>7346391</v>
      </c>
      <c r="R37" s="8">
        <v>7305507</v>
      </c>
      <c r="S37" s="8">
        <v>14488</v>
      </c>
      <c r="T37" s="8">
        <v>397967</v>
      </c>
      <c r="U37" s="8">
        <v>45.2834</v>
      </c>
      <c r="V37" s="8">
        <v>1696601</v>
      </c>
    </row>
    <row r="38" spans="1:22" x14ac:dyDescent="0.3">
      <c r="A38" t="s">
        <v>122</v>
      </c>
      <c r="B38" s="8">
        <v>7810001</v>
      </c>
      <c r="C38" s="8">
        <v>7333518</v>
      </c>
      <c r="D38" s="8">
        <v>476483</v>
      </c>
      <c r="E38" s="8">
        <v>1128851</v>
      </c>
      <c r="F38" s="8">
        <v>1015022</v>
      </c>
      <c r="G38" s="8">
        <v>113829</v>
      </c>
      <c r="H38" s="8">
        <v>292645</v>
      </c>
      <c r="I38" s="8">
        <v>249781</v>
      </c>
      <c r="J38" s="8">
        <v>42864</v>
      </c>
      <c r="K38" s="8">
        <v>5752283</v>
      </c>
      <c r="L38" s="8">
        <v>5436196</v>
      </c>
      <c r="M38" s="8">
        <v>316087</v>
      </c>
      <c r="N38" s="8">
        <v>636222</v>
      </c>
      <c r="O38" s="8">
        <v>632519</v>
      </c>
      <c r="P38" s="8">
        <v>3703</v>
      </c>
      <c r="Q38" s="8">
        <v>6925818</v>
      </c>
      <c r="R38" s="8">
        <v>6893250</v>
      </c>
      <c r="S38" s="8">
        <v>6301</v>
      </c>
      <c r="T38" s="8">
        <v>309703</v>
      </c>
      <c r="U38" s="8">
        <v>33.098799999999997</v>
      </c>
      <c r="V38" s="8">
        <v>1571363</v>
      </c>
    </row>
    <row r="39" spans="1:22" x14ac:dyDescent="0.3">
      <c r="A39" t="s">
        <v>123</v>
      </c>
      <c r="B39" s="8">
        <v>7092380</v>
      </c>
      <c r="C39" s="8">
        <v>6789814</v>
      </c>
      <c r="D39" s="8">
        <v>302566</v>
      </c>
      <c r="E39" s="8">
        <v>971166</v>
      </c>
      <c r="F39" s="8">
        <v>852624</v>
      </c>
      <c r="G39" s="8">
        <v>118542</v>
      </c>
      <c r="H39" s="8">
        <v>148493</v>
      </c>
      <c r="I39" s="8">
        <v>128940</v>
      </c>
      <c r="J39" s="8">
        <v>19553</v>
      </c>
      <c r="K39" s="8">
        <v>5606262</v>
      </c>
      <c r="L39" s="8">
        <v>5442764</v>
      </c>
      <c r="M39" s="8">
        <v>163498</v>
      </c>
      <c r="N39" s="8">
        <v>366459</v>
      </c>
      <c r="O39" s="8">
        <v>365486</v>
      </c>
      <c r="P39" s="8">
        <v>973</v>
      </c>
      <c r="Q39" s="8">
        <v>6313050</v>
      </c>
      <c r="R39" s="8">
        <v>6302570</v>
      </c>
      <c r="S39" s="8">
        <v>10599</v>
      </c>
      <c r="T39" s="8">
        <v>152535</v>
      </c>
      <c r="U39" s="8">
        <v>49.767200000000003</v>
      </c>
      <c r="V39" s="8">
        <v>1520763</v>
      </c>
    </row>
    <row r="40" spans="1:22" x14ac:dyDescent="0.3">
      <c r="A40" t="s">
        <v>124</v>
      </c>
      <c r="B40" s="8">
        <v>6951855</v>
      </c>
      <c r="C40" s="8">
        <v>6818794</v>
      </c>
      <c r="D40" s="8">
        <v>133061</v>
      </c>
      <c r="E40" s="8">
        <v>939989</v>
      </c>
      <c r="F40" s="8">
        <v>896306</v>
      </c>
      <c r="G40" s="8">
        <v>43683</v>
      </c>
      <c r="H40" s="8">
        <v>141248</v>
      </c>
      <c r="I40" s="8">
        <v>132370</v>
      </c>
      <c r="J40" s="8">
        <v>8878</v>
      </c>
      <c r="K40" s="8">
        <v>5519836</v>
      </c>
      <c r="L40" s="8">
        <v>5440568</v>
      </c>
      <c r="M40" s="8">
        <v>79268</v>
      </c>
      <c r="N40" s="8">
        <v>350782</v>
      </c>
      <c r="O40" s="8">
        <v>349550</v>
      </c>
      <c r="P40" s="8">
        <v>1232</v>
      </c>
      <c r="Q40" s="8">
        <v>6309431</v>
      </c>
      <c r="R40" s="8">
        <v>6301315</v>
      </c>
      <c r="S40" s="8">
        <v>3669</v>
      </c>
      <c r="T40" s="8">
        <v>74706</v>
      </c>
      <c r="U40" s="8">
        <v>39.8889</v>
      </c>
      <c r="V40" s="8">
        <v>1466929</v>
      </c>
    </row>
    <row r="41" spans="1:22" x14ac:dyDescent="0.3">
      <c r="A41" t="s">
        <v>125</v>
      </c>
      <c r="B41" s="8">
        <v>6972364</v>
      </c>
      <c r="C41" s="8">
        <v>6670625</v>
      </c>
      <c r="D41" s="8">
        <v>301739</v>
      </c>
      <c r="E41" s="8">
        <v>987988</v>
      </c>
      <c r="F41" s="8">
        <v>861007</v>
      </c>
      <c r="G41" s="8">
        <v>126981</v>
      </c>
      <c r="H41" s="8">
        <v>150573</v>
      </c>
      <c r="I41" s="8">
        <v>129329</v>
      </c>
      <c r="J41" s="8">
        <v>21244</v>
      </c>
      <c r="K41" s="8">
        <v>5468824</v>
      </c>
      <c r="L41" s="8">
        <v>5316800</v>
      </c>
      <c r="M41" s="8">
        <v>152024</v>
      </c>
      <c r="N41" s="8">
        <v>364979</v>
      </c>
      <c r="O41" s="8">
        <v>363489</v>
      </c>
      <c r="P41" s="8">
        <v>1490</v>
      </c>
      <c r="Q41" s="8">
        <v>6571264</v>
      </c>
      <c r="R41" s="8">
        <v>6566905</v>
      </c>
      <c r="S41" s="8">
        <v>14927</v>
      </c>
      <c r="T41" s="8">
        <v>136651</v>
      </c>
      <c r="U41" s="8">
        <v>156.453</v>
      </c>
      <c r="V41" s="8">
        <v>1362414</v>
      </c>
    </row>
    <row r="42" spans="1:22" x14ac:dyDescent="0.3">
      <c r="A42" t="s">
        <v>126</v>
      </c>
      <c r="B42" s="8">
        <v>5496624</v>
      </c>
      <c r="C42" s="8">
        <v>5494313</v>
      </c>
      <c r="D42" s="8">
        <v>2311</v>
      </c>
      <c r="E42" s="8">
        <v>176410</v>
      </c>
      <c r="F42" s="8">
        <v>175985</v>
      </c>
      <c r="G42" s="8">
        <v>425</v>
      </c>
      <c r="H42" s="8">
        <v>7251</v>
      </c>
      <c r="I42" s="8">
        <v>7202</v>
      </c>
      <c r="J42" s="8">
        <v>49</v>
      </c>
      <c r="K42" s="8">
        <v>5297296</v>
      </c>
      <c r="L42" s="8">
        <v>5295475</v>
      </c>
      <c r="M42" s="8">
        <v>1821</v>
      </c>
      <c r="N42" s="8">
        <v>15667</v>
      </c>
      <c r="O42" s="8">
        <v>15651</v>
      </c>
      <c r="P42" s="8">
        <v>16</v>
      </c>
      <c r="Q42" s="8">
        <v>5612559</v>
      </c>
      <c r="R42" s="8">
        <v>5612524</v>
      </c>
      <c r="S42" s="8">
        <v>228</v>
      </c>
      <c r="T42" s="8">
        <v>1042</v>
      </c>
      <c r="U42" s="8">
        <v>145.57</v>
      </c>
      <c r="V42" s="8">
        <v>1488826</v>
      </c>
    </row>
    <row r="43" spans="1:22" x14ac:dyDescent="0.3">
      <c r="A43" t="s">
        <v>127</v>
      </c>
      <c r="B43" s="8">
        <v>7543406</v>
      </c>
      <c r="C43" s="8">
        <v>7226170</v>
      </c>
      <c r="D43" s="8">
        <v>317236</v>
      </c>
      <c r="E43" s="8">
        <v>646950</v>
      </c>
      <c r="F43" s="8">
        <v>504749</v>
      </c>
      <c r="G43" s="8">
        <v>142201</v>
      </c>
      <c r="H43" s="8">
        <v>64006</v>
      </c>
      <c r="I43" s="8">
        <v>36654</v>
      </c>
      <c r="J43" s="8">
        <v>27352</v>
      </c>
      <c r="K43" s="8">
        <v>6542937</v>
      </c>
      <c r="L43" s="8">
        <v>6396185</v>
      </c>
      <c r="M43" s="8">
        <v>146752</v>
      </c>
      <c r="N43" s="8">
        <v>289513</v>
      </c>
      <c r="O43" s="8">
        <v>288582</v>
      </c>
      <c r="P43" s="8">
        <v>931</v>
      </c>
      <c r="Q43" s="8">
        <v>6984435</v>
      </c>
      <c r="R43" s="8">
        <v>6962357</v>
      </c>
      <c r="S43" s="8">
        <v>6889</v>
      </c>
      <c r="T43" s="8">
        <v>139617</v>
      </c>
      <c r="U43" s="8">
        <v>46.002400000000002</v>
      </c>
      <c r="V43" s="8">
        <v>2119821</v>
      </c>
    </row>
    <row r="44" spans="1:22" x14ac:dyDescent="0.3">
      <c r="A44" t="s">
        <v>128</v>
      </c>
      <c r="B44" s="8">
        <v>7556982</v>
      </c>
      <c r="C44" s="8">
        <v>7232118</v>
      </c>
      <c r="D44" s="8">
        <v>324864</v>
      </c>
      <c r="E44" s="8">
        <v>647970</v>
      </c>
      <c r="F44" s="8">
        <v>503743</v>
      </c>
      <c r="G44" s="8">
        <v>144227</v>
      </c>
      <c r="H44" s="8">
        <v>64208</v>
      </c>
      <c r="I44" s="8">
        <v>35301</v>
      </c>
      <c r="J44" s="8">
        <v>28907</v>
      </c>
      <c r="K44" s="8">
        <v>6553128</v>
      </c>
      <c r="L44" s="8">
        <v>6402654</v>
      </c>
      <c r="M44" s="8">
        <v>150474</v>
      </c>
      <c r="N44" s="8">
        <v>291676</v>
      </c>
      <c r="O44" s="8">
        <v>290420</v>
      </c>
      <c r="P44" s="8">
        <v>1256</v>
      </c>
      <c r="Q44" s="8">
        <v>7008279</v>
      </c>
      <c r="R44" s="8">
        <v>6989756</v>
      </c>
      <c r="S44" s="8">
        <v>6830</v>
      </c>
      <c r="T44" s="8">
        <v>143429</v>
      </c>
      <c r="U44" s="8">
        <v>45.7136</v>
      </c>
      <c r="V44" s="8">
        <v>2123933</v>
      </c>
    </row>
    <row r="45" spans="1:22" x14ac:dyDescent="0.3">
      <c r="A45" t="s">
        <v>129</v>
      </c>
      <c r="B45" s="8">
        <v>6632060</v>
      </c>
      <c r="C45" s="8">
        <v>6632002</v>
      </c>
      <c r="D45" s="8">
        <v>58</v>
      </c>
      <c r="E45" s="8">
        <v>460105</v>
      </c>
      <c r="F45" s="8">
        <v>460103</v>
      </c>
      <c r="G45" s="8">
        <v>2</v>
      </c>
      <c r="H45" s="8">
        <v>66764</v>
      </c>
      <c r="I45" s="8">
        <v>66764</v>
      </c>
      <c r="J45" s="8">
        <v>0</v>
      </c>
      <c r="K45" s="8">
        <v>5925132</v>
      </c>
      <c r="L45" s="8">
        <v>5925076</v>
      </c>
      <c r="M45" s="8">
        <v>56</v>
      </c>
      <c r="N45" s="8">
        <v>180059</v>
      </c>
      <c r="O45" s="8">
        <v>180059</v>
      </c>
      <c r="P45" s="8">
        <v>0</v>
      </c>
      <c r="Q45" s="8">
        <v>5667385</v>
      </c>
      <c r="R45" s="8">
        <v>5667230</v>
      </c>
      <c r="S45" s="8">
        <v>2</v>
      </c>
      <c r="T45" s="8">
        <v>6</v>
      </c>
      <c r="U45" s="8">
        <v>47.2759</v>
      </c>
      <c r="V45" s="8">
        <v>1697585</v>
      </c>
    </row>
    <row r="46" spans="1:22" x14ac:dyDescent="0.3">
      <c r="A46" t="s">
        <v>130</v>
      </c>
      <c r="B46" s="8">
        <v>2551193</v>
      </c>
      <c r="C46" s="8">
        <v>2288527</v>
      </c>
      <c r="D46" s="8">
        <v>262666</v>
      </c>
      <c r="E46" s="8">
        <v>517726</v>
      </c>
      <c r="F46" s="8">
        <v>435547</v>
      </c>
      <c r="G46" s="8">
        <v>82179</v>
      </c>
      <c r="H46" s="8">
        <v>74986</v>
      </c>
      <c r="I46" s="8">
        <v>35989</v>
      </c>
      <c r="J46" s="8">
        <v>38997</v>
      </c>
      <c r="K46" s="8">
        <v>1704713</v>
      </c>
      <c r="L46" s="8">
        <v>1563597</v>
      </c>
      <c r="M46" s="8">
        <v>141116</v>
      </c>
      <c r="N46" s="8">
        <v>253768</v>
      </c>
      <c r="O46" s="8">
        <v>253394</v>
      </c>
      <c r="P46" s="8">
        <v>374</v>
      </c>
      <c r="Q46" s="8">
        <v>1745081</v>
      </c>
      <c r="R46" s="8">
        <v>1744929</v>
      </c>
      <c r="S46" s="8">
        <v>32819</v>
      </c>
      <c r="T46" s="8">
        <v>107817</v>
      </c>
      <c r="U46" s="8">
        <v>65.900800000000004</v>
      </c>
      <c r="V46" s="8">
        <v>804020</v>
      </c>
    </row>
    <row r="47" spans="1:22" x14ac:dyDescent="0.3">
      <c r="A47" t="s">
        <v>131</v>
      </c>
      <c r="B47" s="8">
        <v>10166265</v>
      </c>
      <c r="C47" s="8">
        <v>4868629</v>
      </c>
      <c r="D47" s="8">
        <v>5297636</v>
      </c>
      <c r="E47" s="8">
        <v>393378</v>
      </c>
      <c r="F47" s="8">
        <v>188247</v>
      </c>
      <c r="G47" s="8">
        <v>205131</v>
      </c>
      <c r="H47" s="8">
        <v>3599120</v>
      </c>
      <c r="I47" s="8">
        <v>12952</v>
      </c>
      <c r="J47" s="8">
        <v>3586168</v>
      </c>
      <c r="K47" s="8">
        <v>2448243</v>
      </c>
      <c r="L47" s="8">
        <v>941949</v>
      </c>
      <c r="M47" s="8">
        <v>1506294</v>
      </c>
      <c r="N47" s="8">
        <v>3725524</v>
      </c>
      <c r="O47" s="8">
        <v>3725481</v>
      </c>
      <c r="P47" s="8">
        <v>43</v>
      </c>
      <c r="Q47" s="8">
        <v>3129594</v>
      </c>
      <c r="R47" s="8">
        <v>3129572</v>
      </c>
      <c r="S47" s="8">
        <v>52733</v>
      </c>
      <c r="T47" s="8">
        <v>1453784</v>
      </c>
      <c r="U47" s="8">
        <v>337.99099999999999</v>
      </c>
      <c r="V47" s="8">
        <v>273291</v>
      </c>
    </row>
    <row r="48" spans="1:22" x14ac:dyDescent="0.3">
      <c r="A48" t="s">
        <v>132</v>
      </c>
      <c r="B48" s="8">
        <v>12248905</v>
      </c>
      <c r="C48" s="8">
        <v>6200503</v>
      </c>
      <c r="D48" s="8">
        <v>6048402</v>
      </c>
      <c r="E48" s="8">
        <v>383898</v>
      </c>
      <c r="F48" s="8">
        <v>146130</v>
      </c>
      <c r="G48" s="8">
        <v>237768</v>
      </c>
      <c r="H48" s="8">
        <v>5049939</v>
      </c>
      <c r="I48" s="8">
        <v>6507</v>
      </c>
      <c r="J48" s="8">
        <v>5043432</v>
      </c>
      <c r="K48" s="8">
        <v>1657150</v>
      </c>
      <c r="L48" s="8">
        <v>890199</v>
      </c>
      <c r="M48" s="8">
        <v>766951</v>
      </c>
      <c r="N48" s="8">
        <v>5157918</v>
      </c>
      <c r="O48" s="8">
        <v>5157667</v>
      </c>
      <c r="P48" s="8">
        <v>251</v>
      </c>
      <c r="Q48" s="8">
        <v>2066313</v>
      </c>
      <c r="R48" s="8">
        <v>2066231</v>
      </c>
      <c r="S48" s="8">
        <v>61384</v>
      </c>
      <c r="T48" s="8">
        <v>702655</v>
      </c>
      <c r="U48" s="8">
        <v>446.077</v>
      </c>
      <c r="V48" s="8">
        <v>261348</v>
      </c>
    </row>
    <row r="49" spans="1:22" x14ac:dyDescent="0.3">
      <c r="A49" t="s">
        <v>133</v>
      </c>
      <c r="B49" s="8">
        <v>1629610</v>
      </c>
      <c r="C49" s="8">
        <v>1505536</v>
      </c>
      <c r="D49" s="8">
        <v>124074</v>
      </c>
      <c r="E49" s="8">
        <v>227095</v>
      </c>
      <c r="F49" s="8">
        <v>190937</v>
      </c>
      <c r="G49" s="8">
        <v>36158</v>
      </c>
      <c r="H49" s="8">
        <v>104228</v>
      </c>
      <c r="I49" s="8">
        <v>71866</v>
      </c>
      <c r="J49" s="8">
        <v>32362</v>
      </c>
      <c r="K49" s="8">
        <v>1158985</v>
      </c>
      <c r="L49" s="8">
        <v>1103464</v>
      </c>
      <c r="M49" s="8">
        <v>55521</v>
      </c>
      <c r="N49" s="8">
        <v>139302</v>
      </c>
      <c r="O49" s="8">
        <v>139269</v>
      </c>
      <c r="P49" s="8">
        <v>33</v>
      </c>
      <c r="Q49" s="8">
        <v>965009</v>
      </c>
      <c r="R49" s="8">
        <v>964971</v>
      </c>
      <c r="S49" s="8">
        <v>4705</v>
      </c>
      <c r="T49" s="8">
        <v>51180</v>
      </c>
      <c r="U49" s="8">
        <v>62.489699999999999</v>
      </c>
      <c r="V49" s="8">
        <v>438262</v>
      </c>
    </row>
    <row r="50" spans="1:22" x14ac:dyDescent="0.3">
      <c r="A50" t="s">
        <v>134</v>
      </c>
      <c r="B50" s="8">
        <v>1522802</v>
      </c>
      <c r="C50" s="8">
        <v>1485161</v>
      </c>
      <c r="D50" s="8">
        <v>37641</v>
      </c>
      <c r="E50" s="8">
        <v>184360</v>
      </c>
      <c r="F50" s="8">
        <v>170610</v>
      </c>
      <c r="G50" s="8">
        <v>13750</v>
      </c>
      <c r="H50" s="8">
        <v>42552</v>
      </c>
      <c r="I50" s="8">
        <v>39642</v>
      </c>
      <c r="J50" s="8">
        <v>2910</v>
      </c>
      <c r="K50" s="8">
        <v>1221681</v>
      </c>
      <c r="L50" s="8">
        <v>1200866</v>
      </c>
      <c r="M50" s="8">
        <v>20815</v>
      </c>
      <c r="N50" s="8">
        <v>74209</v>
      </c>
      <c r="O50" s="8">
        <v>74043</v>
      </c>
      <c r="P50" s="8">
        <v>166</v>
      </c>
      <c r="Q50" s="8">
        <v>870458</v>
      </c>
      <c r="R50" s="8">
        <v>870448</v>
      </c>
      <c r="S50" s="8">
        <v>2254</v>
      </c>
      <c r="T50" s="8">
        <v>18988</v>
      </c>
      <c r="U50" s="8">
        <v>125.761</v>
      </c>
      <c r="V50" s="8">
        <v>460689</v>
      </c>
    </row>
    <row r="51" spans="1:22" x14ac:dyDescent="0.3">
      <c r="A51" t="s">
        <v>135</v>
      </c>
      <c r="B51" s="8">
        <v>1272506</v>
      </c>
      <c r="C51" s="8">
        <v>1106705</v>
      </c>
      <c r="D51" s="8">
        <v>165801</v>
      </c>
      <c r="E51" s="8">
        <v>290611</v>
      </c>
      <c r="F51" s="8">
        <v>210382</v>
      </c>
      <c r="G51" s="8">
        <v>80229</v>
      </c>
      <c r="H51" s="8">
        <v>18268</v>
      </c>
      <c r="I51" s="8">
        <v>13058</v>
      </c>
      <c r="J51" s="8">
        <v>5210</v>
      </c>
      <c r="K51" s="8">
        <v>884679</v>
      </c>
      <c r="L51" s="8">
        <v>804661</v>
      </c>
      <c r="M51" s="8">
        <v>80018</v>
      </c>
      <c r="N51" s="8">
        <v>78948</v>
      </c>
      <c r="O51" s="8">
        <v>78604</v>
      </c>
      <c r="P51" s="8">
        <v>344</v>
      </c>
      <c r="Q51" s="8">
        <v>847726</v>
      </c>
      <c r="R51" s="8">
        <v>847704</v>
      </c>
      <c r="S51" s="8">
        <v>6435</v>
      </c>
      <c r="T51" s="8">
        <v>73481</v>
      </c>
      <c r="U51" s="8">
        <v>119.80500000000001</v>
      </c>
      <c r="V51" s="8">
        <v>289823</v>
      </c>
    </row>
    <row r="52" spans="1:22" x14ac:dyDescent="0.3">
      <c r="A52" t="s">
        <v>136</v>
      </c>
      <c r="B52" s="8">
        <v>675829</v>
      </c>
      <c r="C52" s="8">
        <v>636929</v>
      </c>
      <c r="D52" s="8">
        <v>38900</v>
      </c>
      <c r="E52" s="8">
        <v>75421</v>
      </c>
      <c r="F52" s="8">
        <v>70006</v>
      </c>
      <c r="G52" s="8">
        <v>5415</v>
      </c>
      <c r="H52" s="8">
        <v>34101</v>
      </c>
      <c r="I52" s="8">
        <v>21947</v>
      </c>
      <c r="J52" s="8">
        <v>12154</v>
      </c>
      <c r="K52" s="8">
        <v>523160</v>
      </c>
      <c r="L52" s="8">
        <v>501903</v>
      </c>
      <c r="M52" s="8">
        <v>21257</v>
      </c>
      <c r="N52" s="8">
        <v>43147</v>
      </c>
      <c r="O52" s="8">
        <v>43073</v>
      </c>
      <c r="P52" s="8">
        <v>74</v>
      </c>
      <c r="Q52" s="8">
        <v>592672</v>
      </c>
      <c r="R52" s="8">
        <v>591379</v>
      </c>
      <c r="S52" s="8">
        <v>8993</v>
      </c>
      <c r="T52" s="8">
        <v>12457</v>
      </c>
      <c r="U52" s="8">
        <v>103.137</v>
      </c>
      <c r="V52" s="8">
        <v>172756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173</v>
      </c>
    </row>
    <row r="3" spans="1:22" x14ac:dyDescent="0.3">
      <c r="A3" t="s">
        <v>1</v>
      </c>
      <c r="B3" s="8">
        <v>806074</v>
      </c>
      <c r="C3" s="8">
        <v>610892</v>
      </c>
      <c r="D3" s="8">
        <v>195182</v>
      </c>
      <c r="E3" s="8">
        <v>112798</v>
      </c>
      <c r="F3" s="8">
        <v>71606</v>
      </c>
      <c r="G3" s="8">
        <v>41192</v>
      </c>
      <c r="H3" s="8">
        <v>36757</v>
      </c>
      <c r="I3" s="8">
        <v>8719</v>
      </c>
      <c r="J3" s="8">
        <v>28038</v>
      </c>
      <c r="K3" s="8">
        <v>550460</v>
      </c>
      <c r="L3" s="8">
        <v>425172</v>
      </c>
      <c r="M3" s="8">
        <v>125288</v>
      </c>
      <c r="N3" s="8">
        <v>106059</v>
      </c>
      <c r="O3" s="8">
        <v>105395</v>
      </c>
      <c r="P3" s="8">
        <v>664</v>
      </c>
      <c r="Q3" s="8">
        <v>0</v>
      </c>
      <c r="R3" s="8">
        <v>0</v>
      </c>
      <c r="S3" s="8">
        <v>29063</v>
      </c>
      <c r="T3" s="8">
        <v>98139</v>
      </c>
      <c r="U3" s="8">
        <v>185.185</v>
      </c>
      <c r="V3" s="8">
        <v>331875</v>
      </c>
    </row>
    <row r="4" spans="1:22" x14ac:dyDescent="0.3">
      <c r="A4" t="s">
        <v>88</v>
      </c>
      <c r="B4" s="8">
        <v>579754</v>
      </c>
      <c r="C4" s="8">
        <v>517618</v>
      </c>
      <c r="D4" s="8">
        <v>62136</v>
      </c>
      <c r="E4" s="8">
        <v>56834</v>
      </c>
      <c r="F4" s="8">
        <v>50952</v>
      </c>
      <c r="G4" s="8">
        <v>5882</v>
      </c>
      <c r="H4" s="8">
        <v>66075</v>
      </c>
      <c r="I4" s="8">
        <v>36423</v>
      </c>
      <c r="J4" s="8">
        <v>29652</v>
      </c>
      <c r="K4" s="8">
        <v>372329</v>
      </c>
      <c r="L4" s="8">
        <v>345934</v>
      </c>
      <c r="M4" s="8">
        <v>26395</v>
      </c>
      <c r="N4" s="8">
        <v>84516</v>
      </c>
      <c r="O4" s="8">
        <v>84309</v>
      </c>
      <c r="P4" s="8">
        <v>207</v>
      </c>
      <c r="Q4" s="8">
        <v>0</v>
      </c>
      <c r="R4" s="8">
        <v>0</v>
      </c>
      <c r="S4" s="8">
        <v>6039</v>
      </c>
      <c r="T4" s="8">
        <v>19084</v>
      </c>
      <c r="U4" s="8">
        <v>176.97499999999999</v>
      </c>
      <c r="V4" s="8">
        <v>233745</v>
      </c>
    </row>
    <row r="5" spans="1:22" x14ac:dyDescent="0.3">
      <c r="A5" t="s">
        <v>89</v>
      </c>
      <c r="B5" s="8">
        <v>968414</v>
      </c>
      <c r="C5" s="8">
        <v>682520</v>
      </c>
      <c r="D5" s="8">
        <v>285894</v>
      </c>
      <c r="E5" s="8">
        <v>45608</v>
      </c>
      <c r="F5" s="8">
        <v>32381</v>
      </c>
      <c r="G5" s="8">
        <v>13227</v>
      </c>
      <c r="H5" s="8">
        <v>206315</v>
      </c>
      <c r="I5" s="8">
        <v>34503</v>
      </c>
      <c r="J5" s="8">
        <v>171812</v>
      </c>
      <c r="K5" s="8">
        <v>492512</v>
      </c>
      <c r="L5" s="8">
        <v>392086</v>
      </c>
      <c r="M5" s="8">
        <v>100426</v>
      </c>
      <c r="N5" s="8">
        <v>223979</v>
      </c>
      <c r="O5" s="8">
        <v>223550</v>
      </c>
      <c r="P5" s="8">
        <v>429</v>
      </c>
      <c r="Q5" s="8">
        <v>0</v>
      </c>
      <c r="R5" s="8">
        <v>0</v>
      </c>
      <c r="S5" s="8">
        <v>11282</v>
      </c>
      <c r="T5" s="8">
        <v>88638</v>
      </c>
      <c r="U5" s="8">
        <v>233.78100000000001</v>
      </c>
      <c r="V5" s="8">
        <v>321768</v>
      </c>
    </row>
    <row r="6" spans="1:22" x14ac:dyDescent="0.3">
      <c r="A6" t="s">
        <v>90</v>
      </c>
      <c r="B6" s="8">
        <v>751393</v>
      </c>
      <c r="C6" s="8">
        <v>608442</v>
      </c>
      <c r="D6" s="8">
        <v>142951</v>
      </c>
      <c r="E6" s="8">
        <v>77511</v>
      </c>
      <c r="F6" s="8">
        <v>54074</v>
      </c>
      <c r="G6" s="8">
        <v>23437</v>
      </c>
      <c r="H6" s="8">
        <v>72462</v>
      </c>
      <c r="I6" s="8">
        <v>40704</v>
      </c>
      <c r="J6" s="8">
        <v>31758</v>
      </c>
      <c r="K6" s="8">
        <v>499634</v>
      </c>
      <c r="L6" s="8">
        <v>412192</v>
      </c>
      <c r="M6" s="8">
        <v>87442</v>
      </c>
      <c r="N6" s="8">
        <v>101786</v>
      </c>
      <c r="O6" s="8">
        <v>101472</v>
      </c>
      <c r="P6" s="8">
        <v>314</v>
      </c>
      <c r="Q6" s="8">
        <v>0</v>
      </c>
      <c r="R6" s="8">
        <v>0</v>
      </c>
      <c r="S6" s="8">
        <v>23522</v>
      </c>
      <c r="T6" s="8">
        <v>64051</v>
      </c>
      <c r="U6" s="8">
        <v>182.37299999999999</v>
      </c>
      <c r="V6" s="8">
        <v>296357</v>
      </c>
    </row>
    <row r="7" spans="1:22" x14ac:dyDescent="0.3">
      <c r="A7" t="s">
        <v>91</v>
      </c>
      <c r="B7" s="8">
        <v>944780</v>
      </c>
      <c r="C7" s="8">
        <v>640923</v>
      </c>
      <c r="D7" s="8">
        <v>303857</v>
      </c>
      <c r="E7" s="8">
        <v>88852</v>
      </c>
      <c r="F7" s="8">
        <v>46991</v>
      </c>
      <c r="G7" s="8">
        <v>41861</v>
      </c>
      <c r="H7" s="8">
        <v>148348</v>
      </c>
      <c r="I7" s="8">
        <v>17316</v>
      </c>
      <c r="J7" s="8">
        <v>131032</v>
      </c>
      <c r="K7" s="8">
        <v>509008</v>
      </c>
      <c r="L7" s="8">
        <v>379077</v>
      </c>
      <c r="M7" s="8">
        <v>129931</v>
      </c>
      <c r="N7" s="8">
        <v>198572</v>
      </c>
      <c r="O7" s="8">
        <v>197539</v>
      </c>
      <c r="P7" s="8">
        <v>1033</v>
      </c>
      <c r="Q7" s="8">
        <v>0</v>
      </c>
      <c r="R7" s="8">
        <v>0</v>
      </c>
      <c r="S7" s="8">
        <v>27757</v>
      </c>
      <c r="T7" s="8">
        <v>97349</v>
      </c>
      <c r="U7" s="8">
        <v>170.98500000000001</v>
      </c>
      <c r="V7" s="8">
        <v>290528</v>
      </c>
    </row>
    <row r="8" spans="1:22" x14ac:dyDescent="0.3">
      <c r="A8" t="s">
        <v>92</v>
      </c>
      <c r="B8" s="8">
        <v>1256608</v>
      </c>
      <c r="C8" s="8">
        <v>871704</v>
      </c>
      <c r="D8" s="8">
        <v>384904</v>
      </c>
      <c r="E8" s="8">
        <v>229287</v>
      </c>
      <c r="F8" s="8">
        <v>135942</v>
      </c>
      <c r="G8" s="8">
        <v>93345</v>
      </c>
      <c r="H8" s="8">
        <v>29975</v>
      </c>
      <c r="I8" s="8">
        <v>5121</v>
      </c>
      <c r="J8" s="8">
        <v>24854</v>
      </c>
      <c r="K8" s="8">
        <v>863125</v>
      </c>
      <c r="L8" s="8">
        <v>596960</v>
      </c>
      <c r="M8" s="8">
        <v>266165</v>
      </c>
      <c r="N8" s="8">
        <v>134221</v>
      </c>
      <c r="O8" s="8">
        <v>133681</v>
      </c>
      <c r="P8" s="8">
        <v>540</v>
      </c>
      <c r="Q8" s="8">
        <v>0</v>
      </c>
      <c r="R8" s="8">
        <v>0</v>
      </c>
      <c r="S8" s="8">
        <v>41748</v>
      </c>
      <c r="T8" s="8">
        <v>227596</v>
      </c>
      <c r="U8" s="8">
        <v>197.125</v>
      </c>
      <c r="V8" s="8">
        <v>463666</v>
      </c>
    </row>
    <row r="9" spans="1:22" x14ac:dyDescent="0.3">
      <c r="A9" t="s">
        <v>93</v>
      </c>
      <c r="B9" s="8">
        <v>967703</v>
      </c>
      <c r="C9" s="8">
        <v>799528</v>
      </c>
      <c r="D9" s="8">
        <v>168175</v>
      </c>
      <c r="E9" s="8">
        <v>69920</v>
      </c>
      <c r="F9" s="8">
        <v>34820</v>
      </c>
      <c r="G9" s="8">
        <v>35100</v>
      </c>
      <c r="H9" s="8">
        <v>41662</v>
      </c>
      <c r="I9" s="8">
        <v>7232</v>
      </c>
      <c r="J9" s="8">
        <v>34430</v>
      </c>
      <c r="K9" s="8">
        <v>781496</v>
      </c>
      <c r="L9" s="8">
        <v>683161</v>
      </c>
      <c r="M9" s="8">
        <v>98335</v>
      </c>
      <c r="N9" s="8">
        <v>74625</v>
      </c>
      <c r="O9" s="8">
        <v>74315</v>
      </c>
      <c r="P9" s="8">
        <v>310</v>
      </c>
      <c r="Q9" s="8">
        <v>0</v>
      </c>
      <c r="R9" s="8">
        <v>0</v>
      </c>
      <c r="S9" s="8">
        <v>18761</v>
      </c>
      <c r="T9" s="8">
        <v>80174</v>
      </c>
      <c r="U9" s="8">
        <v>182.03</v>
      </c>
      <c r="V9" s="8">
        <v>631643</v>
      </c>
    </row>
    <row r="10" spans="1:22" x14ac:dyDescent="0.3">
      <c r="A10" t="s">
        <v>94</v>
      </c>
      <c r="B10" s="8">
        <v>1358173</v>
      </c>
      <c r="C10" s="8">
        <v>1176357</v>
      </c>
      <c r="D10" s="8">
        <v>181816</v>
      </c>
      <c r="E10" s="8">
        <v>166892</v>
      </c>
      <c r="F10" s="8">
        <v>145572</v>
      </c>
      <c r="G10" s="8">
        <v>21320</v>
      </c>
      <c r="H10" s="8">
        <v>85799</v>
      </c>
      <c r="I10" s="8">
        <v>16385</v>
      </c>
      <c r="J10" s="8">
        <v>69414</v>
      </c>
      <c r="K10" s="8">
        <v>969857</v>
      </c>
      <c r="L10" s="8">
        <v>879160</v>
      </c>
      <c r="M10" s="8">
        <v>90697</v>
      </c>
      <c r="N10" s="8">
        <v>135625</v>
      </c>
      <c r="O10" s="8">
        <v>135240</v>
      </c>
      <c r="P10" s="8">
        <v>385</v>
      </c>
      <c r="Q10" s="8">
        <v>0</v>
      </c>
      <c r="R10" s="8">
        <v>0</v>
      </c>
      <c r="S10" s="8">
        <v>24753</v>
      </c>
      <c r="T10" s="8">
        <v>73726</v>
      </c>
      <c r="U10" s="8">
        <v>168.864</v>
      </c>
      <c r="V10" s="8">
        <v>731600</v>
      </c>
    </row>
    <row r="11" spans="1:22" x14ac:dyDescent="0.3">
      <c r="A11" t="s">
        <v>95</v>
      </c>
      <c r="B11" s="8">
        <v>1141766</v>
      </c>
      <c r="C11" s="8">
        <v>814865</v>
      </c>
      <c r="D11" s="8">
        <v>326901</v>
      </c>
      <c r="E11" s="8">
        <v>100973</v>
      </c>
      <c r="F11" s="8">
        <v>69014</v>
      </c>
      <c r="G11" s="8">
        <v>31959</v>
      </c>
      <c r="H11" s="8">
        <v>70507</v>
      </c>
      <c r="I11" s="8">
        <v>6669</v>
      </c>
      <c r="J11" s="8">
        <v>63838</v>
      </c>
      <c r="K11" s="8">
        <v>802725</v>
      </c>
      <c r="L11" s="8">
        <v>571923</v>
      </c>
      <c r="M11" s="8">
        <v>230802</v>
      </c>
      <c r="N11" s="8">
        <v>167561</v>
      </c>
      <c r="O11" s="8">
        <v>167259</v>
      </c>
      <c r="P11" s="8">
        <v>302</v>
      </c>
      <c r="Q11" s="8">
        <v>0</v>
      </c>
      <c r="R11" s="8">
        <v>0</v>
      </c>
      <c r="S11" s="8">
        <v>26927</v>
      </c>
      <c r="T11" s="8">
        <v>200351</v>
      </c>
      <c r="U11" s="8">
        <v>224.45099999999999</v>
      </c>
      <c r="V11" s="8">
        <v>381016</v>
      </c>
    </row>
    <row r="12" spans="1:22" x14ac:dyDescent="0.3">
      <c r="A12" t="s">
        <v>96</v>
      </c>
      <c r="B12" s="8">
        <v>222401</v>
      </c>
      <c r="C12" s="8">
        <v>221596</v>
      </c>
      <c r="D12" s="8">
        <v>805</v>
      </c>
      <c r="E12" s="8">
        <v>71</v>
      </c>
      <c r="F12" s="8">
        <v>55</v>
      </c>
      <c r="G12" s="8">
        <v>16</v>
      </c>
      <c r="H12" s="8">
        <v>4</v>
      </c>
      <c r="I12" s="8">
        <v>3</v>
      </c>
      <c r="J12" s="8">
        <v>1</v>
      </c>
      <c r="K12" s="8">
        <v>222230</v>
      </c>
      <c r="L12" s="8">
        <v>221443</v>
      </c>
      <c r="M12" s="8">
        <v>787</v>
      </c>
      <c r="N12" s="8">
        <v>96</v>
      </c>
      <c r="O12" s="8">
        <v>95</v>
      </c>
      <c r="P12" s="8">
        <v>1</v>
      </c>
      <c r="Q12" s="8">
        <v>0</v>
      </c>
      <c r="R12" s="8">
        <v>0</v>
      </c>
      <c r="S12" s="8">
        <v>11</v>
      </c>
      <c r="T12" s="8">
        <v>224</v>
      </c>
      <c r="U12" s="8">
        <v>488.98899999999998</v>
      </c>
      <c r="V12" s="8">
        <v>221357</v>
      </c>
    </row>
    <row r="13" spans="1:22" x14ac:dyDescent="0.3">
      <c r="A13" t="s">
        <v>97</v>
      </c>
      <c r="B13" s="8">
        <v>1831626</v>
      </c>
      <c r="C13" s="8">
        <v>1473872</v>
      </c>
      <c r="D13" s="8">
        <v>357754</v>
      </c>
      <c r="E13" s="8">
        <v>273187</v>
      </c>
      <c r="F13" s="8">
        <v>205009</v>
      </c>
      <c r="G13" s="8">
        <v>68178</v>
      </c>
      <c r="H13" s="8">
        <v>73994</v>
      </c>
      <c r="I13" s="8">
        <v>31661</v>
      </c>
      <c r="J13" s="8">
        <v>42333</v>
      </c>
      <c r="K13" s="8">
        <v>1318139</v>
      </c>
      <c r="L13" s="8">
        <v>1072248</v>
      </c>
      <c r="M13" s="8">
        <v>245891</v>
      </c>
      <c r="N13" s="8">
        <v>166306</v>
      </c>
      <c r="O13" s="8">
        <v>164954</v>
      </c>
      <c r="P13" s="8">
        <v>1352</v>
      </c>
      <c r="Q13" s="8">
        <v>0</v>
      </c>
      <c r="R13" s="8">
        <v>0</v>
      </c>
      <c r="S13" s="8">
        <v>30544</v>
      </c>
      <c r="T13" s="8">
        <v>205353</v>
      </c>
      <c r="U13" s="8">
        <v>189.14599999999999</v>
      </c>
      <c r="V13" s="8">
        <v>595467</v>
      </c>
    </row>
    <row r="14" spans="1:22" x14ac:dyDescent="0.3">
      <c r="A14" t="s">
        <v>98</v>
      </c>
      <c r="B14" s="8">
        <v>2312910</v>
      </c>
      <c r="C14" s="8">
        <v>2078607</v>
      </c>
      <c r="D14" s="8">
        <v>234303</v>
      </c>
      <c r="E14" s="8">
        <v>268802</v>
      </c>
      <c r="F14" s="8">
        <v>225880</v>
      </c>
      <c r="G14" s="8">
        <v>42922</v>
      </c>
      <c r="H14" s="8">
        <v>48384</v>
      </c>
      <c r="I14" s="8">
        <v>33160</v>
      </c>
      <c r="J14" s="8">
        <v>15224</v>
      </c>
      <c r="K14" s="8">
        <v>1855148</v>
      </c>
      <c r="L14" s="8">
        <v>1679487</v>
      </c>
      <c r="M14" s="8">
        <v>175661</v>
      </c>
      <c r="N14" s="8">
        <v>140576</v>
      </c>
      <c r="O14" s="8">
        <v>140080</v>
      </c>
      <c r="P14" s="8">
        <v>496</v>
      </c>
      <c r="Q14" s="8">
        <v>0</v>
      </c>
      <c r="R14" s="8">
        <v>0</v>
      </c>
      <c r="S14" s="8">
        <v>18719</v>
      </c>
      <c r="T14" s="8">
        <v>156478</v>
      </c>
      <c r="U14" s="8">
        <v>176.59100000000001</v>
      </c>
      <c r="V14" s="8">
        <v>1078575</v>
      </c>
    </row>
    <row r="15" spans="1:22" x14ac:dyDescent="0.3">
      <c r="A15" t="s">
        <v>99</v>
      </c>
      <c r="B15" s="8">
        <v>2411532</v>
      </c>
      <c r="C15" s="8">
        <v>2272190</v>
      </c>
      <c r="D15" s="8">
        <v>139342</v>
      </c>
      <c r="E15" s="8">
        <v>246636</v>
      </c>
      <c r="F15" s="8">
        <v>225313</v>
      </c>
      <c r="G15" s="8">
        <v>21323</v>
      </c>
      <c r="H15" s="8">
        <v>39555</v>
      </c>
      <c r="I15" s="8">
        <v>30492</v>
      </c>
      <c r="J15" s="8">
        <v>9063</v>
      </c>
      <c r="K15" s="8">
        <v>1989087</v>
      </c>
      <c r="L15" s="8">
        <v>1880474</v>
      </c>
      <c r="M15" s="8">
        <v>108613</v>
      </c>
      <c r="N15" s="8">
        <v>136254</v>
      </c>
      <c r="O15" s="8">
        <v>135911</v>
      </c>
      <c r="P15" s="8">
        <v>343</v>
      </c>
      <c r="Q15" s="8">
        <v>0</v>
      </c>
      <c r="R15" s="8">
        <v>0</v>
      </c>
      <c r="S15" s="8">
        <v>10866</v>
      </c>
      <c r="T15" s="8">
        <v>94725</v>
      </c>
      <c r="U15" s="8">
        <v>173.173</v>
      </c>
      <c r="V15" s="8">
        <v>1239196</v>
      </c>
    </row>
    <row r="16" spans="1:22" x14ac:dyDescent="0.3">
      <c r="A16" t="s">
        <v>100</v>
      </c>
      <c r="B16" s="8">
        <v>2392009</v>
      </c>
      <c r="C16" s="8">
        <v>2255316</v>
      </c>
      <c r="D16" s="8">
        <v>136693</v>
      </c>
      <c r="E16" s="8">
        <v>266329</v>
      </c>
      <c r="F16" s="8">
        <v>246543</v>
      </c>
      <c r="G16" s="8">
        <v>19786</v>
      </c>
      <c r="H16" s="8">
        <v>43910</v>
      </c>
      <c r="I16" s="8">
        <v>34823</v>
      </c>
      <c r="J16" s="8">
        <v>9087</v>
      </c>
      <c r="K16" s="8">
        <v>1934371</v>
      </c>
      <c r="L16" s="8">
        <v>1826801</v>
      </c>
      <c r="M16" s="8">
        <v>107570</v>
      </c>
      <c r="N16" s="8">
        <v>147399</v>
      </c>
      <c r="O16" s="8">
        <v>147149</v>
      </c>
      <c r="P16" s="8">
        <v>250</v>
      </c>
      <c r="Q16" s="8">
        <v>0</v>
      </c>
      <c r="R16" s="8">
        <v>0</v>
      </c>
      <c r="S16" s="8">
        <v>10325</v>
      </c>
      <c r="T16" s="8">
        <v>97312</v>
      </c>
      <c r="U16" s="8">
        <v>174.25899999999999</v>
      </c>
      <c r="V16" s="8">
        <v>1120053</v>
      </c>
    </row>
    <row r="17" spans="1:22" x14ac:dyDescent="0.3">
      <c r="A17" t="s">
        <v>101</v>
      </c>
      <c r="B17" s="8">
        <v>2149270</v>
      </c>
      <c r="C17" s="8">
        <v>1957109</v>
      </c>
      <c r="D17" s="8">
        <v>192161</v>
      </c>
      <c r="E17" s="8">
        <v>273907</v>
      </c>
      <c r="F17" s="8">
        <v>244089</v>
      </c>
      <c r="G17" s="8">
        <v>29818</v>
      </c>
      <c r="H17" s="8">
        <v>46043</v>
      </c>
      <c r="I17" s="8">
        <v>32438</v>
      </c>
      <c r="J17" s="8">
        <v>13605</v>
      </c>
      <c r="K17" s="8">
        <v>1675734</v>
      </c>
      <c r="L17" s="8">
        <v>1527461</v>
      </c>
      <c r="M17" s="8">
        <v>148273</v>
      </c>
      <c r="N17" s="8">
        <v>153586</v>
      </c>
      <c r="O17" s="8">
        <v>153121</v>
      </c>
      <c r="P17" s="8">
        <v>465</v>
      </c>
      <c r="Q17" s="8">
        <v>0</v>
      </c>
      <c r="R17" s="8">
        <v>0</v>
      </c>
      <c r="S17" s="8">
        <v>16941</v>
      </c>
      <c r="T17" s="8">
        <v>129129</v>
      </c>
      <c r="U17" s="8">
        <v>177.00200000000001</v>
      </c>
      <c r="V17" s="8">
        <v>842184</v>
      </c>
    </row>
    <row r="18" spans="1:22" x14ac:dyDescent="0.3">
      <c r="A18" t="s">
        <v>102</v>
      </c>
      <c r="B18" s="8">
        <v>2389565</v>
      </c>
      <c r="C18" s="8">
        <v>2244988</v>
      </c>
      <c r="D18" s="8">
        <v>144577</v>
      </c>
      <c r="E18" s="8">
        <v>298232</v>
      </c>
      <c r="F18" s="8">
        <v>278284</v>
      </c>
      <c r="G18" s="8">
        <v>19948</v>
      </c>
      <c r="H18" s="8">
        <v>49676</v>
      </c>
      <c r="I18" s="8">
        <v>39545</v>
      </c>
      <c r="J18" s="8">
        <v>10131</v>
      </c>
      <c r="K18" s="8">
        <v>1875079</v>
      </c>
      <c r="L18" s="8">
        <v>1760814</v>
      </c>
      <c r="M18" s="8">
        <v>114265</v>
      </c>
      <c r="N18" s="8">
        <v>166578</v>
      </c>
      <c r="O18" s="8">
        <v>166345</v>
      </c>
      <c r="P18" s="8">
        <v>233</v>
      </c>
      <c r="Q18" s="8">
        <v>0</v>
      </c>
      <c r="R18" s="8">
        <v>0</v>
      </c>
      <c r="S18" s="8">
        <v>10874</v>
      </c>
      <c r="T18" s="8">
        <v>103092</v>
      </c>
      <c r="U18" s="8">
        <v>172.77</v>
      </c>
      <c r="V18" s="8">
        <v>962431</v>
      </c>
    </row>
    <row r="19" spans="1:22" x14ac:dyDescent="0.3">
      <c r="A19" t="s">
        <v>103</v>
      </c>
      <c r="B19" s="8">
        <v>2500730</v>
      </c>
      <c r="C19" s="8">
        <v>2340338</v>
      </c>
      <c r="D19" s="8">
        <v>160392</v>
      </c>
      <c r="E19" s="8">
        <v>320295</v>
      </c>
      <c r="F19" s="8">
        <v>296263</v>
      </c>
      <c r="G19" s="8">
        <v>24032</v>
      </c>
      <c r="H19" s="8">
        <v>48605</v>
      </c>
      <c r="I19" s="8">
        <v>38955</v>
      </c>
      <c r="J19" s="8">
        <v>9650</v>
      </c>
      <c r="K19" s="8">
        <v>1958456</v>
      </c>
      <c r="L19" s="8">
        <v>1831952</v>
      </c>
      <c r="M19" s="8">
        <v>126504</v>
      </c>
      <c r="N19" s="8">
        <v>173374</v>
      </c>
      <c r="O19" s="8">
        <v>173168</v>
      </c>
      <c r="P19" s="8">
        <v>206</v>
      </c>
      <c r="Q19" s="8">
        <v>0</v>
      </c>
      <c r="R19" s="8">
        <v>0</v>
      </c>
      <c r="S19" s="8">
        <v>11899</v>
      </c>
      <c r="T19" s="8">
        <v>112794</v>
      </c>
      <c r="U19" s="8">
        <v>173.249</v>
      </c>
      <c r="V19" s="8">
        <v>964083</v>
      </c>
    </row>
    <row r="20" spans="1:22" x14ac:dyDescent="0.3">
      <c r="A20" t="s">
        <v>104</v>
      </c>
      <c r="B20" s="8">
        <v>473344</v>
      </c>
      <c r="C20" s="8">
        <v>407183</v>
      </c>
      <c r="D20" s="8">
        <v>66161</v>
      </c>
      <c r="E20" s="8">
        <v>18524</v>
      </c>
      <c r="F20" s="8">
        <v>5635</v>
      </c>
      <c r="G20" s="8">
        <v>12889</v>
      </c>
      <c r="H20" s="8">
        <v>30953</v>
      </c>
      <c r="I20" s="8">
        <v>4608</v>
      </c>
      <c r="J20" s="8">
        <v>26345</v>
      </c>
      <c r="K20" s="8">
        <v>388971</v>
      </c>
      <c r="L20" s="8">
        <v>362150</v>
      </c>
      <c r="M20" s="8">
        <v>26821</v>
      </c>
      <c r="N20" s="8">
        <v>34896</v>
      </c>
      <c r="O20" s="8">
        <v>34790</v>
      </c>
      <c r="P20" s="8">
        <v>106</v>
      </c>
      <c r="Q20" s="8">
        <v>0</v>
      </c>
      <c r="R20" s="8">
        <v>0</v>
      </c>
      <c r="S20" s="8">
        <v>4371</v>
      </c>
      <c r="T20" s="8">
        <v>23581</v>
      </c>
      <c r="U20" s="8">
        <v>313.92599999999999</v>
      </c>
      <c r="V20" s="8">
        <v>354558</v>
      </c>
    </row>
    <row r="21" spans="1:22" x14ac:dyDescent="0.3">
      <c r="A21" t="s">
        <v>105</v>
      </c>
      <c r="B21" s="8">
        <v>317428</v>
      </c>
      <c r="C21" s="8">
        <v>316803</v>
      </c>
      <c r="D21" s="8">
        <v>625</v>
      </c>
      <c r="E21" s="8">
        <v>63</v>
      </c>
      <c r="F21" s="8">
        <v>48</v>
      </c>
      <c r="G21" s="8">
        <v>15</v>
      </c>
      <c r="H21" s="8">
        <v>5</v>
      </c>
      <c r="I21" s="8">
        <v>3</v>
      </c>
      <c r="J21" s="8">
        <v>2</v>
      </c>
      <c r="K21" s="8">
        <v>317246</v>
      </c>
      <c r="L21" s="8">
        <v>316641</v>
      </c>
      <c r="M21" s="8">
        <v>605</v>
      </c>
      <c r="N21" s="8">
        <v>114</v>
      </c>
      <c r="O21" s="8">
        <v>111</v>
      </c>
      <c r="P21" s="8">
        <v>3</v>
      </c>
      <c r="Q21" s="8">
        <v>0</v>
      </c>
      <c r="R21" s="8">
        <v>0</v>
      </c>
      <c r="S21" s="8">
        <v>9</v>
      </c>
      <c r="T21" s="8">
        <v>106</v>
      </c>
      <c r="U21" s="8">
        <v>383.33300000000003</v>
      </c>
      <c r="V21" s="8">
        <v>316544</v>
      </c>
    </row>
    <row r="22" spans="1:22" x14ac:dyDescent="0.3">
      <c r="A22" t="s">
        <v>106</v>
      </c>
      <c r="B22" s="8">
        <v>1887943</v>
      </c>
      <c r="C22" s="8">
        <v>1849464</v>
      </c>
      <c r="D22" s="8">
        <v>38479</v>
      </c>
      <c r="E22" s="8">
        <v>124755</v>
      </c>
      <c r="F22" s="8">
        <v>120152</v>
      </c>
      <c r="G22" s="8">
        <v>4603</v>
      </c>
      <c r="H22" s="8">
        <v>65384</v>
      </c>
      <c r="I22" s="8">
        <v>51947</v>
      </c>
      <c r="J22" s="8">
        <v>13437</v>
      </c>
      <c r="K22" s="8">
        <v>1592436</v>
      </c>
      <c r="L22" s="8">
        <v>1572176</v>
      </c>
      <c r="M22" s="8">
        <v>20260</v>
      </c>
      <c r="N22" s="8">
        <v>105368</v>
      </c>
      <c r="O22" s="8">
        <v>105189</v>
      </c>
      <c r="P22" s="8">
        <v>179</v>
      </c>
      <c r="Q22" s="8">
        <v>0</v>
      </c>
      <c r="R22" s="8">
        <v>0</v>
      </c>
      <c r="S22" s="8">
        <v>1852</v>
      </c>
      <c r="T22" s="8">
        <v>17947</v>
      </c>
      <c r="U22" s="8">
        <v>175.62700000000001</v>
      </c>
      <c r="V22" s="8">
        <v>1238380</v>
      </c>
    </row>
    <row r="23" spans="1:22" x14ac:dyDescent="0.3">
      <c r="A23" t="s">
        <v>107</v>
      </c>
      <c r="B23" s="8">
        <v>4069561</v>
      </c>
      <c r="C23" s="8">
        <v>2501216</v>
      </c>
      <c r="D23" s="8">
        <v>1568345</v>
      </c>
      <c r="E23" s="8">
        <v>333194</v>
      </c>
      <c r="F23" s="8">
        <v>176056</v>
      </c>
      <c r="G23" s="8">
        <v>157138</v>
      </c>
      <c r="H23" s="8">
        <v>840546</v>
      </c>
      <c r="I23" s="8">
        <v>122469</v>
      </c>
      <c r="J23" s="8">
        <v>718077</v>
      </c>
      <c r="K23" s="8">
        <v>1834189</v>
      </c>
      <c r="L23" s="8">
        <v>1143805</v>
      </c>
      <c r="M23" s="8">
        <v>690384</v>
      </c>
      <c r="N23" s="8">
        <v>1061632</v>
      </c>
      <c r="O23" s="8">
        <v>1058886</v>
      </c>
      <c r="P23" s="8">
        <v>2746</v>
      </c>
      <c r="Q23" s="8">
        <v>0</v>
      </c>
      <c r="R23" s="8">
        <v>0</v>
      </c>
      <c r="S23" s="8">
        <v>48025</v>
      </c>
      <c r="T23" s="8">
        <v>641840</v>
      </c>
      <c r="U23" s="8">
        <v>259.18799999999999</v>
      </c>
      <c r="V23" s="8">
        <v>840211</v>
      </c>
    </row>
    <row r="24" spans="1:22" x14ac:dyDescent="0.3">
      <c r="A24" t="s">
        <v>108</v>
      </c>
      <c r="B24" s="8">
        <v>4030805</v>
      </c>
      <c r="C24" s="8">
        <v>2586275</v>
      </c>
      <c r="D24" s="8">
        <v>1444530</v>
      </c>
      <c r="E24" s="8">
        <v>269932</v>
      </c>
      <c r="F24" s="8">
        <v>169801</v>
      </c>
      <c r="G24" s="8">
        <v>100131</v>
      </c>
      <c r="H24" s="8">
        <v>931966</v>
      </c>
      <c r="I24" s="8">
        <v>135914</v>
      </c>
      <c r="J24" s="8">
        <v>796052</v>
      </c>
      <c r="K24" s="8">
        <v>1726617</v>
      </c>
      <c r="L24" s="8">
        <v>1180198</v>
      </c>
      <c r="M24" s="8">
        <v>546419</v>
      </c>
      <c r="N24" s="8">
        <v>1102290</v>
      </c>
      <c r="O24" s="8">
        <v>1100362</v>
      </c>
      <c r="P24" s="8">
        <v>1928</v>
      </c>
      <c r="Q24" s="8">
        <v>0</v>
      </c>
      <c r="R24" s="8">
        <v>0</v>
      </c>
      <c r="S24" s="8">
        <v>30053</v>
      </c>
      <c r="T24" s="8">
        <v>516770</v>
      </c>
      <c r="U24" s="8">
        <v>276.30500000000001</v>
      </c>
      <c r="V24" s="8">
        <v>851885</v>
      </c>
    </row>
    <row r="25" spans="1:22" x14ac:dyDescent="0.3">
      <c r="A25" t="s">
        <v>109</v>
      </c>
      <c r="B25" s="8">
        <v>4129564</v>
      </c>
      <c r="C25" s="8">
        <v>2506402</v>
      </c>
      <c r="D25" s="8">
        <v>1623162</v>
      </c>
      <c r="E25" s="8">
        <v>338942</v>
      </c>
      <c r="F25" s="8">
        <v>171424</v>
      </c>
      <c r="G25" s="8">
        <v>167518</v>
      </c>
      <c r="H25" s="8">
        <v>883196</v>
      </c>
      <c r="I25" s="8">
        <v>116382</v>
      </c>
      <c r="J25" s="8">
        <v>766814</v>
      </c>
      <c r="K25" s="8">
        <v>1796613</v>
      </c>
      <c r="L25" s="8">
        <v>1109841</v>
      </c>
      <c r="M25" s="8">
        <v>686772</v>
      </c>
      <c r="N25" s="8">
        <v>1110813</v>
      </c>
      <c r="O25" s="8">
        <v>1108755</v>
      </c>
      <c r="P25" s="8">
        <v>2058</v>
      </c>
      <c r="Q25" s="8">
        <v>0</v>
      </c>
      <c r="R25" s="8">
        <v>0</v>
      </c>
      <c r="S25" s="8">
        <v>51281</v>
      </c>
      <c r="T25" s="8">
        <v>634499</v>
      </c>
      <c r="U25" s="8">
        <v>270.44200000000001</v>
      </c>
      <c r="V25" s="8">
        <v>817297</v>
      </c>
    </row>
    <row r="26" spans="1:22" x14ac:dyDescent="0.3">
      <c r="A26" t="s">
        <v>110</v>
      </c>
      <c r="B26" s="8">
        <v>4004097</v>
      </c>
      <c r="C26" s="8">
        <v>2559163</v>
      </c>
      <c r="D26" s="8">
        <v>1444934</v>
      </c>
      <c r="E26" s="8">
        <v>269722</v>
      </c>
      <c r="F26" s="8">
        <v>167580</v>
      </c>
      <c r="G26" s="8">
        <v>102142</v>
      </c>
      <c r="H26" s="8">
        <v>925218</v>
      </c>
      <c r="I26" s="8">
        <v>135694</v>
      </c>
      <c r="J26" s="8">
        <v>789524</v>
      </c>
      <c r="K26" s="8">
        <v>1712162</v>
      </c>
      <c r="L26" s="8">
        <v>1160948</v>
      </c>
      <c r="M26" s="8">
        <v>551214</v>
      </c>
      <c r="N26" s="8">
        <v>1096995</v>
      </c>
      <c r="O26" s="8">
        <v>1094941</v>
      </c>
      <c r="P26" s="8">
        <v>2054</v>
      </c>
      <c r="Q26" s="8">
        <v>0</v>
      </c>
      <c r="R26" s="8">
        <v>0</v>
      </c>
      <c r="S26" s="8">
        <v>30762</v>
      </c>
      <c r="T26" s="8">
        <v>520731</v>
      </c>
      <c r="U26" s="8">
        <v>275.11599999999999</v>
      </c>
      <c r="V26" s="8">
        <v>841362</v>
      </c>
    </row>
    <row r="27" spans="1:22" x14ac:dyDescent="0.3">
      <c r="A27" t="s">
        <v>111</v>
      </c>
      <c r="B27" s="8">
        <v>4006070</v>
      </c>
      <c r="C27" s="8">
        <v>2628686</v>
      </c>
      <c r="D27" s="8">
        <v>1377384</v>
      </c>
      <c r="E27" s="8">
        <v>254662</v>
      </c>
      <c r="F27" s="8">
        <v>180195</v>
      </c>
      <c r="G27" s="8">
        <v>74467</v>
      </c>
      <c r="H27" s="8">
        <v>953808</v>
      </c>
      <c r="I27" s="8">
        <v>143733</v>
      </c>
      <c r="J27" s="8">
        <v>810075</v>
      </c>
      <c r="K27" s="8">
        <v>1684148</v>
      </c>
      <c r="L27" s="8">
        <v>1193440</v>
      </c>
      <c r="M27" s="8">
        <v>490708</v>
      </c>
      <c r="N27" s="8">
        <v>1113452</v>
      </c>
      <c r="O27" s="8">
        <v>1111318</v>
      </c>
      <c r="P27" s="8">
        <v>2134</v>
      </c>
      <c r="Q27" s="8">
        <v>0</v>
      </c>
      <c r="R27" s="8">
        <v>0</v>
      </c>
      <c r="S27" s="8">
        <v>26386</v>
      </c>
      <c r="T27" s="8">
        <v>463549</v>
      </c>
      <c r="U27" s="8">
        <v>286.83100000000002</v>
      </c>
      <c r="V27" s="8">
        <v>857833</v>
      </c>
    </row>
    <row r="28" spans="1:22" x14ac:dyDescent="0.3">
      <c r="A28" t="s">
        <v>112</v>
      </c>
      <c r="B28" s="8">
        <v>4004289</v>
      </c>
      <c r="C28" s="8">
        <v>2614157</v>
      </c>
      <c r="D28" s="8">
        <v>1390132</v>
      </c>
      <c r="E28" s="8">
        <v>250610</v>
      </c>
      <c r="F28" s="8">
        <v>173469</v>
      </c>
      <c r="G28" s="8">
        <v>77141</v>
      </c>
      <c r="H28" s="8">
        <v>958995</v>
      </c>
      <c r="I28" s="8">
        <v>142341</v>
      </c>
      <c r="J28" s="8">
        <v>816654</v>
      </c>
      <c r="K28" s="8">
        <v>1677051</v>
      </c>
      <c r="L28" s="8">
        <v>1182929</v>
      </c>
      <c r="M28" s="8">
        <v>494122</v>
      </c>
      <c r="N28" s="8">
        <v>1117633</v>
      </c>
      <c r="O28" s="8">
        <v>1115418</v>
      </c>
      <c r="P28" s="8">
        <v>2215</v>
      </c>
      <c r="Q28" s="8">
        <v>0</v>
      </c>
      <c r="R28" s="8">
        <v>0</v>
      </c>
      <c r="S28" s="8">
        <v>27339</v>
      </c>
      <c r="T28" s="8">
        <v>467263</v>
      </c>
      <c r="U28" s="8">
        <v>288.16699999999997</v>
      </c>
      <c r="V28" s="8">
        <v>849805</v>
      </c>
    </row>
    <row r="29" spans="1:22" x14ac:dyDescent="0.3">
      <c r="A29" t="s">
        <v>113</v>
      </c>
      <c r="B29" s="8">
        <v>2213396</v>
      </c>
      <c r="C29" s="8">
        <v>2162138</v>
      </c>
      <c r="D29" s="8">
        <v>51258</v>
      </c>
      <c r="E29" s="8">
        <v>159801</v>
      </c>
      <c r="F29" s="8">
        <v>153259</v>
      </c>
      <c r="G29" s="8">
        <v>6542</v>
      </c>
      <c r="H29" s="8">
        <v>66723</v>
      </c>
      <c r="I29" s="8">
        <v>48843</v>
      </c>
      <c r="J29" s="8">
        <v>17880</v>
      </c>
      <c r="K29" s="8">
        <v>1868730</v>
      </c>
      <c r="L29" s="8">
        <v>1842207</v>
      </c>
      <c r="M29" s="8">
        <v>26523</v>
      </c>
      <c r="N29" s="8">
        <v>118142</v>
      </c>
      <c r="O29" s="8">
        <v>117829</v>
      </c>
      <c r="P29" s="8">
        <v>313</v>
      </c>
      <c r="Q29" s="8">
        <v>0</v>
      </c>
      <c r="R29" s="8">
        <v>0</v>
      </c>
      <c r="S29" s="8">
        <v>2600</v>
      </c>
      <c r="T29" s="8">
        <v>23719</v>
      </c>
      <c r="U29" s="8">
        <v>182.48099999999999</v>
      </c>
      <c r="V29" s="8">
        <v>1431211</v>
      </c>
    </row>
    <row r="30" spans="1:22" x14ac:dyDescent="0.3">
      <c r="A30" t="s">
        <v>114</v>
      </c>
      <c r="B30" s="8">
        <v>2286908</v>
      </c>
      <c r="C30" s="8">
        <v>2233527</v>
      </c>
      <c r="D30" s="8">
        <v>53381</v>
      </c>
      <c r="E30" s="8">
        <v>154976</v>
      </c>
      <c r="F30" s="8">
        <v>149140</v>
      </c>
      <c r="G30" s="8">
        <v>5836</v>
      </c>
      <c r="H30" s="8">
        <v>86303</v>
      </c>
      <c r="I30" s="8">
        <v>64158</v>
      </c>
      <c r="J30" s="8">
        <v>22145</v>
      </c>
      <c r="K30" s="8">
        <v>1910608</v>
      </c>
      <c r="L30" s="8">
        <v>1885495</v>
      </c>
      <c r="M30" s="8">
        <v>25113</v>
      </c>
      <c r="N30" s="8">
        <v>135021</v>
      </c>
      <c r="O30" s="8">
        <v>134734</v>
      </c>
      <c r="P30" s="8">
        <v>287</v>
      </c>
      <c r="Q30" s="8">
        <v>0</v>
      </c>
      <c r="R30" s="8">
        <v>0</v>
      </c>
      <c r="S30" s="8">
        <v>2218</v>
      </c>
      <c r="T30" s="8">
        <v>22874</v>
      </c>
      <c r="U30" s="8">
        <v>195.68100000000001</v>
      </c>
      <c r="V30" s="8">
        <v>1478215</v>
      </c>
    </row>
    <row r="31" spans="1:22" x14ac:dyDescent="0.3">
      <c r="A31" t="s">
        <v>115</v>
      </c>
      <c r="B31" s="8">
        <v>2334322</v>
      </c>
      <c r="C31" s="8">
        <v>2303544</v>
      </c>
      <c r="D31" s="8">
        <v>30778</v>
      </c>
      <c r="E31" s="8">
        <v>150826</v>
      </c>
      <c r="F31" s="8">
        <v>147432</v>
      </c>
      <c r="G31" s="8">
        <v>3394</v>
      </c>
      <c r="H31" s="8">
        <v>74829</v>
      </c>
      <c r="I31" s="8">
        <v>64023</v>
      </c>
      <c r="J31" s="8">
        <v>10806</v>
      </c>
      <c r="K31" s="8">
        <v>1979636</v>
      </c>
      <c r="L31" s="8">
        <v>1963303</v>
      </c>
      <c r="M31" s="8">
        <v>16333</v>
      </c>
      <c r="N31" s="8">
        <v>129031</v>
      </c>
      <c r="O31" s="8">
        <v>128786</v>
      </c>
      <c r="P31" s="8">
        <v>245</v>
      </c>
      <c r="Q31" s="8">
        <v>0</v>
      </c>
      <c r="R31" s="8">
        <v>0</v>
      </c>
      <c r="S31" s="8">
        <v>1257</v>
      </c>
      <c r="T31" s="8">
        <v>13472</v>
      </c>
      <c r="U31" s="8">
        <v>179.78899999999999</v>
      </c>
      <c r="V31" s="8">
        <v>1540112</v>
      </c>
    </row>
    <row r="32" spans="1:22" x14ac:dyDescent="0.3">
      <c r="A32" t="s">
        <v>116</v>
      </c>
      <c r="B32" s="8">
        <v>2802291</v>
      </c>
      <c r="C32" s="8">
        <v>2764629</v>
      </c>
      <c r="D32" s="8">
        <v>37662</v>
      </c>
      <c r="E32" s="8">
        <v>184638</v>
      </c>
      <c r="F32" s="8">
        <v>180846</v>
      </c>
      <c r="G32" s="8">
        <v>3792</v>
      </c>
      <c r="H32" s="8">
        <v>100499</v>
      </c>
      <c r="I32" s="8">
        <v>85847</v>
      </c>
      <c r="J32" s="8">
        <v>14652</v>
      </c>
      <c r="K32" s="8">
        <v>2348766</v>
      </c>
      <c r="L32" s="8">
        <v>2329814</v>
      </c>
      <c r="M32" s="8">
        <v>18952</v>
      </c>
      <c r="N32" s="8">
        <v>168388</v>
      </c>
      <c r="O32" s="8">
        <v>168122</v>
      </c>
      <c r="P32" s="8">
        <v>266</v>
      </c>
      <c r="Q32" s="8">
        <v>0</v>
      </c>
      <c r="R32" s="8">
        <v>0</v>
      </c>
      <c r="S32" s="8">
        <v>1173</v>
      </c>
      <c r="T32" s="8">
        <v>17245</v>
      </c>
      <c r="U32" s="8">
        <v>186.96799999999999</v>
      </c>
      <c r="V32" s="8">
        <v>1840009</v>
      </c>
    </row>
    <row r="33" spans="1:22" x14ac:dyDescent="0.3">
      <c r="A33" t="s">
        <v>117</v>
      </c>
      <c r="B33" s="8">
        <v>2634406</v>
      </c>
      <c r="C33" s="8">
        <v>2600108</v>
      </c>
      <c r="D33" s="8">
        <v>34298</v>
      </c>
      <c r="E33" s="8">
        <v>178213</v>
      </c>
      <c r="F33" s="8">
        <v>174563</v>
      </c>
      <c r="G33" s="8">
        <v>3650</v>
      </c>
      <c r="H33" s="8">
        <v>93340</v>
      </c>
      <c r="I33" s="8">
        <v>79458</v>
      </c>
      <c r="J33" s="8">
        <v>13882</v>
      </c>
      <c r="K33" s="8">
        <v>2211182</v>
      </c>
      <c r="L33" s="8">
        <v>2194598</v>
      </c>
      <c r="M33" s="8">
        <v>16584</v>
      </c>
      <c r="N33" s="8">
        <v>151671</v>
      </c>
      <c r="O33" s="8">
        <v>151489</v>
      </c>
      <c r="P33" s="8">
        <v>182</v>
      </c>
      <c r="Q33" s="8">
        <v>0</v>
      </c>
      <c r="R33" s="8">
        <v>0</v>
      </c>
      <c r="S33" s="8">
        <v>1431</v>
      </c>
      <c r="T33" s="8">
        <v>14316</v>
      </c>
      <c r="U33" s="8">
        <v>183.18</v>
      </c>
      <c r="V33" s="8">
        <v>1713699</v>
      </c>
    </row>
    <row r="34" spans="1:22" x14ac:dyDescent="0.3">
      <c r="A34" t="s">
        <v>118</v>
      </c>
      <c r="B34" s="8">
        <v>3085928</v>
      </c>
      <c r="C34" s="8">
        <v>3010414</v>
      </c>
      <c r="D34" s="8">
        <v>75514</v>
      </c>
      <c r="E34" s="8">
        <v>186963</v>
      </c>
      <c r="F34" s="8">
        <v>170385</v>
      </c>
      <c r="G34" s="8">
        <v>16578</v>
      </c>
      <c r="H34" s="8">
        <v>69915</v>
      </c>
      <c r="I34" s="8">
        <v>67944</v>
      </c>
      <c r="J34" s="8">
        <v>1971</v>
      </c>
      <c r="K34" s="8">
        <v>2711233</v>
      </c>
      <c r="L34" s="8">
        <v>2654688</v>
      </c>
      <c r="M34" s="8">
        <v>56545</v>
      </c>
      <c r="N34" s="8">
        <v>117817</v>
      </c>
      <c r="O34" s="8">
        <v>117397</v>
      </c>
      <c r="P34" s="8">
        <v>420</v>
      </c>
      <c r="Q34" s="8">
        <v>0</v>
      </c>
      <c r="R34" s="8">
        <v>0</v>
      </c>
      <c r="S34" s="8">
        <v>2517</v>
      </c>
      <c r="T34" s="8">
        <v>52868</v>
      </c>
      <c r="U34" s="8">
        <v>158.57599999999999</v>
      </c>
      <c r="V34" s="8">
        <v>2135791</v>
      </c>
    </row>
    <row r="35" spans="1:22" x14ac:dyDescent="0.3">
      <c r="A35" t="s">
        <v>119</v>
      </c>
      <c r="B35" s="8">
        <v>3296885</v>
      </c>
      <c r="C35" s="8">
        <v>3209805</v>
      </c>
      <c r="D35" s="8">
        <v>87080</v>
      </c>
      <c r="E35" s="8">
        <v>192592</v>
      </c>
      <c r="F35" s="8">
        <v>175091</v>
      </c>
      <c r="G35" s="8">
        <v>17501</v>
      </c>
      <c r="H35" s="8">
        <v>85318</v>
      </c>
      <c r="I35" s="8">
        <v>81537</v>
      </c>
      <c r="J35" s="8">
        <v>3781</v>
      </c>
      <c r="K35" s="8">
        <v>2878219</v>
      </c>
      <c r="L35" s="8">
        <v>2813084</v>
      </c>
      <c r="M35" s="8">
        <v>65135</v>
      </c>
      <c r="N35" s="8">
        <v>140757</v>
      </c>
      <c r="O35" s="8">
        <v>140094</v>
      </c>
      <c r="P35" s="8">
        <v>663</v>
      </c>
      <c r="Q35" s="8">
        <v>0</v>
      </c>
      <c r="R35" s="8">
        <v>0</v>
      </c>
      <c r="S35" s="8">
        <v>3121</v>
      </c>
      <c r="T35" s="8">
        <v>61541</v>
      </c>
      <c r="U35" s="8">
        <v>162.61699999999999</v>
      </c>
      <c r="V35" s="8">
        <v>2365041</v>
      </c>
    </row>
    <row r="36" spans="1:22" x14ac:dyDescent="0.3">
      <c r="A36" t="s">
        <v>120</v>
      </c>
      <c r="B36" s="8">
        <v>2917543</v>
      </c>
      <c r="C36" s="8">
        <v>2894150</v>
      </c>
      <c r="D36" s="8">
        <v>23393</v>
      </c>
      <c r="E36" s="8">
        <v>153166</v>
      </c>
      <c r="F36" s="8">
        <v>150208</v>
      </c>
      <c r="G36" s="8">
        <v>2958</v>
      </c>
      <c r="H36" s="8">
        <v>52331</v>
      </c>
      <c r="I36" s="8">
        <v>50529</v>
      </c>
      <c r="J36" s="8">
        <v>1802</v>
      </c>
      <c r="K36" s="8">
        <v>2617330</v>
      </c>
      <c r="L36" s="8">
        <v>2598829</v>
      </c>
      <c r="M36" s="8">
        <v>18501</v>
      </c>
      <c r="N36" s="8">
        <v>94716</v>
      </c>
      <c r="O36" s="8">
        <v>94584</v>
      </c>
      <c r="P36" s="8">
        <v>132</v>
      </c>
      <c r="Q36" s="8">
        <v>0</v>
      </c>
      <c r="R36" s="8">
        <v>0</v>
      </c>
      <c r="S36" s="8">
        <v>981</v>
      </c>
      <c r="T36" s="8">
        <v>16160</v>
      </c>
      <c r="U36" s="8">
        <v>148.47900000000001</v>
      </c>
      <c r="V36" s="8">
        <v>2193434</v>
      </c>
    </row>
    <row r="37" spans="1:22" x14ac:dyDescent="0.3">
      <c r="A37" t="s">
        <v>121</v>
      </c>
      <c r="B37" s="8">
        <v>3179501</v>
      </c>
      <c r="C37" s="8">
        <v>3082850</v>
      </c>
      <c r="D37" s="8">
        <v>96651</v>
      </c>
      <c r="E37" s="8">
        <v>144993</v>
      </c>
      <c r="F37" s="8">
        <v>125872</v>
      </c>
      <c r="G37" s="8">
        <v>19121</v>
      </c>
      <c r="H37" s="8">
        <v>52141</v>
      </c>
      <c r="I37" s="8">
        <v>47861</v>
      </c>
      <c r="J37" s="8">
        <v>4280</v>
      </c>
      <c r="K37" s="8">
        <v>2885319</v>
      </c>
      <c r="L37" s="8">
        <v>2812755</v>
      </c>
      <c r="M37" s="8">
        <v>72564</v>
      </c>
      <c r="N37" s="8">
        <v>97048</v>
      </c>
      <c r="O37" s="8">
        <v>96362</v>
      </c>
      <c r="P37" s="8">
        <v>686</v>
      </c>
      <c r="Q37" s="8">
        <v>0</v>
      </c>
      <c r="R37" s="8">
        <v>0</v>
      </c>
      <c r="S37" s="8">
        <v>3331</v>
      </c>
      <c r="T37" s="8">
        <v>67444</v>
      </c>
      <c r="U37" s="8">
        <v>164.21899999999999</v>
      </c>
      <c r="V37" s="8">
        <v>2436261</v>
      </c>
    </row>
    <row r="38" spans="1:22" x14ac:dyDescent="0.3">
      <c r="A38" t="s">
        <v>122</v>
      </c>
      <c r="B38" s="8">
        <v>2873223</v>
      </c>
      <c r="C38" s="8">
        <v>2867311</v>
      </c>
      <c r="D38" s="8">
        <v>5912</v>
      </c>
      <c r="E38" s="8">
        <v>113821</v>
      </c>
      <c r="F38" s="8">
        <v>113387</v>
      </c>
      <c r="G38" s="8">
        <v>434</v>
      </c>
      <c r="H38" s="8">
        <v>42859</v>
      </c>
      <c r="I38" s="8">
        <v>42859</v>
      </c>
      <c r="J38" s="8">
        <v>0</v>
      </c>
      <c r="K38" s="8">
        <v>2629418</v>
      </c>
      <c r="L38" s="8">
        <v>2623956</v>
      </c>
      <c r="M38" s="8">
        <v>5462</v>
      </c>
      <c r="N38" s="8">
        <v>87125</v>
      </c>
      <c r="O38" s="8">
        <v>87109</v>
      </c>
      <c r="P38" s="8">
        <v>16</v>
      </c>
      <c r="Q38" s="8">
        <v>0</v>
      </c>
      <c r="R38" s="8">
        <v>0</v>
      </c>
      <c r="S38" s="8">
        <v>386</v>
      </c>
      <c r="T38" s="8">
        <v>1758</v>
      </c>
      <c r="U38" s="8">
        <v>148.732</v>
      </c>
      <c r="V38" s="8">
        <v>2316916</v>
      </c>
    </row>
    <row r="39" spans="1:22" x14ac:dyDescent="0.3">
      <c r="A39" t="s">
        <v>123</v>
      </c>
      <c r="B39" s="8">
        <v>1959543</v>
      </c>
      <c r="C39" s="8">
        <v>1901552</v>
      </c>
      <c r="D39" s="8">
        <v>57991</v>
      </c>
      <c r="E39" s="8">
        <v>118519</v>
      </c>
      <c r="F39" s="8">
        <v>105063</v>
      </c>
      <c r="G39" s="8">
        <v>13456</v>
      </c>
      <c r="H39" s="8">
        <v>19552</v>
      </c>
      <c r="I39" s="8">
        <v>16703</v>
      </c>
      <c r="J39" s="8">
        <v>2849</v>
      </c>
      <c r="K39" s="8">
        <v>1718830</v>
      </c>
      <c r="L39" s="8">
        <v>1677477</v>
      </c>
      <c r="M39" s="8">
        <v>41353</v>
      </c>
      <c r="N39" s="8">
        <v>102642</v>
      </c>
      <c r="O39" s="8">
        <v>102309</v>
      </c>
      <c r="P39" s="8">
        <v>333</v>
      </c>
      <c r="Q39" s="8">
        <v>0</v>
      </c>
      <c r="R39" s="8">
        <v>0</v>
      </c>
      <c r="S39" s="8">
        <v>6707</v>
      </c>
      <c r="T39" s="8">
        <v>33683</v>
      </c>
      <c r="U39" s="8">
        <v>171.03700000000001</v>
      </c>
      <c r="V39" s="8">
        <v>1536005</v>
      </c>
    </row>
    <row r="40" spans="1:22" x14ac:dyDescent="0.3">
      <c r="A40" t="s">
        <v>124</v>
      </c>
      <c r="B40" s="8">
        <v>1788688</v>
      </c>
      <c r="C40" s="8">
        <v>1774515</v>
      </c>
      <c r="D40" s="8">
        <v>14173</v>
      </c>
      <c r="E40" s="8">
        <v>43595</v>
      </c>
      <c r="F40" s="8">
        <v>40793</v>
      </c>
      <c r="G40" s="8">
        <v>2802</v>
      </c>
      <c r="H40" s="8">
        <v>8877</v>
      </c>
      <c r="I40" s="8">
        <v>8614</v>
      </c>
      <c r="J40" s="8">
        <v>263</v>
      </c>
      <c r="K40" s="8">
        <v>1694503</v>
      </c>
      <c r="L40" s="8">
        <v>1683470</v>
      </c>
      <c r="M40" s="8">
        <v>11033</v>
      </c>
      <c r="N40" s="8">
        <v>41713</v>
      </c>
      <c r="O40" s="8">
        <v>41638</v>
      </c>
      <c r="P40" s="8">
        <v>75</v>
      </c>
      <c r="Q40" s="8">
        <v>0</v>
      </c>
      <c r="R40" s="8">
        <v>0</v>
      </c>
      <c r="S40" s="8">
        <v>2977</v>
      </c>
      <c r="T40" s="8">
        <v>5335</v>
      </c>
      <c r="U40" s="8">
        <v>155.62899999999999</v>
      </c>
      <c r="V40" s="8">
        <v>1612374</v>
      </c>
    </row>
    <row r="41" spans="1:22" x14ac:dyDescent="0.3">
      <c r="A41" t="s">
        <v>125</v>
      </c>
      <c r="B41" s="8">
        <v>2202694</v>
      </c>
      <c r="C41" s="8">
        <v>1916738</v>
      </c>
      <c r="D41" s="8">
        <v>285956</v>
      </c>
      <c r="E41" s="8">
        <v>126577</v>
      </c>
      <c r="F41" s="8">
        <v>45737</v>
      </c>
      <c r="G41" s="8">
        <v>80840</v>
      </c>
      <c r="H41" s="8">
        <v>21234</v>
      </c>
      <c r="I41" s="8">
        <v>10643</v>
      </c>
      <c r="J41" s="8">
        <v>10591</v>
      </c>
      <c r="K41" s="8">
        <v>1952679</v>
      </c>
      <c r="L41" s="8">
        <v>1759245</v>
      </c>
      <c r="M41" s="8">
        <v>193434</v>
      </c>
      <c r="N41" s="8">
        <v>102204</v>
      </c>
      <c r="O41" s="8">
        <v>101113</v>
      </c>
      <c r="P41" s="8">
        <v>1091</v>
      </c>
      <c r="Q41" s="8">
        <v>0</v>
      </c>
      <c r="R41" s="8">
        <v>0</v>
      </c>
      <c r="S41" s="8">
        <v>34253</v>
      </c>
      <c r="T41" s="8">
        <v>158378</v>
      </c>
      <c r="U41" s="8">
        <v>213.559</v>
      </c>
      <c r="V41" s="8">
        <v>1697197</v>
      </c>
    </row>
    <row r="42" spans="1:22" x14ac:dyDescent="0.3">
      <c r="A42" t="s">
        <v>126</v>
      </c>
      <c r="B42" s="8">
        <v>829276</v>
      </c>
      <c r="C42" s="8">
        <v>826774</v>
      </c>
      <c r="D42" s="8">
        <v>2502</v>
      </c>
      <c r="E42" s="8">
        <v>425</v>
      </c>
      <c r="F42" s="8">
        <v>145</v>
      </c>
      <c r="G42" s="8">
        <v>280</v>
      </c>
      <c r="H42" s="8">
        <v>49</v>
      </c>
      <c r="I42" s="8">
        <v>17</v>
      </c>
      <c r="J42" s="8">
        <v>32</v>
      </c>
      <c r="K42" s="8">
        <v>827805</v>
      </c>
      <c r="L42" s="8">
        <v>825624</v>
      </c>
      <c r="M42" s="8">
        <v>2181</v>
      </c>
      <c r="N42" s="8">
        <v>997</v>
      </c>
      <c r="O42" s="8">
        <v>988</v>
      </c>
      <c r="P42" s="8">
        <v>9</v>
      </c>
      <c r="Q42" s="8">
        <v>0</v>
      </c>
      <c r="R42" s="8">
        <v>0</v>
      </c>
      <c r="S42" s="8">
        <v>65</v>
      </c>
      <c r="T42" s="8">
        <v>806</v>
      </c>
      <c r="U42" s="8">
        <v>248.494</v>
      </c>
      <c r="V42" s="8">
        <v>824480</v>
      </c>
    </row>
    <row r="43" spans="1:22" x14ac:dyDescent="0.3">
      <c r="A43" t="s">
        <v>127</v>
      </c>
      <c r="B43" s="8">
        <v>1791733</v>
      </c>
      <c r="C43" s="8">
        <v>1729170</v>
      </c>
      <c r="D43" s="8">
        <v>62563</v>
      </c>
      <c r="E43" s="8">
        <v>142160</v>
      </c>
      <c r="F43" s="8">
        <v>128891</v>
      </c>
      <c r="G43" s="8">
        <v>13269</v>
      </c>
      <c r="H43" s="8">
        <v>27351</v>
      </c>
      <c r="I43" s="8">
        <v>23038</v>
      </c>
      <c r="J43" s="8">
        <v>4313</v>
      </c>
      <c r="K43" s="8">
        <v>1478481</v>
      </c>
      <c r="L43" s="8">
        <v>1434143</v>
      </c>
      <c r="M43" s="8">
        <v>44338</v>
      </c>
      <c r="N43" s="8">
        <v>143741</v>
      </c>
      <c r="O43" s="8">
        <v>143098</v>
      </c>
      <c r="P43" s="8">
        <v>643</v>
      </c>
      <c r="Q43" s="8">
        <v>0</v>
      </c>
      <c r="R43" s="8">
        <v>0</v>
      </c>
      <c r="S43" s="8">
        <v>5054</v>
      </c>
      <c r="T43" s="8">
        <v>38181</v>
      </c>
      <c r="U43" s="8">
        <v>168.72300000000001</v>
      </c>
      <c r="V43" s="8">
        <v>1309209</v>
      </c>
    </row>
    <row r="44" spans="1:22" x14ac:dyDescent="0.3">
      <c r="A44" t="s">
        <v>128</v>
      </c>
      <c r="B44" s="8">
        <v>1807808</v>
      </c>
      <c r="C44" s="8">
        <v>1747913</v>
      </c>
      <c r="D44" s="8">
        <v>59895</v>
      </c>
      <c r="E44" s="8">
        <v>144211</v>
      </c>
      <c r="F44" s="8">
        <v>131305</v>
      </c>
      <c r="G44" s="8">
        <v>12906</v>
      </c>
      <c r="H44" s="8">
        <v>28907</v>
      </c>
      <c r="I44" s="8">
        <v>24067</v>
      </c>
      <c r="J44" s="8">
        <v>4840</v>
      </c>
      <c r="K44" s="8">
        <v>1487669</v>
      </c>
      <c r="L44" s="8">
        <v>1446107</v>
      </c>
      <c r="M44" s="8">
        <v>41562</v>
      </c>
      <c r="N44" s="8">
        <v>147021</v>
      </c>
      <c r="O44" s="8">
        <v>146434</v>
      </c>
      <c r="P44" s="8">
        <v>587</v>
      </c>
      <c r="Q44" s="8">
        <v>0</v>
      </c>
      <c r="R44" s="8">
        <v>0</v>
      </c>
      <c r="S44" s="8">
        <v>3876</v>
      </c>
      <c r="T44" s="8">
        <v>36778</v>
      </c>
      <c r="U44" s="8">
        <v>170.624</v>
      </c>
      <c r="V44" s="8">
        <v>1318197</v>
      </c>
    </row>
    <row r="45" spans="1:22" x14ac:dyDescent="0.3">
      <c r="A45" t="s">
        <v>129</v>
      </c>
      <c r="B45" s="8">
        <v>991907</v>
      </c>
      <c r="C45" s="8">
        <v>991566</v>
      </c>
      <c r="D45" s="8">
        <v>341</v>
      </c>
      <c r="E45" s="8">
        <v>2</v>
      </c>
      <c r="F45" s="8">
        <v>2</v>
      </c>
      <c r="G45" s="8">
        <v>0</v>
      </c>
      <c r="H45" s="8">
        <v>0</v>
      </c>
      <c r="I45" s="8">
        <v>0</v>
      </c>
      <c r="J45" s="8">
        <v>0</v>
      </c>
      <c r="K45" s="8">
        <v>991905</v>
      </c>
      <c r="L45" s="8">
        <v>991564</v>
      </c>
      <c r="M45" s="8">
        <v>341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2</v>
      </c>
      <c r="T45" s="8">
        <v>0</v>
      </c>
      <c r="U45" s="8">
        <v>178</v>
      </c>
      <c r="V45" s="8">
        <v>991561</v>
      </c>
    </row>
    <row r="46" spans="1:22" x14ac:dyDescent="0.3">
      <c r="A46" t="s">
        <v>130</v>
      </c>
      <c r="B46" s="8">
        <v>658398</v>
      </c>
      <c r="C46" s="8">
        <v>582221</v>
      </c>
      <c r="D46" s="8">
        <v>76177</v>
      </c>
      <c r="E46" s="8">
        <v>81971</v>
      </c>
      <c r="F46" s="8">
        <v>72549</v>
      </c>
      <c r="G46" s="8">
        <v>9422</v>
      </c>
      <c r="H46" s="8">
        <v>38997</v>
      </c>
      <c r="I46" s="8">
        <v>17962</v>
      </c>
      <c r="J46" s="8">
        <v>21035</v>
      </c>
      <c r="K46" s="8">
        <v>444559</v>
      </c>
      <c r="L46" s="8">
        <v>399989</v>
      </c>
      <c r="M46" s="8">
        <v>44570</v>
      </c>
      <c r="N46" s="8">
        <v>92871</v>
      </c>
      <c r="O46" s="8">
        <v>91721</v>
      </c>
      <c r="P46" s="8">
        <v>1150</v>
      </c>
      <c r="Q46" s="8">
        <v>0</v>
      </c>
      <c r="R46" s="8">
        <v>0</v>
      </c>
      <c r="S46" s="8">
        <v>12054</v>
      </c>
      <c r="T46" s="8">
        <v>33877</v>
      </c>
      <c r="U46" s="8">
        <v>194.94200000000001</v>
      </c>
      <c r="V46" s="8">
        <v>281845</v>
      </c>
    </row>
    <row r="47" spans="1:22" x14ac:dyDescent="0.3">
      <c r="A47" t="s">
        <v>131</v>
      </c>
      <c r="B47" s="8">
        <v>9986748</v>
      </c>
      <c r="C47" s="8">
        <v>6270356</v>
      </c>
      <c r="D47" s="8">
        <v>3716392</v>
      </c>
      <c r="E47" s="8">
        <v>204944</v>
      </c>
      <c r="F47" s="8">
        <v>126701</v>
      </c>
      <c r="G47" s="8">
        <v>78243</v>
      </c>
      <c r="H47" s="8">
        <v>3586169</v>
      </c>
      <c r="I47" s="8">
        <v>670765</v>
      </c>
      <c r="J47" s="8">
        <v>2915404</v>
      </c>
      <c r="K47" s="8">
        <v>2528886</v>
      </c>
      <c r="L47" s="8">
        <v>1806140</v>
      </c>
      <c r="M47" s="8">
        <v>722746</v>
      </c>
      <c r="N47" s="8">
        <v>3666750</v>
      </c>
      <c r="O47" s="8">
        <v>3666750</v>
      </c>
      <c r="P47" s="8">
        <v>0</v>
      </c>
      <c r="Q47" s="8">
        <v>0</v>
      </c>
      <c r="R47" s="8">
        <v>0</v>
      </c>
      <c r="S47" s="8">
        <v>156858</v>
      </c>
      <c r="T47" s="8">
        <v>561986</v>
      </c>
      <c r="U47" s="8">
        <v>460.04300000000001</v>
      </c>
      <c r="V47" s="8">
        <v>1009063</v>
      </c>
    </row>
    <row r="48" spans="1:22" x14ac:dyDescent="0.3">
      <c r="A48" t="s">
        <v>132</v>
      </c>
      <c r="B48" s="8">
        <v>11954267</v>
      </c>
      <c r="C48" s="8">
        <v>7496321</v>
      </c>
      <c r="D48" s="8">
        <v>4457946</v>
      </c>
      <c r="E48" s="8">
        <v>237722</v>
      </c>
      <c r="F48" s="8">
        <v>183280</v>
      </c>
      <c r="G48" s="8">
        <v>54442</v>
      </c>
      <c r="H48" s="8">
        <v>5043432</v>
      </c>
      <c r="I48" s="8">
        <v>872787</v>
      </c>
      <c r="J48" s="8">
        <v>4170645</v>
      </c>
      <c r="K48" s="8">
        <v>1539474</v>
      </c>
      <c r="L48" s="8">
        <v>1306615</v>
      </c>
      <c r="M48" s="8">
        <v>232859</v>
      </c>
      <c r="N48" s="8">
        <v>5133639</v>
      </c>
      <c r="O48" s="8">
        <v>5133639</v>
      </c>
      <c r="P48" s="8">
        <v>0</v>
      </c>
      <c r="Q48" s="8">
        <v>0</v>
      </c>
      <c r="R48" s="8">
        <v>0</v>
      </c>
      <c r="S48" s="8">
        <v>19375</v>
      </c>
      <c r="T48" s="8">
        <v>213383</v>
      </c>
      <c r="U48" s="8">
        <v>570.92600000000004</v>
      </c>
      <c r="V48" s="8">
        <v>777047</v>
      </c>
    </row>
    <row r="49" spans="1:22" x14ac:dyDescent="0.3">
      <c r="A49" t="s">
        <v>133</v>
      </c>
      <c r="B49" s="8">
        <v>289615</v>
      </c>
      <c r="C49" s="8">
        <v>255376</v>
      </c>
      <c r="D49" s="8">
        <v>34239</v>
      </c>
      <c r="E49" s="8">
        <v>36156</v>
      </c>
      <c r="F49" s="8">
        <v>27984</v>
      </c>
      <c r="G49" s="8">
        <v>8172</v>
      </c>
      <c r="H49" s="8">
        <v>32362</v>
      </c>
      <c r="I49" s="8">
        <v>27318</v>
      </c>
      <c r="J49" s="8">
        <v>5044</v>
      </c>
      <c r="K49" s="8">
        <v>178051</v>
      </c>
      <c r="L49" s="8">
        <v>157278</v>
      </c>
      <c r="M49" s="8">
        <v>20773</v>
      </c>
      <c r="N49" s="8">
        <v>43046</v>
      </c>
      <c r="O49" s="8">
        <v>42796</v>
      </c>
      <c r="P49" s="8">
        <v>250</v>
      </c>
      <c r="Q49" s="8">
        <v>0</v>
      </c>
      <c r="R49" s="8">
        <v>0</v>
      </c>
      <c r="S49" s="8">
        <v>1449</v>
      </c>
      <c r="T49" s="8">
        <v>17740</v>
      </c>
      <c r="U49" s="8">
        <v>178.05199999999999</v>
      </c>
      <c r="V49" s="8">
        <v>112519</v>
      </c>
    </row>
    <row r="50" spans="1:22" x14ac:dyDescent="0.3">
      <c r="A50" t="s">
        <v>134</v>
      </c>
      <c r="B50" s="8">
        <v>116640</v>
      </c>
      <c r="C50" s="8">
        <v>84459</v>
      </c>
      <c r="D50" s="8">
        <v>32181</v>
      </c>
      <c r="E50" s="8">
        <v>13750</v>
      </c>
      <c r="F50" s="8">
        <v>5014</v>
      </c>
      <c r="G50" s="8">
        <v>8736</v>
      </c>
      <c r="H50" s="8">
        <v>2910</v>
      </c>
      <c r="I50" s="8">
        <v>1296</v>
      </c>
      <c r="J50" s="8">
        <v>1614</v>
      </c>
      <c r="K50" s="8">
        <v>81749</v>
      </c>
      <c r="L50" s="8">
        <v>60475</v>
      </c>
      <c r="M50" s="8">
        <v>21274</v>
      </c>
      <c r="N50" s="8">
        <v>18231</v>
      </c>
      <c r="O50" s="8">
        <v>17674</v>
      </c>
      <c r="P50" s="8">
        <v>557</v>
      </c>
      <c r="Q50" s="8">
        <v>0</v>
      </c>
      <c r="R50" s="8">
        <v>0</v>
      </c>
      <c r="S50" s="8">
        <v>2206</v>
      </c>
      <c r="T50" s="8">
        <v>18906</v>
      </c>
      <c r="U50" s="8">
        <v>183.70699999999999</v>
      </c>
      <c r="V50" s="8">
        <v>48352</v>
      </c>
    </row>
    <row r="51" spans="1:22" x14ac:dyDescent="0.3">
      <c r="A51" t="s">
        <v>135</v>
      </c>
      <c r="B51" s="8">
        <v>393469</v>
      </c>
      <c r="C51" s="8">
        <v>251475</v>
      </c>
      <c r="D51" s="8">
        <v>141994</v>
      </c>
      <c r="E51" s="8">
        <v>80224</v>
      </c>
      <c r="F51" s="8">
        <v>32068</v>
      </c>
      <c r="G51" s="8">
        <v>48156</v>
      </c>
      <c r="H51" s="8">
        <v>5210</v>
      </c>
      <c r="I51" s="8">
        <v>2198</v>
      </c>
      <c r="J51" s="8">
        <v>3012</v>
      </c>
      <c r="K51" s="8">
        <v>282970</v>
      </c>
      <c r="L51" s="8">
        <v>192651</v>
      </c>
      <c r="M51" s="8">
        <v>90319</v>
      </c>
      <c r="N51" s="8">
        <v>25065</v>
      </c>
      <c r="O51" s="8">
        <v>24558</v>
      </c>
      <c r="P51" s="8">
        <v>507</v>
      </c>
      <c r="Q51" s="8">
        <v>0</v>
      </c>
      <c r="R51" s="8">
        <v>0</v>
      </c>
      <c r="S51" s="8">
        <v>14965</v>
      </c>
      <c r="T51" s="8">
        <v>75478</v>
      </c>
      <c r="U51" s="8">
        <v>159.58000000000001</v>
      </c>
      <c r="V51" s="8">
        <v>155814</v>
      </c>
    </row>
    <row r="52" spans="1:22" x14ac:dyDescent="0.3">
      <c r="A52" t="s">
        <v>136</v>
      </c>
      <c r="B52" s="8">
        <v>142725</v>
      </c>
      <c r="C52" s="8">
        <v>113526</v>
      </c>
      <c r="D52" s="8">
        <v>29199</v>
      </c>
      <c r="E52" s="8">
        <v>5415</v>
      </c>
      <c r="F52" s="8">
        <v>3297</v>
      </c>
      <c r="G52" s="8">
        <v>2118</v>
      </c>
      <c r="H52" s="8">
        <v>12154</v>
      </c>
      <c r="I52" s="8">
        <v>565</v>
      </c>
      <c r="J52" s="8">
        <v>11589</v>
      </c>
      <c r="K52" s="8">
        <v>111414</v>
      </c>
      <c r="L52" s="8">
        <v>96005</v>
      </c>
      <c r="M52" s="8">
        <v>15409</v>
      </c>
      <c r="N52" s="8">
        <v>13742</v>
      </c>
      <c r="O52" s="8">
        <v>13659</v>
      </c>
      <c r="P52" s="8">
        <v>83</v>
      </c>
      <c r="Q52" s="8">
        <v>0</v>
      </c>
      <c r="R52" s="8">
        <v>0</v>
      </c>
      <c r="S52" s="8">
        <v>1716</v>
      </c>
      <c r="T52" s="8">
        <v>13953</v>
      </c>
      <c r="U52" s="8">
        <v>164.589</v>
      </c>
      <c r="V52" s="8">
        <v>80125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9" t="s">
        <v>2</v>
      </c>
      <c r="C1" s="9"/>
      <c r="D1" s="9"/>
      <c r="E1" s="9"/>
      <c r="F1" s="9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8">
        <v>1250941</v>
      </c>
      <c r="C3" s="8">
        <v>2442937</v>
      </c>
      <c r="D3" s="8">
        <v>16933238</v>
      </c>
      <c r="E3" s="8">
        <v>13385626</v>
      </c>
      <c r="F3" s="8">
        <v>11255069</v>
      </c>
      <c r="G3">
        <f>$G$1*B3</f>
        <v>118212.4233708</v>
      </c>
      <c r="H3">
        <f>$H$1*D3</f>
        <v>1467168.5532433998</v>
      </c>
      <c r="I3">
        <f>$I$1*C3</f>
        <v>119857.32944359999</v>
      </c>
      <c r="J3">
        <f>SUM(G3:I3)</f>
        <v>1705238.3060577998</v>
      </c>
    </row>
    <row r="4" spans="1:10" x14ac:dyDescent="0.3">
      <c r="A4" t="s">
        <v>88</v>
      </c>
      <c r="B4" s="8">
        <v>3129704</v>
      </c>
      <c r="C4" s="8">
        <v>4949379</v>
      </c>
      <c r="D4" s="8">
        <v>25780292</v>
      </c>
      <c r="E4" s="8">
        <v>18673647</v>
      </c>
      <c r="F4" s="8">
        <v>15647327</v>
      </c>
      <c r="G4">
        <f t="shared" ref="G4:G52" si="0">$G$1*B4</f>
        <v>295753.27235519997</v>
      </c>
      <c r="H4">
        <f t="shared" ref="H4:H52" si="1">$H$1*D4</f>
        <v>2233715.3541355999</v>
      </c>
      <c r="I4">
        <f t="shared" ref="I4:I52" si="2">$I$1*C4</f>
        <v>242830.39200119997</v>
      </c>
      <c r="J4">
        <f t="shared" ref="J4:J52" si="3">SUM(G4:I4)</f>
        <v>2772299.0184919997</v>
      </c>
    </row>
    <row r="5" spans="1:10" x14ac:dyDescent="0.3">
      <c r="A5" t="s">
        <v>89</v>
      </c>
      <c r="B5" s="8">
        <v>3053601</v>
      </c>
      <c r="C5" s="8">
        <v>5242363</v>
      </c>
      <c r="D5" s="8">
        <v>34153116</v>
      </c>
      <c r="E5" s="8">
        <v>16542194</v>
      </c>
      <c r="F5" s="8">
        <v>14769920</v>
      </c>
      <c r="G5">
        <f t="shared" si="0"/>
        <v>288561.63017879997</v>
      </c>
      <c r="H5">
        <f t="shared" si="1"/>
        <v>2959172.8286388</v>
      </c>
      <c r="I5">
        <f t="shared" si="2"/>
        <v>257205.00739639997</v>
      </c>
      <c r="J5">
        <f t="shared" si="3"/>
        <v>3504939.4662139998</v>
      </c>
    </row>
    <row r="6" spans="1:10" x14ac:dyDescent="0.3">
      <c r="A6" t="s">
        <v>90</v>
      </c>
      <c r="B6" s="8">
        <v>2035332</v>
      </c>
      <c r="C6" s="8">
        <v>4953108</v>
      </c>
      <c r="D6" s="8">
        <v>27796203</v>
      </c>
      <c r="E6" s="8">
        <v>16747821</v>
      </c>
      <c r="F6" s="8">
        <v>12998594</v>
      </c>
      <c r="G6">
        <f t="shared" si="0"/>
        <v>192336.43160159999</v>
      </c>
      <c r="H6">
        <f t="shared" si="1"/>
        <v>2408382.5515929</v>
      </c>
      <c r="I6">
        <f t="shared" si="2"/>
        <v>243013.34718239997</v>
      </c>
      <c r="J6">
        <f t="shared" si="3"/>
        <v>2843732.3303768998</v>
      </c>
    </row>
    <row r="7" spans="1:10" x14ac:dyDescent="0.3">
      <c r="A7" t="s">
        <v>91</v>
      </c>
      <c r="B7" s="8">
        <v>3263188</v>
      </c>
      <c r="C7" s="8">
        <v>5689886</v>
      </c>
      <c r="D7" s="8">
        <v>29755215</v>
      </c>
      <c r="E7" s="8">
        <v>18248481</v>
      </c>
      <c r="F7" s="8">
        <v>15521407</v>
      </c>
      <c r="G7">
        <f t="shared" si="0"/>
        <v>308367.35017439997</v>
      </c>
      <c r="H7">
        <f t="shared" si="1"/>
        <v>2578119.7750244997</v>
      </c>
      <c r="I7">
        <f t="shared" si="2"/>
        <v>279161.73884079995</v>
      </c>
      <c r="J7">
        <f t="shared" si="3"/>
        <v>3165648.8640396995</v>
      </c>
    </row>
    <row r="8" spans="1:10" x14ac:dyDescent="0.3">
      <c r="A8" t="s">
        <v>92</v>
      </c>
      <c r="B8" s="8">
        <v>1362231</v>
      </c>
      <c r="C8" s="8">
        <v>2732462</v>
      </c>
      <c r="D8" s="8">
        <v>15019379</v>
      </c>
      <c r="E8" s="8">
        <v>13355893</v>
      </c>
      <c r="F8" s="8">
        <v>10903717</v>
      </c>
      <c r="G8">
        <f t="shared" si="0"/>
        <v>128729.1948228</v>
      </c>
      <c r="H8">
        <f t="shared" si="1"/>
        <v>1301343.5798896998</v>
      </c>
      <c r="I8">
        <f t="shared" si="2"/>
        <v>134062.23661359999</v>
      </c>
      <c r="J8">
        <f t="shared" si="3"/>
        <v>1564135.0113260997</v>
      </c>
    </row>
    <row r="9" spans="1:10" x14ac:dyDescent="0.3">
      <c r="A9" t="s">
        <v>93</v>
      </c>
      <c r="B9" s="8">
        <v>1566136</v>
      </c>
      <c r="C9" s="8">
        <v>3326819</v>
      </c>
      <c r="D9" s="8">
        <v>24126913</v>
      </c>
      <c r="E9" s="8">
        <v>14721547</v>
      </c>
      <c r="F9" s="8">
        <v>12355933</v>
      </c>
      <c r="G9">
        <f t="shared" si="0"/>
        <v>147997.9726368</v>
      </c>
      <c r="H9">
        <f t="shared" si="1"/>
        <v>2090459.4880458999</v>
      </c>
      <c r="I9">
        <f t="shared" si="2"/>
        <v>163223.05523319999</v>
      </c>
      <c r="J9">
        <f t="shared" si="3"/>
        <v>2401680.5159159</v>
      </c>
    </row>
    <row r="10" spans="1:10" x14ac:dyDescent="0.3">
      <c r="A10" t="s">
        <v>94</v>
      </c>
      <c r="B10" s="8">
        <v>2375486</v>
      </c>
      <c r="C10" s="8">
        <v>3989245</v>
      </c>
      <c r="D10" s="8">
        <v>21143828</v>
      </c>
      <c r="E10" s="8">
        <v>16646516</v>
      </c>
      <c r="F10" s="8">
        <v>13317800</v>
      </c>
      <c r="G10">
        <f t="shared" si="0"/>
        <v>224480.57641679997</v>
      </c>
      <c r="H10">
        <f t="shared" si="1"/>
        <v>1831992.1763803998</v>
      </c>
      <c r="I10">
        <f t="shared" si="2"/>
        <v>195723.52958599999</v>
      </c>
      <c r="J10">
        <f t="shared" si="3"/>
        <v>2252196.2823831998</v>
      </c>
    </row>
    <row r="11" spans="1:10" x14ac:dyDescent="0.3">
      <c r="A11" t="s">
        <v>95</v>
      </c>
      <c r="B11" s="8">
        <v>2033578</v>
      </c>
      <c r="C11" s="8">
        <v>1838206</v>
      </c>
      <c r="D11" s="8">
        <v>11885728</v>
      </c>
      <c r="E11" s="8">
        <v>12163148</v>
      </c>
      <c r="F11" s="8">
        <v>10082215</v>
      </c>
      <c r="G11">
        <f t="shared" si="0"/>
        <v>192170.68070639999</v>
      </c>
      <c r="H11">
        <f t="shared" si="1"/>
        <v>1029830.5825503999</v>
      </c>
      <c r="I11">
        <f t="shared" si="2"/>
        <v>90187.533336799999</v>
      </c>
      <c r="J11">
        <f t="shared" si="3"/>
        <v>1312188.7965936</v>
      </c>
    </row>
    <row r="12" spans="1:10" x14ac:dyDescent="0.3">
      <c r="A12" t="s">
        <v>96</v>
      </c>
      <c r="B12" s="8">
        <v>4896892</v>
      </c>
      <c r="C12" s="8">
        <v>3876285</v>
      </c>
      <c r="D12" s="8">
        <v>24660707</v>
      </c>
      <c r="E12" s="8">
        <v>18906525</v>
      </c>
      <c r="F12" s="8">
        <v>17135620</v>
      </c>
      <c r="G12">
        <f t="shared" si="0"/>
        <v>462750.41772959998</v>
      </c>
      <c r="H12">
        <f t="shared" si="1"/>
        <v>2136709.6955200997</v>
      </c>
      <c r="I12">
        <f t="shared" si="2"/>
        <v>190181.39569799998</v>
      </c>
      <c r="J12">
        <f t="shared" si="3"/>
        <v>2789641.5089476993</v>
      </c>
    </row>
    <row r="13" spans="1:10" x14ac:dyDescent="0.3">
      <c r="A13" t="s">
        <v>97</v>
      </c>
      <c r="B13" s="8">
        <v>2290113</v>
      </c>
      <c r="C13" s="8">
        <v>3887149</v>
      </c>
      <c r="D13" s="8">
        <v>21556584</v>
      </c>
      <c r="E13" s="8">
        <v>16171447</v>
      </c>
      <c r="F13" s="8">
        <v>12979529</v>
      </c>
      <c r="G13">
        <f t="shared" si="0"/>
        <v>216412.93036439997</v>
      </c>
      <c r="H13">
        <f t="shared" si="1"/>
        <v>1867755.1310711999</v>
      </c>
      <c r="I13">
        <f t="shared" si="2"/>
        <v>190714.41395719998</v>
      </c>
      <c r="J13">
        <f t="shared" si="3"/>
        <v>2274882.4753927998</v>
      </c>
    </row>
    <row r="14" spans="1:10" x14ac:dyDescent="0.3">
      <c r="A14" t="s">
        <v>98</v>
      </c>
      <c r="B14" s="8">
        <v>2594462</v>
      </c>
      <c r="C14" s="8">
        <v>2872446</v>
      </c>
      <c r="D14" s="8">
        <v>20486584</v>
      </c>
      <c r="E14" s="8">
        <v>17238793</v>
      </c>
      <c r="F14" s="8">
        <v>14065773</v>
      </c>
      <c r="G14">
        <f t="shared" si="0"/>
        <v>245173.54564559998</v>
      </c>
      <c r="H14">
        <f t="shared" si="1"/>
        <v>1775045.7300711998</v>
      </c>
      <c r="I14">
        <f t="shared" si="2"/>
        <v>140930.2436088</v>
      </c>
      <c r="J14">
        <f t="shared" si="3"/>
        <v>2161149.5193256</v>
      </c>
    </row>
    <row r="15" spans="1:10" x14ac:dyDescent="0.3">
      <c r="A15" t="s">
        <v>99</v>
      </c>
      <c r="B15" s="8">
        <v>2656151</v>
      </c>
      <c r="C15" s="8">
        <v>2676714</v>
      </c>
      <c r="D15" s="8">
        <v>18733960</v>
      </c>
      <c r="E15" s="8">
        <v>15602129</v>
      </c>
      <c r="F15" s="8">
        <v>13195681</v>
      </c>
      <c r="G15">
        <f t="shared" si="0"/>
        <v>251003.0821188</v>
      </c>
      <c r="H15">
        <f t="shared" si="1"/>
        <v>1623190.8504279999</v>
      </c>
      <c r="I15">
        <f t="shared" si="2"/>
        <v>131327.08363919999</v>
      </c>
      <c r="J15">
        <f t="shared" si="3"/>
        <v>2005521.0161859998</v>
      </c>
    </row>
    <row r="16" spans="1:10" x14ac:dyDescent="0.3">
      <c r="A16" t="s">
        <v>100</v>
      </c>
      <c r="B16" s="8">
        <v>2688245</v>
      </c>
      <c r="C16" s="8">
        <v>2573577</v>
      </c>
      <c r="D16" s="8">
        <v>18601632</v>
      </c>
      <c r="E16" s="8">
        <v>14930320</v>
      </c>
      <c r="F16" s="8">
        <v>12889941</v>
      </c>
      <c r="G16">
        <f t="shared" si="0"/>
        <v>254035.92660599999</v>
      </c>
      <c r="H16">
        <f t="shared" si="1"/>
        <v>1611725.3834976</v>
      </c>
      <c r="I16">
        <f t="shared" si="2"/>
        <v>126266.89363559999</v>
      </c>
      <c r="J16">
        <f t="shared" si="3"/>
        <v>1992028.2037391998</v>
      </c>
    </row>
    <row r="17" spans="1:10" x14ac:dyDescent="0.3">
      <c r="A17" t="s">
        <v>101</v>
      </c>
      <c r="B17" s="8">
        <v>2623576</v>
      </c>
      <c r="C17" s="8">
        <v>2783894</v>
      </c>
      <c r="D17" s="8">
        <v>18142961</v>
      </c>
      <c r="E17" s="8">
        <v>14454096</v>
      </c>
      <c r="F17" s="8">
        <v>12622203</v>
      </c>
      <c r="G17">
        <f t="shared" si="0"/>
        <v>247924.78370879998</v>
      </c>
      <c r="H17">
        <f t="shared" si="1"/>
        <v>1571984.1557723</v>
      </c>
      <c r="I17">
        <f t="shared" si="2"/>
        <v>136585.63454319999</v>
      </c>
      <c r="J17">
        <f t="shared" si="3"/>
        <v>1956494.5740243001</v>
      </c>
    </row>
    <row r="18" spans="1:10" x14ac:dyDescent="0.3">
      <c r="A18" t="s">
        <v>102</v>
      </c>
      <c r="B18" s="8">
        <v>2647865</v>
      </c>
      <c r="C18" s="8">
        <v>2650547</v>
      </c>
      <c r="D18" s="8">
        <v>16479400</v>
      </c>
      <c r="E18" s="8">
        <v>14417981</v>
      </c>
      <c r="F18" s="8">
        <v>12633525</v>
      </c>
      <c r="G18">
        <f t="shared" si="0"/>
        <v>250220.06506199998</v>
      </c>
      <c r="H18">
        <f t="shared" si="1"/>
        <v>1427846.07742</v>
      </c>
      <c r="I18">
        <f t="shared" si="2"/>
        <v>130043.2573516</v>
      </c>
      <c r="J18">
        <f t="shared" si="3"/>
        <v>1808109.3998336</v>
      </c>
    </row>
    <row r="19" spans="1:10" x14ac:dyDescent="0.3">
      <c r="A19" t="s">
        <v>103</v>
      </c>
      <c r="B19" s="8">
        <v>2678277</v>
      </c>
      <c r="C19" s="8">
        <v>2596692</v>
      </c>
      <c r="D19" s="8">
        <v>16480974</v>
      </c>
      <c r="E19" s="8">
        <v>14316995</v>
      </c>
      <c r="F19" s="8">
        <v>12574210</v>
      </c>
      <c r="G19">
        <f t="shared" si="0"/>
        <v>253093.96256759999</v>
      </c>
      <c r="H19">
        <f t="shared" si="1"/>
        <v>1427982.4555481998</v>
      </c>
      <c r="I19">
        <f t="shared" si="2"/>
        <v>127400.98025759999</v>
      </c>
      <c r="J19">
        <f t="shared" si="3"/>
        <v>1808477.3983733999</v>
      </c>
    </row>
    <row r="20" spans="1:10" x14ac:dyDescent="0.3">
      <c r="A20" t="s">
        <v>104</v>
      </c>
      <c r="B20" s="8">
        <v>4822210</v>
      </c>
      <c r="C20" s="8">
        <v>3726892</v>
      </c>
      <c r="D20" s="8">
        <v>25379302</v>
      </c>
      <c r="E20" s="8">
        <v>18493212</v>
      </c>
      <c r="F20" s="8">
        <v>16982876</v>
      </c>
      <c r="G20">
        <f t="shared" si="0"/>
        <v>455693.05834799999</v>
      </c>
      <c r="H20">
        <f t="shared" si="1"/>
        <v>2198971.8562785997</v>
      </c>
      <c r="I20">
        <f t="shared" si="2"/>
        <v>182851.75681759999</v>
      </c>
      <c r="J20">
        <f t="shared" si="3"/>
        <v>2837516.6714442</v>
      </c>
    </row>
    <row r="21" spans="1:10" x14ac:dyDescent="0.3">
      <c r="A21" t="s">
        <v>105</v>
      </c>
      <c r="B21" s="8">
        <v>4802242</v>
      </c>
      <c r="C21" s="8">
        <v>3694667</v>
      </c>
      <c r="D21" s="8">
        <v>24976701</v>
      </c>
      <c r="E21" s="8">
        <v>18510754</v>
      </c>
      <c r="F21" s="8">
        <v>17037449</v>
      </c>
      <c r="G21">
        <f t="shared" si="0"/>
        <v>453806.1063096</v>
      </c>
      <c r="H21">
        <f t="shared" si="1"/>
        <v>2164088.7744542998</v>
      </c>
      <c r="I21">
        <f t="shared" si="2"/>
        <v>181270.70808759998</v>
      </c>
      <c r="J21">
        <f t="shared" si="3"/>
        <v>2799165.5888514998</v>
      </c>
    </row>
    <row r="22" spans="1:10" x14ac:dyDescent="0.3">
      <c r="A22" t="s">
        <v>106</v>
      </c>
      <c r="B22" s="8">
        <v>2921036</v>
      </c>
      <c r="C22" s="8">
        <v>2450132</v>
      </c>
      <c r="D22" s="8">
        <v>20348705</v>
      </c>
      <c r="E22" s="8">
        <v>16590418</v>
      </c>
      <c r="F22" s="8">
        <v>13309584</v>
      </c>
      <c r="G22">
        <f t="shared" si="0"/>
        <v>276034.39675680001</v>
      </c>
      <c r="H22">
        <f t="shared" si="1"/>
        <v>1763099.3006314998</v>
      </c>
      <c r="I22">
        <f t="shared" si="2"/>
        <v>120210.33628959999</v>
      </c>
      <c r="J22">
        <f t="shared" si="3"/>
        <v>2159344.0336778997</v>
      </c>
    </row>
    <row r="23" spans="1:10" x14ac:dyDescent="0.3">
      <c r="A23" t="s">
        <v>107</v>
      </c>
      <c r="B23" s="8">
        <v>3639437</v>
      </c>
      <c r="C23" s="8">
        <v>1809397</v>
      </c>
      <c r="D23" s="8">
        <v>17694082</v>
      </c>
      <c r="E23" s="8">
        <v>15476366</v>
      </c>
      <c r="F23" s="8">
        <v>14356576</v>
      </c>
      <c r="G23">
        <f t="shared" si="0"/>
        <v>343922.4291756</v>
      </c>
      <c r="H23">
        <f t="shared" si="1"/>
        <v>1533091.3490325999</v>
      </c>
      <c r="I23">
        <f t="shared" si="2"/>
        <v>88774.083131599997</v>
      </c>
      <c r="J23">
        <f t="shared" si="3"/>
        <v>1965787.8613397998</v>
      </c>
    </row>
    <row r="24" spans="1:10" x14ac:dyDescent="0.3">
      <c r="A24" t="s">
        <v>108</v>
      </c>
      <c r="B24" s="8">
        <v>3547138</v>
      </c>
      <c r="C24" s="8">
        <v>1872397</v>
      </c>
      <c r="D24" s="8">
        <v>22781702</v>
      </c>
      <c r="E24" s="8">
        <v>14765789</v>
      </c>
      <c r="F24" s="8">
        <v>14310519</v>
      </c>
      <c r="G24">
        <f t="shared" si="0"/>
        <v>335200.28443439997</v>
      </c>
      <c r="H24">
        <f t="shared" si="1"/>
        <v>1973904.6225985999</v>
      </c>
      <c r="I24">
        <f t="shared" si="2"/>
        <v>91865.039531599992</v>
      </c>
      <c r="J24">
        <f t="shared" si="3"/>
        <v>2400969.9465645999</v>
      </c>
    </row>
    <row r="25" spans="1:10" x14ac:dyDescent="0.3">
      <c r="A25" t="s">
        <v>109</v>
      </c>
      <c r="B25" s="8">
        <v>3580929</v>
      </c>
      <c r="C25" s="8">
        <v>1900644</v>
      </c>
      <c r="D25" s="8">
        <v>23163785</v>
      </c>
      <c r="E25" s="8">
        <v>14822645</v>
      </c>
      <c r="F25" s="8">
        <v>14397880</v>
      </c>
      <c r="G25">
        <f t="shared" si="0"/>
        <v>338393.49338519998</v>
      </c>
      <c r="H25">
        <f t="shared" si="1"/>
        <v>2007009.9366754999</v>
      </c>
      <c r="I25">
        <f t="shared" si="2"/>
        <v>93250.916443199996</v>
      </c>
      <c r="J25">
        <f t="shared" si="3"/>
        <v>2438654.3465038999</v>
      </c>
    </row>
    <row r="26" spans="1:10" x14ac:dyDescent="0.3">
      <c r="A26" t="s">
        <v>110</v>
      </c>
      <c r="B26" s="8">
        <v>3768333</v>
      </c>
      <c r="C26" s="8">
        <v>1952218</v>
      </c>
      <c r="D26" s="8">
        <v>24012963</v>
      </c>
      <c r="E26" s="8">
        <v>15145546</v>
      </c>
      <c r="F26" s="8">
        <v>14766642</v>
      </c>
      <c r="G26">
        <f t="shared" si="0"/>
        <v>356102.94650039996</v>
      </c>
      <c r="H26">
        <f t="shared" si="1"/>
        <v>2080586.3700608998</v>
      </c>
      <c r="I26">
        <f t="shared" si="2"/>
        <v>95781.281290399987</v>
      </c>
      <c r="J26">
        <f t="shared" si="3"/>
        <v>2532470.5978516997</v>
      </c>
    </row>
    <row r="27" spans="1:10" x14ac:dyDescent="0.3">
      <c r="A27" t="s">
        <v>111</v>
      </c>
      <c r="B27" s="8">
        <v>3848904</v>
      </c>
      <c r="C27" s="8">
        <v>2015719</v>
      </c>
      <c r="D27" s="8">
        <v>21871681</v>
      </c>
      <c r="E27" s="8">
        <v>15637310</v>
      </c>
      <c r="F27" s="8">
        <v>14960924</v>
      </c>
      <c r="G27">
        <f t="shared" si="0"/>
        <v>363716.80931519996</v>
      </c>
      <c r="H27">
        <f t="shared" si="1"/>
        <v>1895056.4900682999</v>
      </c>
      <c r="I27">
        <f t="shared" si="2"/>
        <v>98896.818153199987</v>
      </c>
      <c r="J27">
        <f t="shared" si="3"/>
        <v>2357670.1175366999</v>
      </c>
    </row>
    <row r="28" spans="1:10" x14ac:dyDescent="0.3">
      <c r="A28" t="s">
        <v>112</v>
      </c>
      <c r="B28" s="8">
        <v>3837371</v>
      </c>
      <c r="C28" s="8">
        <v>1997186</v>
      </c>
      <c r="D28" s="8">
        <v>24317591</v>
      </c>
      <c r="E28" s="8">
        <v>15314732</v>
      </c>
      <c r="F28" s="8">
        <v>14987641</v>
      </c>
      <c r="G28">
        <f t="shared" si="0"/>
        <v>362626.95465479995</v>
      </c>
      <c r="H28">
        <f t="shared" si="1"/>
        <v>2106980.6498813001</v>
      </c>
      <c r="I28">
        <f t="shared" si="2"/>
        <v>97987.537280799996</v>
      </c>
      <c r="J28">
        <f t="shared" si="3"/>
        <v>2567595.1418168996</v>
      </c>
    </row>
    <row r="29" spans="1:10" x14ac:dyDescent="0.3">
      <c r="A29" t="s">
        <v>113</v>
      </c>
      <c r="B29" s="8">
        <v>3846960</v>
      </c>
      <c r="C29" s="8">
        <v>3511355</v>
      </c>
      <c r="D29" s="8">
        <v>24924219</v>
      </c>
      <c r="E29" s="8">
        <v>17047578</v>
      </c>
      <c r="F29" s="8">
        <v>15176517</v>
      </c>
      <c r="G29">
        <f t="shared" si="0"/>
        <v>363533.10364799999</v>
      </c>
      <c r="H29">
        <f t="shared" si="1"/>
        <v>2159541.5083017</v>
      </c>
      <c r="I29">
        <f t="shared" si="2"/>
        <v>172276.90809399998</v>
      </c>
      <c r="J29">
        <f t="shared" si="3"/>
        <v>2695351.5200437</v>
      </c>
    </row>
    <row r="30" spans="1:10" x14ac:dyDescent="0.3">
      <c r="A30" t="s">
        <v>114</v>
      </c>
      <c r="B30" s="8">
        <v>3905232</v>
      </c>
      <c r="C30" s="8">
        <v>3410577</v>
      </c>
      <c r="D30" s="8">
        <v>25282986</v>
      </c>
      <c r="E30" s="8">
        <v>16894555</v>
      </c>
      <c r="F30" s="8">
        <v>15101984</v>
      </c>
      <c r="G30">
        <f t="shared" si="0"/>
        <v>369039.73772159999</v>
      </c>
      <c r="H30">
        <f t="shared" si="1"/>
        <v>2190626.6238797996</v>
      </c>
      <c r="I30">
        <f t="shared" si="2"/>
        <v>167332.45723559998</v>
      </c>
      <c r="J30">
        <f t="shared" si="3"/>
        <v>2726998.8188369996</v>
      </c>
    </row>
    <row r="31" spans="1:10" x14ac:dyDescent="0.3">
      <c r="A31" t="s">
        <v>115</v>
      </c>
      <c r="B31" s="8">
        <v>4310078</v>
      </c>
      <c r="C31" s="8">
        <v>3545386</v>
      </c>
      <c r="D31" s="8">
        <v>26614419</v>
      </c>
      <c r="E31" s="8">
        <v>17459003</v>
      </c>
      <c r="F31" s="8">
        <v>15661205</v>
      </c>
      <c r="G31">
        <f t="shared" si="0"/>
        <v>407297.19890639995</v>
      </c>
      <c r="H31">
        <f t="shared" si="1"/>
        <v>2305987.7041616999</v>
      </c>
      <c r="I31">
        <f t="shared" si="2"/>
        <v>173946.56424079998</v>
      </c>
      <c r="J31">
        <f t="shared" si="3"/>
        <v>2887231.4673088994</v>
      </c>
    </row>
    <row r="32" spans="1:10" x14ac:dyDescent="0.3">
      <c r="A32" t="s">
        <v>116</v>
      </c>
      <c r="B32" s="8">
        <v>4266849</v>
      </c>
      <c r="C32" s="8">
        <v>3478919</v>
      </c>
      <c r="D32" s="8">
        <v>26777374</v>
      </c>
      <c r="E32" s="8">
        <v>17176554</v>
      </c>
      <c r="F32" s="8">
        <v>15407943</v>
      </c>
      <c r="G32">
        <f t="shared" si="0"/>
        <v>403212.11028119997</v>
      </c>
      <c r="H32">
        <f t="shared" si="1"/>
        <v>2320106.8260681997</v>
      </c>
      <c r="I32">
        <f t="shared" si="2"/>
        <v>170685.5071132</v>
      </c>
      <c r="J32">
        <f t="shared" si="3"/>
        <v>2894004.4434626</v>
      </c>
    </row>
    <row r="33" spans="1:10" x14ac:dyDescent="0.3">
      <c r="A33" t="s">
        <v>117</v>
      </c>
      <c r="B33" s="8">
        <v>4241525</v>
      </c>
      <c r="C33" s="8">
        <v>3582533</v>
      </c>
      <c r="D33" s="8">
        <v>27060519</v>
      </c>
      <c r="E33" s="8">
        <v>17202425</v>
      </c>
      <c r="F33" s="8">
        <v>15413068</v>
      </c>
      <c r="G33">
        <f t="shared" si="0"/>
        <v>400819.02266999998</v>
      </c>
      <c r="H33">
        <f t="shared" si="1"/>
        <v>2344639.7263916996</v>
      </c>
      <c r="I33">
        <f t="shared" si="2"/>
        <v>175769.10007239998</v>
      </c>
      <c r="J33">
        <f t="shared" si="3"/>
        <v>2921227.8491340997</v>
      </c>
    </row>
    <row r="34" spans="1:10" x14ac:dyDescent="0.3">
      <c r="A34" t="s">
        <v>118</v>
      </c>
      <c r="B34" s="8">
        <v>4320120</v>
      </c>
      <c r="C34" s="8">
        <v>3254414</v>
      </c>
      <c r="D34" s="8">
        <v>24351382</v>
      </c>
      <c r="E34" s="8">
        <v>17565364</v>
      </c>
      <c r="F34" s="8">
        <v>15820481</v>
      </c>
      <c r="G34">
        <f t="shared" si="0"/>
        <v>408246.15585599997</v>
      </c>
      <c r="H34">
        <f t="shared" si="1"/>
        <v>2109908.4474225999</v>
      </c>
      <c r="I34">
        <f t="shared" si="2"/>
        <v>159670.66319919997</v>
      </c>
      <c r="J34">
        <f t="shared" si="3"/>
        <v>2677825.2664777995</v>
      </c>
    </row>
    <row r="35" spans="1:10" x14ac:dyDescent="0.3">
      <c r="A35" t="s">
        <v>119</v>
      </c>
      <c r="B35" s="8">
        <v>4293970</v>
      </c>
      <c r="C35" s="8">
        <v>3193715</v>
      </c>
      <c r="D35" s="8">
        <v>24254493</v>
      </c>
      <c r="E35" s="8">
        <v>17495495</v>
      </c>
      <c r="F35" s="8">
        <v>15827470</v>
      </c>
      <c r="G35">
        <f t="shared" si="0"/>
        <v>405775.01223599998</v>
      </c>
      <c r="H35">
        <f t="shared" si="1"/>
        <v>2101513.5678399</v>
      </c>
      <c r="I35">
        <f t="shared" si="2"/>
        <v>156692.60030199998</v>
      </c>
      <c r="J35">
        <f t="shared" si="3"/>
        <v>2663981.1803779001</v>
      </c>
    </row>
    <row r="36" spans="1:10" x14ac:dyDescent="0.3">
      <c r="A36" t="s">
        <v>120</v>
      </c>
      <c r="B36" s="8">
        <v>4398324</v>
      </c>
      <c r="C36" s="8">
        <v>3323182</v>
      </c>
      <c r="D36" s="8">
        <v>24902374</v>
      </c>
      <c r="E36" s="8">
        <v>17669823</v>
      </c>
      <c r="F36" s="8">
        <v>15937930</v>
      </c>
      <c r="G36">
        <f t="shared" si="0"/>
        <v>415636.34001119999</v>
      </c>
      <c r="H36">
        <f t="shared" si="1"/>
        <v>2157648.7635681997</v>
      </c>
      <c r="I36">
        <f t="shared" si="2"/>
        <v>163044.61382959998</v>
      </c>
      <c r="J36">
        <f t="shared" si="3"/>
        <v>2736329.7174089998</v>
      </c>
    </row>
    <row r="37" spans="1:10" x14ac:dyDescent="0.3">
      <c r="A37" t="s">
        <v>121</v>
      </c>
      <c r="B37" s="8">
        <v>4452530</v>
      </c>
      <c r="C37" s="8">
        <v>3254852</v>
      </c>
      <c r="D37" s="8">
        <v>25071947</v>
      </c>
      <c r="E37" s="8">
        <v>17515836</v>
      </c>
      <c r="F37" s="8">
        <v>15831853</v>
      </c>
      <c r="G37">
        <f t="shared" si="0"/>
        <v>420758.74196399999</v>
      </c>
      <c r="H37">
        <f t="shared" si="1"/>
        <v>2172341.2974520996</v>
      </c>
      <c r="I37">
        <f t="shared" si="2"/>
        <v>159692.15270559999</v>
      </c>
      <c r="J37">
        <f t="shared" si="3"/>
        <v>2752792.1921216995</v>
      </c>
    </row>
    <row r="38" spans="1:10" x14ac:dyDescent="0.3">
      <c r="A38" t="s">
        <v>122</v>
      </c>
      <c r="B38" s="8">
        <v>5035345</v>
      </c>
      <c r="C38" s="8">
        <v>3032846</v>
      </c>
      <c r="D38" s="8">
        <v>26111860</v>
      </c>
      <c r="E38" s="8">
        <v>17796822</v>
      </c>
      <c r="F38" s="8">
        <v>16063904</v>
      </c>
      <c r="G38">
        <f t="shared" si="0"/>
        <v>475834.06008599995</v>
      </c>
      <c r="H38">
        <f t="shared" si="1"/>
        <v>2262443.831398</v>
      </c>
      <c r="I38">
        <f t="shared" si="2"/>
        <v>148799.91672879999</v>
      </c>
      <c r="J38">
        <f t="shared" si="3"/>
        <v>2887077.8082128</v>
      </c>
    </row>
    <row r="39" spans="1:10" x14ac:dyDescent="0.3">
      <c r="A39" t="s">
        <v>123</v>
      </c>
      <c r="B39" s="8">
        <v>5059940</v>
      </c>
      <c r="C39" s="8">
        <v>2688138</v>
      </c>
      <c r="D39" s="8">
        <v>23582764</v>
      </c>
      <c r="E39" s="8">
        <v>18470516</v>
      </c>
      <c r="F39" s="8">
        <v>16673889</v>
      </c>
      <c r="G39">
        <f t="shared" si="0"/>
        <v>478158.258072</v>
      </c>
      <c r="H39">
        <f t="shared" si="1"/>
        <v>2043312.0788451999</v>
      </c>
      <c r="I39">
        <f t="shared" si="2"/>
        <v>131887.5770664</v>
      </c>
      <c r="J39">
        <f t="shared" si="3"/>
        <v>2653357.9139836002</v>
      </c>
    </row>
    <row r="40" spans="1:10" x14ac:dyDescent="0.3">
      <c r="A40" t="s">
        <v>124</v>
      </c>
      <c r="B40" s="8">
        <v>5176664</v>
      </c>
      <c r="C40" s="8">
        <v>2584945</v>
      </c>
      <c r="D40" s="8">
        <v>23590617</v>
      </c>
      <c r="E40" s="8">
        <v>18511130</v>
      </c>
      <c r="F40" s="8">
        <v>16701385</v>
      </c>
      <c r="G40">
        <f t="shared" si="0"/>
        <v>489188.53600319999</v>
      </c>
      <c r="H40">
        <f t="shared" si="1"/>
        <v>2043992.4965330998</v>
      </c>
      <c r="I40">
        <f t="shared" si="2"/>
        <v>126824.63954599999</v>
      </c>
      <c r="J40">
        <f t="shared" si="3"/>
        <v>2660005.6720822998</v>
      </c>
    </row>
    <row r="41" spans="1:10" x14ac:dyDescent="0.3">
      <c r="A41" t="s">
        <v>125</v>
      </c>
      <c r="B41" s="8">
        <v>5156656</v>
      </c>
      <c r="C41" s="8">
        <v>2646795</v>
      </c>
      <c r="D41" s="8">
        <v>24185707</v>
      </c>
      <c r="E41" s="8">
        <v>18418598</v>
      </c>
      <c r="F41" s="8">
        <v>16699294</v>
      </c>
      <c r="G41">
        <f t="shared" si="0"/>
        <v>487297.80401279998</v>
      </c>
      <c r="H41">
        <f t="shared" si="1"/>
        <v>2095553.6530200997</v>
      </c>
      <c r="I41">
        <f t="shared" si="2"/>
        <v>129859.17372599999</v>
      </c>
      <c r="J41">
        <f t="shared" si="3"/>
        <v>2712710.6307588997</v>
      </c>
    </row>
    <row r="42" spans="1:10" x14ac:dyDescent="0.3">
      <c r="A42" t="s">
        <v>126</v>
      </c>
      <c r="B42" s="8">
        <v>4877834</v>
      </c>
      <c r="C42" s="8">
        <v>2238043</v>
      </c>
      <c r="D42" s="8">
        <v>21368086</v>
      </c>
      <c r="E42" s="8">
        <v>16879555</v>
      </c>
      <c r="F42" s="8">
        <v>16112604</v>
      </c>
      <c r="G42">
        <f t="shared" si="0"/>
        <v>460949.4595992</v>
      </c>
      <c r="H42">
        <f t="shared" si="1"/>
        <v>1851422.8538097998</v>
      </c>
      <c r="I42">
        <f t="shared" si="2"/>
        <v>109804.6561004</v>
      </c>
      <c r="J42">
        <f t="shared" si="3"/>
        <v>2422176.9695093995</v>
      </c>
    </row>
    <row r="43" spans="1:10" x14ac:dyDescent="0.3">
      <c r="A43" t="s">
        <v>127</v>
      </c>
      <c r="B43" s="8">
        <v>5168666</v>
      </c>
      <c r="C43" s="8">
        <v>2468351</v>
      </c>
      <c r="D43" s="8">
        <v>22573736</v>
      </c>
      <c r="E43" s="8">
        <v>17915524</v>
      </c>
      <c r="F43" s="8">
        <v>16664314</v>
      </c>
      <c r="G43">
        <f t="shared" si="0"/>
        <v>488432.73460079997</v>
      </c>
      <c r="H43">
        <f t="shared" si="1"/>
        <v>1955885.5541047999</v>
      </c>
      <c r="I43">
        <f t="shared" si="2"/>
        <v>121104.21144279999</v>
      </c>
      <c r="J43">
        <f t="shared" si="3"/>
        <v>2565422.5001483997</v>
      </c>
    </row>
    <row r="44" spans="1:10" x14ac:dyDescent="0.3">
      <c r="A44" t="s">
        <v>128</v>
      </c>
      <c r="B44" s="8">
        <v>5220627</v>
      </c>
      <c r="C44" s="8">
        <v>2454016</v>
      </c>
      <c r="D44" s="8">
        <v>22410862</v>
      </c>
      <c r="E44" s="8">
        <v>17986942</v>
      </c>
      <c r="F44" s="8">
        <v>16701088</v>
      </c>
      <c r="G44">
        <f t="shared" si="0"/>
        <v>493342.98674759996</v>
      </c>
      <c r="H44">
        <f t="shared" si="1"/>
        <v>1941773.4503865999</v>
      </c>
      <c r="I44">
        <f t="shared" si="2"/>
        <v>120400.8962048</v>
      </c>
      <c r="J44">
        <f t="shared" si="3"/>
        <v>2555517.3333389997</v>
      </c>
    </row>
    <row r="45" spans="1:10" x14ac:dyDescent="0.3">
      <c r="A45" t="s">
        <v>129</v>
      </c>
      <c r="B45" s="8">
        <v>5018994</v>
      </c>
      <c r="C45" s="8">
        <v>2871236</v>
      </c>
      <c r="D45" s="8">
        <v>23871190</v>
      </c>
      <c r="E45" s="8">
        <v>17686065</v>
      </c>
      <c r="F45" s="8">
        <v>16656503</v>
      </c>
      <c r="G45">
        <f t="shared" si="0"/>
        <v>474288.91020719998</v>
      </c>
      <c r="H45">
        <f t="shared" si="1"/>
        <v>2068302.5477169999</v>
      </c>
      <c r="I45">
        <f t="shared" si="2"/>
        <v>140870.87762079999</v>
      </c>
      <c r="J45">
        <f t="shared" si="3"/>
        <v>2683462.3355449997</v>
      </c>
    </row>
    <row r="46" spans="1:10" x14ac:dyDescent="0.3">
      <c r="A46" t="s">
        <v>130</v>
      </c>
      <c r="B46" s="8">
        <v>2130733</v>
      </c>
      <c r="C46" s="8">
        <v>4153897</v>
      </c>
      <c r="D46" s="8">
        <v>25338954</v>
      </c>
      <c r="E46" s="8">
        <v>17203316</v>
      </c>
      <c r="F46" s="8">
        <v>13732127</v>
      </c>
      <c r="G46">
        <f t="shared" si="0"/>
        <v>201351.71162039999</v>
      </c>
      <c r="H46">
        <f t="shared" si="1"/>
        <v>2195475.9320621998</v>
      </c>
      <c r="I46">
        <f t="shared" si="2"/>
        <v>203801.81773159999</v>
      </c>
      <c r="J46">
        <f t="shared" si="3"/>
        <v>2600629.4614141998</v>
      </c>
    </row>
    <row r="47" spans="1:10" x14ac:dyDescent="0.3">
      <c r="A47" t="s">
        <v>131</v>
      </c>
      <c r="B47" s="8">
        <v>1265950</v>
      </c>
      <c r="C47" s="8">
        <v>2447231</v>
      </c>
      <c r="D47" s="8">
        <v>45785258</v>
      </c>
      <c r="E47" s="8">
        <v>10447417</v>
      </c>
      <c r="F47" s="8">
        <v>12234979</v>
      </c>
      <c r="G47">
        <f t="shared" si="0"/>
        <v>119630.75585999999</v>
      </c>
      <c r="H47">
        <f t="shared" si="1"/>
        <v>3967031.6297293999</v>
      </c>
      <c r="I47">
        <f t="shared" si="2"/>
        <v>120068.00510679999</v>
      </c>
      <c r="J47">
        <f t="shared" si="3"/>
        <v>4206730.3906961996</v>
      </c>
    </row>
    <row r="48" spans="1:10" x14ac:dyDescent="0.3">
      <c r="A48" t="s">
        <v>132</v>
      </c>
      <c r="B48" s="8">
        <v>1389248</v>
      </c>
      <c r="C48" s="8">
        <v>2483458</v>
      </c>
      <c r="D48" s="8">
        <v>26666665</v>
      </c>
      <c r="E48" s="8">
        <v>9817530</v>
      </c>
      <c r="F48" s="8">
        <v>9334414</v>
      </c>
      <c r="G48">
        <f t="shared" si="0"/>
        <v>131282.26890239998</v>
      </c>
      <c r="H48">
        <f t="shared" si="1"/>
        <v>2310514.5222594999</v>
      </c>
      <c r="I48">
        <f t="shared" si="2"/>
        <v>121845.40316239999</v>
      </c>
      <c r="J48">
        <f t="shared" si="3"/>
        <v>2563642.1943242997</v>
      </c>
    </row>
    <row r="49" spans="1:10" x14ac:dyDescent="0.3">
      <c r="A49" t="s">
        <v>133</v>
      </c>
      <c r="B49" s="8">
        <v>1321847</v>
      </c>
      <c r="C49" s="8">
        <v>4092804</v>
      </c>
      <c r="D49" s="8">
        <v>16793674</v>
      </c>
      <c r="E49" s="8">
        <v>15209158</v>
      </c>
      <c r="F49" s="8">
        <v>12501253</v>
      </c>
      <c r="G49">
        <f t="shared" si="0"/>
        <v>124912.95528359999</v>
      </c>
      <c r="H49">
        <f t="shared" si="1"/>
        <v>1455076.1281581998</v>
      </c>
      <c r="I49">
        <f t="shared" si="2"/>
        <v>200804.4240912</v>
      </c>
      <c r="J49">
        <f t="shared" si="3"/>
        <v>1780793.5075329999</v>
      </c>
    </row>
    <row r="50" spans="1:10" x14ac:dyDescent="0.3">
      <c r="A50" t="s">
        <v>134</v>
      </c>
      <c r="B50" s="8">
        <v>1669732</v>
      </c>
      <c r="C50" s="8">
        <v>5756138</v>
      </c>
      <c r="D50" s="8">
        <v>24336861</v>
      </c>
      <c r="E50" s="8">
        <v>15928288</v>
      </c>
      <c r="F50" s="8">
        <v>13032312</v>
      </c>
      <c r="G50">
        <f t="shared" si="0"/>
        <v>157787.67032159999</v>
      </c>
      <c r="H50">
        <f t="shared" si="1"/>
        <v>2108650.2855423</v>
      </c>
      <c r="I50">
        <f t="shared" si="2"/>
        <v>282412.24746639997</v>
      </c>
      <c r="J50">
        <f t="shared" si="3"/>
        <v>2548850.2033302998</v>
      </c>
    </row>
    <row r="51" spans="1:10" x14ac:dyDescent="0.3">
      <c r="A51" t="s">
        <v>135</v>
      </c>
      <c r="B51" s="8">
        <v>1620285</v>
      </c>
      <c r="C51" s="8">
        <v>4799726</v>
      </c>
      <c r="D51" s="8">
        <v>17509804</v>
      </c>
      <c r="E51" s="8">
        <v>17661257</v>
      </c>
      <c r="F51" s="8">
        <v>12610380</v>
      </c>
      <c r="G51">
        <f t="shared" si="0"/>
        <v>153114.98815799999</v>
      </c>
      <c r="H51">
        <f t="shared" si="1"/>
        <v>1517124.7107171998</v>
      </c>
      <c r="I51">
        <f t="shared" si="2"/>
        <v>235487.9967928</v>
      </c>
      <c r="J51">
        <f t="shared" si="3"/>
        <v>1905727.6956679998</v>
      </c>
    </row>
    <row r="52" spans="1:10" x14ac:dyDescent="0.3">
      <c r="A52" t="s">
        <v>136</v>
      </c>
      <c r="B52" s="8">
        <v>313152</v>
      </c>
      <c r="C52" s="8">
        <v>387404</v>
      </c>
      <c r="D52" s="8">
        <v>3322922</v>
      </c>
      <c r="E52" s="8">
        <v>8706742</v>
      </c>
      <c r="F52" s="8">
        <v>6986391</v>
      </c>
      <c r="G52">
        <f t="shared" si="0"/>
        <v>29592.488217599999</v>
      </c>
      <c r="H52">
        <f t="shared" si="1"/>
        <v>287912.25064459996</v>
      </c>
      <c r="I52">
        <f t="shared" si="2"/>
        <v>19007.124971199999</v>
      </c>
      <c r="J52">
        <f t="shared" si="3"/>
        <v>336511.86383339996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145</v>
      </c>
      <c r="B2" s="2">
        <f>[1]L1_L2!D18</f>
        <v>9.9798100000000004E-3</v>
      </c>
      <c r="C2" s="2">
        <f>[1]L1_L2!E18</f>
        <v>0.72877199999999998</v>
      </c>
      <c r="D2" s="2">
        <f>[1]L1_L2!F18</f>
        <v>0.68323</v>
      </c>
      <c r="E2" s="2">
        <f>[1]L1_L2!$C$18</f>
        <v>16.1572</v>
      </c>
    </row>
    <row r="3" spans="1:5" x14ac:dyDescent="0.3">
      <c r="A3" s="2" t="s">
        <v>146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147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148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149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0" t="s">
        <v>150</v>
      </c>
      <c r="B1" s="10"/>
      <c r="C1" s="10"/>
      <c r="D1" s="10"/>
      <c r="E1" s="2">
        <f>1000/50000000</f>
        <v>2.0000000000000002E-5</v>
      </c>
    </row>
    <row r="2" spans="1:5" x14ac:dyDescent="0.3">
      <c r="A2" s="2" t="s">
        <v>151</v>
      </c>
      <c r="B2" s="2" t="s">
        <v>152</v>
      </c>
      <c r="C2" s="2" t="s">
        <v>153</v>
      </c>
      <c r="D2" s="2" t="s">
        <v>154</v>
      </c>
      <c r="E2" s="2"/>
    </row>
    <row r="3" spans="1:5" x14ac:dyDescent="0.3">
      <c r="A3" s="2">
        <f>Sheet3!F3*$E$1</f>
        <v>177.30546000000001</v>
      </c>
      <c r="B3" s="2">
        <f>Sheet3!G3*$E$1</f>
        <v>0.93024000000000007</v>
      </c>
      <c r="C3" s="2">
        <f>Sheet3!L3*$E$1</f>
        <v>80.407420000000002</v>
      </c>
      <c r="D3" s="2">
        <f>Sheet3!M3*$E$1</f>
        <v>5.3333600000000008</v>
      </c>
    </row>
    <row r="4" spans="1:5" x14ac:dyDescent="0.3">
      <c r="A4" s="2">
        <f>Sheet3!F4*$E$1</f>
        <v>186.58132000000001</v>
      </c>
      <c r="B4" s="2">
        <f>Sheet3!G4*$E$1</f>
        <v>3.6447200000000004</v>
      </c>
      <c r="C4" s="2">
        <f>Sheet3!L4*$E$1</f>
        <v>124.02960000000002</v>
      </c>
      <c r="D4" s="2">
        <f>Sheet3!M4*$E$1</f>
        <v>9.6314400000000013</v>
      </c>
    </row>
    <row r="5" spans="1:5" x14ac:dyDescent="0.3">
      <c r="A5" s="2">
        <f>Sheet3!F5*$E$1</f>
        <v>185.76962</v>
      </c>
      <c r="B5" s="2">
        <f>Sheet3!G5*$E$1</f>
        <v>2.8757400000000004</v>
      </c>
      <c r="C5" s="2">
        <f>Sheet3!L5*$E$1</f>
        <v>100.89312000000001</v>
      </c>
      <c r="D5" s="2">
        <f>Sheet3!M5*$E$1</f>
        <v>9.15428</v>
      </c>
    </row>
    <row r="6" spans="1:5" x14ac:dyDescent="0.3">
      <c r="A6" s="2">
        <f>Sheet3!F6*$E$1</f>
        <v>184.19198</v>
      </c>
      <c r="B6" s="2">
        <f>Sheet3!G6*$E$1</f>
        <v>3.4113000000000002</v>
      </c>
      <c r="C6" s="2">
        <f>Sheet3!L6*$E$1</f>
        <v>107.33452000000001</v>
      </c>
      <c r="D6" s="2">
        <f>Sheet3!M6*$E$1</f>
        <v>12.91736</v>
      </c>
    </row>
    <row r="7" spans="1:5" x14ac:dyDescent="0.3">
      <c r="A7" s="2">
        <f>Sheet3!F7*$E$1</f>
        <v>181.42168000000001</v>
      </c>
      <c r="B7" s="2">
        <f>Sheet3!G7*$E$1</f>
        <v>4.3610600000000002</v>
      </c>
      <c r="C7" s="2">
        <f>Sheet3!L7*$E$1</f>
        <v>133.79214000000002</v>
      </c>
      <c r="D7" s="2">
        <f>Sheet3!M7*$E$1</f>
        <v>13.627740000000001</v>
      </c>
    </row>
    <row r="8" spans="1:5" x14ac:dyDescent="0.3">
      <c r="A8" s="2">
        <f>Sheet3!F8*$E$1</f>
        <v>167.16808</v>
      </c>
      <c r="B8" s="2">
        <f>Sheet3!G8*$E$1</f>
        <v>1.56308</v>
      </c>
      <c r="C8" s="2">
        <f>Sheet3!L8*$E$1</f>
        <v>78.69250000000001</v>
      </c>
      <c r="D8" s="2">
        <f>Sheet3!M8*$E$1</f>
        <v>12.920900000000001</v>
      </c>
    </row>
    <row r="9" spans="1:5" x14ac:dyDescent="0.3">
      <c r="A9" s="2">
        <f>Sheet3!F9*$E$1</f>
        <v>178.78420000000003</v>
      </c>
      <c r="B9" s="2">
        <f>Sheet3!G9*$E$1</f>
        <v>2.7076200000000004</v>
      </c>
      <c r="C9" s="2">
        <f>Sheet3!L9*$E$1</f>
        <v>70.692940000000007</v>
      </c>
      <c r="D9" s="2">
        <f>Sheet3!M9*$E$1</f>
        <v>15.980900000000002</v>
      </c>
    </row>
    <row r="10" spans="1:5" x14ac:dyDescent="0.3">
      <c r="A10" s="2">
        <f>Sheet3!F10*$E$1</f>
        <v>190.53670000000002</v>
      </c>
      <c r="B10" s="2">
        <f>Sheet3!G10*$E$1</f>
        <v>3.5666200000000003</v>
      </c>
      <c r="C10" s="2">
        <f>Sheet3!L10*$E$1</f>
        <v>90.156380000000013</v>
      </c>
      <c r="D10" s="2">
        <f>Sheet3!M10*$E$1</f>
        <v>14.945040000000001</v>
      </c>
    </row>
    <row r="11" spans="1:5" x14ac:dyDescent="0.3">
      <c r="A11" s="2">
        <f>Sheet3!F11*$E$1</f>
        <v>162.55794</v>
      </c>
      <c r="B11" s="2">
        <f>Sheet3!G11*$E$1</f>
        <v>2.0474400000000004</v>
      </c>
      <c r="C11" s="2">
        <f>Sheet3!L11*$E$1</f>
        <v>71.827240000000003</v>
      </c>
      <c r="D11" s="2">
        <f>Sheet3!M11*$E$1</f>
        <v>10.95668</v>
      </c>
    </row>
    <row r="12" spans="1:5" x14ac:dyDescent="0.3">
      <c r="A12" s="2">
        <f>Sheet3!F12*$E$1</f>
        <v>190.99104000000003</v>
      </c>
      <c r="B12" s="2">
        <f>Sheet3!G12*$E$1</f>
        <v>3.9612600000000002</v>
      </c>
      <c r="C12" s="2">
        <f>Sheet3!L12*$E$1</f>
        <v>124.36540000000001</v>
      </c>
      <c r="D12" s="2">
        <f>Sheet3!M12*$E$1</f>
        <v>16.891300000000001</v>
      </c>
    </row>
    <row r="13" spans="1:5" x14ac:dyDescent="0.3">
      <c r="A13" s="2">
        <f>Sheet3!F13*$E$1</f>
        <v>180.91556000000003</v>
      </c>
      <c r="B13" s="2">
        <f>Sheet3!G13*$E$1</f>
        <v>4.8279200000000007</v>
      </c>
      <c r="C13" s="2">
        <f>Sheet3!L13*$E$1</f>
        <v>95.617180000000005</v>
      </c>
      <c r="D13" s="2">
        <f>Sheet3!M13*$E$1</f>
        <v>20.076300000000003</v>
      </c>
    </row>
    <row r="14" spans="1:5" x14ac:dyDescent="0.3">
      <c r="A14" s="2">
        <f>Sheet3!F14*$E$1</f>
        <v>208.12892000000002</v>
      </c>
      <c r="B14" s="2">
        <f>Sheet3!G14*$E$1</f>
        <v>5.4365800000000002</v>
      </c>
      <c r="C14" s="2">
        <f>Sheet3!L14*$E$1</f>
        <v>73.678720000000013</v>
      </c>
      <c r="D14" s="2">
        <f>Sheet3!M14*$E$1</f>
        <v>22.969560000000001</v>
      </c>
    </row>
    <row r="15" spans="1:5" x14ac:dyDescent="0.3">
      <c r="A15" s="2">
        <f>Sheet3!F15*$E$1</f>
        <v>209.49866000000003</v>
      </c>
      <c r="B15" s="2">
        <f>Sheet3!G15*$E$1</f>
        <v>5.0071400000000006</v>
      </c>
      <c r="C15" s="2">
        <f>Sheet3!L15*$E$1</f>
        <v>70.298660000000012</v>
      </c>
      <c r="D15" s="2">
        <f>Sheet3!M15*$E$1</f>
        <v>22.711480000000002</v>
      </c>
    </row>
    <row r="16" spans="1:5" x14ac:dyDescent="0.3">
      <c r="A16" s="2">
        <f>Sheet3!F16*$E$1</f>
        <v>192.67408</v>
      </c>
      <c r="B16" s="2">
        <f>Sheet3!G16*$E$1</f>
        <v>5.5536400000000006</v>
      </c>
      <c r="C16" s="2">
        <f>Sheet3!L16*$E$1</f>
        <v>71.199820000000003</v>
      </c>
      <c r="D16" s="2">
        <f>Sheet3!M16*$E$1</f>
        <v>25.240100000000002</v>
      </c>
    </row>
    <row r="17" spans="1:4" x14ac:dyDescent="0.3">
      <c r="A17" s="2">
        <f>Sheet3!F17*$E$1</f>
        <v>170.70648000000003</v>
      </c>
      <c r="B17" s="2">
        <f>Sheet3!G17*$E$1</f>
        <v>5.9669200000000009</v>
      </c>
      <c r="C17" s="2">
        <f>Sheet3!L17*$E$1</f>
        <v>77.256800000000013</v>
      </c>
      <c r="D17" s="2">
        <f>Sheet3!M17*$E$1</f>
        <v>27.064160000000001</v>
      </c>
    </row>
    <row r="18" spans="1:4" x14ac:dyDescent="0.3">
      <c r="A18" s="2">
        <f>Sheet3!F18*$E$1</f>
        <v>167.13120000000001</v>
      </c>
      <c r="B18" s="2">
        <f>Sheet3!G18*$E$1</f>
        <v>6.3812400000000009</v>
      </c>
      <c r="C18" s="2">
        <f>Sheet3!L18*$E$1</f>
        <v>71.96678</v>
      </c>
      <c r="D18" s="2">
        <f>Sheet3!M18*$E$1</f>
        <v>28.788280000000004</v>
      </c>
    </row>
    <row r="19" spans="1:4" x14ac:dyDescent="0.3">
      <c r="A19" s="2">
        <f>Sheet3!F19*$E$1</f>
        <v>166.32634000000002</v>
      </c>
      <c r="B19" s="2">
        <f>Sheet3!G19*$E$1</f>
        <v>6.5110000000000001</v>
      </c>
      <c r="C19" s="2">
        <f>Sheet3!L19*$E$1</f>
        <v>70.620580000000004</v>
      </c>
      <c r="D19" s="2">
        <f>Sheet3!M19*$E$1</f>
        <v>30.399000000000001</v>
      </c>
    </row>
    <row r="20" spans="1:4" x14ac:dyDescent="0.3">
      <c r="A20" s="2">
        <f>Sheet3!F20*$E$1</f>
        <v>186.46630000000002</v>
      </c>
      <c r="B20" s="2">
        <f>Sheet3!G20*$E$1</f>
        <v>5.9254000000000007</v>
      </c>
      <c r="C20" s="2">
        <f>Sheet3!L20*$E$1</f>
        <v>104.49788000000001</v>
      </c>
      <c r="D20" s="2">
        <f>Sheet3!M20*$E$1</f>
        <v>30.499760000000002</v>
      </c>
    </row>
    <row r="21" spans="1:4" x14ac:dyDescent="0.3">
      <c r="A21" s="2">
        <f>Sheet3!F21*$E$1</f>
        <v>187.27036000000001</v>
      </c>
      <c r="B21" s="2">
        <f>Sheet3!G21*$E$1</f>
        <v>5.9140800000000002</v>
      </c>
      <c r="C21" s="2">
        <f>Sheet3!L21*$E$1</f>
        <v>100.27272000000001</v>
      </c>
      <c r="D21" s="2">
        <f>Sheet3!M21*$E$1</f>
        <v>33.133940000000003</v>
      </c>
    </row>
    <row r="22" spans="1:4" x14ac:dyDescent="0.3">
      <c r="A22" s="2">
        <f>Sheet3!F22*$E$1</f>
        <v>183.1808</v>
      </c>
      <c r="B22" s="2">
        <f>Sheet3!G22*$E$1</f>
        <v>10.96194</v>
      </c>
      <c r="C22" s="2">
        <f>Sheet3!L22*$E$1</f>
        <v>49.624360000000003</v>
      </c>
      <c r="D22" s="2">
        <f>Sheet3!M22*$E$1</f>
        <v>43.669740000000004</v>
      </c>
    </row>
    <row r="23" spans="1:4" x14ac:dyDescent="0.3">
      <c r="A23" s="2">
        <f>Sheet3!F23*$E$1</f>
        <v>190.72982000000002</v>
      </c>
      <c r="B23" s="2">
        <f>Sheet3!G23*$E$1</f>
        <v>5.7165000000000008</v>
      </c>
      <c r="C23" s="2">
        <f>Sheet3!L23*$E$1</f>
        <v>44.518980000000006</v>
      </c>
      <c r="D23" s="2">
        <f>Sheet3!M23*$E$1</f>
        <v>38.188360000000003</v>
      </c>
    </row>
    <row r="24" spans="1:4" x14ac:dyDescent="0.3">
      <c r="A24" s="2">
        <f>Sheet3!F24*$E$1</f>
        <v>194.41728000000001</v>
      </c>
      <c r="B24" s="2">
        <f>Sheet3!G24*$E$1</f>
        <v>6.3474200000000005</v>
      </c>
      <c r="C24" s="2">
        <f>Sheet3!L24*$E$1</f>
        <v>48.555100000000003</v>
      </c>
      <c r="D24" s="2">
        <f>Sheet3!M24*$E$1</f>
        <v>42.278200000000005</v>
      </c>
    </row>
    <row r="25" spans="1:4" x14ac:dyDescent="0.3">
      <c r="A25" s="2">
        <f>Sheet3!F25*$E$1</f>
        <v>190.11760000000001</v>
      </c>
      <c r="B25" s="2">
        <f>Sheet3!G25*$E$1</f>
        <v>5.7394600000000002</v>
      </c>
      <c r="C25" s="2">
        <f>Sheet3!L25*$E$1</f>
        <v>44.215760000000003</v>
      </c>
      <c r="D25" s="2">
        <f>Sheet3!M25*$E$1</f>
        <v>37.907040000000002</v>
      </c>
    </row>
    <row r="26" spans="1:4" x14ac:dyDescent="0.3">
      <c r="A26" s="2">
        <f>Sheet3!F26*$E$1</f>
        <v>194.27564000000001</v>
      </c>
      <c r="B26" s="2">
        <f>Sheet3!G26*$E$1</f>
        <v>6.3296400000000004</v>
      </c>
      <c r="C26" s="2">
        <f>Sheet3!L26*$E$1</f>
        <v>49.314640000000004</v>
      </c>
      <c r="D26" s="2">
        <f>Sheet3!M26*$E$1</f>
        <v>42.317660000000004</v>
      </c>
    </row>
    <row r="27" spans="1:4" x14ac:dyDescent="0.3">
      <c r="A27" s="2">
        <f>Sheet3!F27*$E$1</f>
        <v>194.53206000000003</v>
      </c>
      <c r="B27" s="2">
        <f>Sheet3!G27*$E$1</f>
        <v>6.3751800000000003</v>
      </c>
      <c r="C27" s="2">
        <f>Sheet3!L27*$E$1</f>
        <v>50.774940000000001</v>
      </c>
      <c r="D27" s="2">
        <f>Sheet3!M27*$E$1</f>
        <v>43.291560000000004</v>
      </c>
    </row>
    <row r="28" spans="1:4" x14ac:dyDescent="0.3">
      <c r="A28" s="2">
        <f>Sheet3!F28*$E$1</f>
        <v>194.81858000000003</v>
      </c>
      <c r="B28" s="2">
        <f>Sheet3!G28*$E$1</f>
        <v>6.4277800000000003</v>
      </c>
      <c r="C28" s="2">
        <f>Sheet3!L28*$E$1</f>
        <v>49.290020000000005</v>
      </c>
      <c r="D28" s="2">
        <f>Sheet3!M28*$E$1</f>
        <v>43.649660000000004</v>
      </c>
    </row>
    <row r="29" spans="1:4" x14ac:dyDescent="0.3">
      <c r="A29" s="2">
        <f>Sheet3!F29*$E$1</f>
        <v>172.30030000000002</v>
      </c>
      <c r="B29" s="2">
        <f>Sheet3!G29*$E$1</f>
        <v>12.799860000000001</v>
      </c>
      <c r="C29" s="2">
        <f>Sheet3!L29*$E$1</f>
        <v>62.568640000000002</v>
      </c>
      <c r="D29" s="2">
        <f>Sheet3!M29*$E$1</f>
        <v>51.120360000000005</v>
      </c>
    </row>
    <row r="30" spans="1:4" x14ac:dyDescent="0.3">
      <c r="A30" s="2">
        <f>Sheet3!F30*$E$1</f>
        <v>169.86868000000001</v>
      </c>
      <c r="B30" s="2">
        <f>Sheet3!G30*$E$1</f>
        <v>13.152040000000001</v>
      </c>
      <c r="C30" s="2">
        <f>Sheet3!L30*$E$1</f>
        <v>60.888740000000006</v>
      </c>
      <c r="D30" s="2">
        <f>Sheet3!M30*$E$1</f>
        <v>53.127940000000002</v>
      </c>
    </row>
    <row r="31" spans="1:4" x14ac:dyDescent="0.3">
      <c r="A31" s="2">
        <f>Sheet3!F31*$E$1</f>
        <v>172.88446000000002</v>
      </c>
      <c r="B31" s="2">
        <f>Sheet3!G31*$E$1</f>
        <v>13.082600000000001</v>
      </c>
      <c r="C31" s="2">
        <f>Sheet3!L31*$E$1</f>
        <v>66.936140000000009</v>
      </c>
      <c r="D31" s="2">
        <f>Sheet3!M31*$E$1</f>
        <v>50.631940000000007</v>
      </c>
    </row>
    <row r="32" spans="1:4" x14ac:dyDescent="0.3">
      <c r="A32" s="2">
        <f>Sheet3!F32*$E$1</f>
        <v>170.43072000000001</v>
      </c>
      <c r="B32" s="2">
        <f>Sheet3!G32*$E$1</f>
        <v>14.800300000000002</v>
      </c>
      <c r="C32" s="2">
        <f>Sheet3!L32*$E$1</f>
        <v>61.015160000000002</v>
      </c>
      <c r="D32" s="2">
        <f>Sheet3!M32*$E$1</f>
        <v>57.628140000000002</v>
      </c>
    </row>
    <row r="33" spans="1:4" x14ac:dyDescent="0.3">
      <c r="A33" s="2">
        <f>Sheet3!F33*$E$1</f>
        <v>169.64694</v>
      </c>
      <c r="B33" s="2">
        <f>Sheet3!G33*$E$1</f>
        <v>14.968860000000001</v>
      </c>
      <c r="C33" s="2">
        <f>Sheet3!L33*$E$1</f>
        <v>61.647460000000002</v>
      </c>
      <c r="D33" s="2">
        <f>Sheet3!M33*$E$1</f>
        <v>58.006820000000005</v>
      </c>
    </row>
    <row r="34" spans="1:4" x14ac:dyDescent="0.3">
      <c r="A34" s="2">
        <f>Sheet3!F34*$E$1</f>
        <v>176.19024000000002</v>
      </c>
      <c r="B34" s="2">
        <f>Sheet3!G34*$E$1</f>
        <v>14.394140000000002</v>
      </c>
      <c r="C34" s="2">
        <f>Sheet3!L34*$E$1</f>
        <v>56.692240000000005</v>
      </c>
      <c r="D34" s="2">
        <f>Sheet3!M34*$E$1</f>
        <v>55.972960000000008</v>
      </c>
    </row>
    <row r="35" spans="1:4" x14ac:dyDescent="0.3">
      <c r="A35" s="2">
        <f>Sheet3!F35*$E$1</f>
        <v>176.64190000000002</v>
      </c>
      <c r="B35" s="2">
        <f>Sheet3!G35*$E$1</f>
        <v>14.104000000000001</v>
      </c>
      <c r="C35" s="2">
        <f>Sheet3!L35*$E$1</f>
        <v>53.557420000000008</v>
      </c>
      <c r="D35" s="2">
        <f>Sheet3!M35*$E$1</f>
        <v>56.411080000000005</v>
      </c>
    </row>
    <row r="36" spans="1:4" x14ac:dyDescent="0.3">
      <c r="A36" s="2">
        <f>Sheet3!F36*$E$1</f>
        <v>176.97222000000002</v>
      </c>
      <c r="B36" s="2">
        <f>Sheet3!G36*$E$1</f>
        <v>14.088240000000001</v>
      </c>
      <c r="C36" s="2">
        <f>Sheet3!L36*$E$1</f>
        <v>56.116240000000005</v>
      </c>
      <c r="D36" s="2">
        <f>Sheet3!M36*$E$1</f>
        <v>58.246600000000008</v>
      </c>
    </row>
    <row r="37" spans="1:4" x14ac:dyDescent="0.3">
      <c r="A37" s="2">
        <f>Sheet3!F37*$E$1</f>
        <v>175.15578000000002</v>
      </c>
      <c r="B37" s="2">
        <f>Sheet3!G37*$E$1</f>
        <v>14.305680000000001</v>
      </c>
      <c r="C37" s="2">
        <f>Sheet3!L37*$E$1</f>
        <v>55.262540000000001</v>
      </c>
      <c r="D37" s="2">
        <f>Sheet3!M37*$E$1</f>
        <v>58.489480000000007</v>
      </c>
    </row>
    <row r="38" spans="1:4" x14ac:dyDescent="0.3">
      <c r="A38" s="2">
        <f>Sheet3!F38*$E$1</f>
        <v>173.92628000000002</v>
      </c>
      <c r="B38" s="2">
        <f>Sheet3!G38*$E$1</f>
        <v>14.805420000000002</v>
      </c>
      <c r="C38" s="2">
        <f>Sheet3!L38*$E$1</f>
        <v>56.940380000000005</v>
      </c>
      <c r="D38" s="2">
        <f>Sheet3!M38*$E$1</f>
        <v>61.031060000000004</v>
      </c>
    </row>
    <row r="39" spans="1:4" x14ac:dyDescent="0.3">
      <c r="A39" s="2">
        <f>Sheet3!F39*$E$1</f>
        <v>177.96836000000002</v>
      </c>
      <c r="B39" s="2">
        <f>Sheet3!G39*$E$1</f>
        <v>12.268220000000001</v>
      </c>
      <c r="C39" s="2">
        <f>Sheet3!L39*$E$1</f>
        <v>53.047340000000005</v>
      </c>
      <c r="D39" s="2">
        <f>Sheet3!M39*$E$1</f>
        <v>62.469700000000003</v>
      </c>
    </row>
    <row r="40" spans="1:4" x14ac:dyDescent="0.3">
      <c r="A40" s="2">
        <f>Sheet3!F40*$E$1</f>
        <v>177.37654000000001</v>
      </c>
      <c r="B40" s="2">
        <f>Sheet3!G40*$E$1</f>
        <v>12.390920000000001</v>
      </c>
      <c r="C40" s="2">
        <f>Sheet3!L40*$E$1</f>
        <v>52.773740000000004</v>
      </c>
      <c r="D40" s="2">
        <f>Sheet3!M40*$E$1</f>
        <v>62.147360000000006</v>
      </c>
    </row>
    <row r="41" spans="1:4" x14ac:dyDescent="0.3">
      <c r="A41" s="2">
        <f>Sheet3!F41*$E$1</f>
        <v>178.91366000000002</v>
      </c>
      <c r="B41" s="2">
        <f>Sheet3!G41*$E$1</f>
        <v>12.004100000000001</v>
      </c>
      <c r="C41" s="2">
        <f>Sheet3!L41*$E$1</f>
        <v>52.470600000000005</v>
      </c>
      <c r="D41" s="2">
        <f>Sheet3!M41*$E$1</f>
        <v>63.239280000000008</v>
      </c>
    </row>
    <row r="42" spans="1:4" x14ac:dyDescent="0.3">
      <c r="A42" s="2">
        <f>Sheet3!F42*$E$1</f>
        <v>167.43550000000002</v>
      </c>
      <c r="B42" s="2">
        <f>Sheet3!G42*$E$1</f>
        <v>9.4319800000000011</v>
      </c>
      <c r="C42" s="2">
        <f>Sheet3!L42*$E$1</f>
        <v>43.522300000000001</v>
      </c>
      <c r="D42" s="2">
        <f>Sheet3!M42*$E$1</f>
        <v>69.615560000000002</v>
      </c>
    </row>
    <row r="43" spans="1:4" x14ac:dyDescent="0.3">
      <c r="A43" s="2">
        <f>Sheet3!F43*$E$1</f>
        <v>173.55096</v>
      </c>
      <c r="B43" s="2">
        <f>Sheet3!G43*$E$1</f>
        <v>12.034220000000001</v>
      </c>
      <c r="C43" s="2">
        <f>Sheet3!L43*$E$1</f>
        <v>46.195980000000006</v>
      </c>
      <c r="D43" s="2">
        <f>Sheet3!M43*$E$1</f>
        <v>71.310640000000006</v>
      </c>
    </row>
    <row r="44" spans="1:4" x14ac:dyDescent="0.3">
      <c r="A44" s="2">
        <f>Sheet3!F44*$E$1</f>
        <v>173.61372</v>
      </c>
      <c r="B44" s="2">
        <f>Sheet3!G44*$E$1</f>
        <v>11.968920000000001</v>
      </c>
      <c r="C44" s="2">
        <f>Sheet3!L44*$E$1</f>
        <v>46.462320000000005</v>
      </c>
      <c r="D44" s="2">
        <f>Sheet3!M44*$E$1</f>
        <v>71.414500000000004</v>
      </c>
    </row>
    <row r="45" spans="1:4" x14ac:dyDescent="0.3">
      <c r="A45" s="2">
        <f>Sheet3!F45*$E$1</f>
        <v>170.65</v>
      </c>
      <c r="B45" s="2">
        <f>Sheet3!G45*$E$1</f>
        <v>12.568560000000002</v>
      </c>
      <c r="C45" s="2">
        <f>Sheet3!L45*$E$1</f>
        <v>48.685980000000001</v>
      </c>
      <c r="D45" s="2">
        <f>Sheet3!M45*$E$1</f>
        <v>73.213700000000003</v>
      </c>
    </row>
    <row r="46" spans="1:4" x14ac:dyDescent="0.3">
      <c r="A46" s="2">
        <f>Sheet3!F46*$E$1</f>
        <v>183.69234</v>
      </c>
      <c r="B46" s="2">
        <f>Sheet3!G46*$E$1</f>
        <v>1.7319600000000002</v>
      </c>
      <c r="C46" s="2">
        <f>Sheet3!L46*$E$1</f>
        <v>109.4239</v>
      </c>
      <c r="D46" s="2">
        <f>Sheet3!M46*$E$1</f>
        <v>6.1658600000000003</v>
      </c>
    </row>
    <row r="47" spans="1:4" x14ac:dyDescent="0.3">
      <c r="A47" s="2">
        <f>Sheet3!F47*$E$1</f>
        <v>237.13038000000003</v>
      </c>
      <c r="B47" s="2">
        <f>Sheet3!G47*$E$1</f>
        <v>4.0887800000000007</v>
      </c>
      <c r="C47" s="2">
        <f>Sheet3!L47*$E$1</f>
        <v>56.042140000000003</v>
      </c>
      <c r="D47" s="2">
        <f>Sheet3!M47*$E$1</f>
        <v>12.544200000000002</v>
      </c>
    </row>
    <row r="48" spans="1:4" x14ac:dyDescent="0.3">
      <c r="A48" s="2">
        <f>Sheet3!F48*$E$1</f>
        <v>219.30062000000001</v>
      </c>
      <c r="B48" s="2">
        <f>Sheet3!G48*$E$1</f>
        <v>5.3321200000000006</v>
      </c>
      <c r="C48" s="2">
        <f>Sheet3!L48*$E$1</f>
        <v>54.503280000000004</v>
      </c>
      <c r="D48" s="2">
        <f>Sheet3!M48*$E$1</f>
        <v>15.939040000000002</v>
      </c>
    </row>
    <row r="49" spans="1:5" x14ac:dyDescent="0.3">
      <c r="A49" s="2">
        <f>Sheet3!F49*$E$1</f>
        <v>175.83978000000002</v>
      </c>
      <c r="B49" s="2">
        <f>Sheet3!G49*$E$1</f>
        <v>2.8221800000000004</v>
      </c>
      <c r="C49" s="2">
        <f>Sheet3!L49*$E$1</f>
        <v>127.52168</v>
      </c>
      <c r="D49" s="2">
        <f>Sheet3!M49*$E$1</f>
        <v>10.738460000000002</v>
      </c>
    </row>
    <row r="50" spans="1:5" x14ac:dyDescent="0.3">
      <c r="A50" s="2">
        <f>Sheet3!F50*$E$1</f>
        <v>172.79814000000002</v>
      </c>
      <c r="B50" s="2">
        <f>Sheet3!G50*$E$1</f>
        <v>3.6846400000000004</v>
      </c>
      <c r="C50" s="2">
        <f>Sheet3!L50*$E$1</f>
        <v>174.94812000000002</v>
      </c>
      <c r="D50" s="2">
        <f>Sheet3!M50*$E$1</f>
        <v>13.665380000000001</v>
      </c>
    </row>
    <row r="51" spans="1:5" x14ac:dyDescent="0.3">
      <c r="A51" s="2">
        <f>Sheet3!F51*$E$1</f>
        <v>180.58880000000002</v>
      </c>
      <c r="B51" s="2">
        <f>Sheet3!G51*$E$1</f>
        <v>2.16994</v>
      </c>
      <c r="C51" s="2">
        <f>Sheet3!L51*$E$1</f>
        <v>120.36496000000001</v>
      </c>
      <c r="D51" s="2">
        <f>Sheet3!M51*$E$1</f>
        <v>7.6393600000000008</v>
      </c>
    </row>
    <row r="52" spans="1:5" x14ac:dyDescent="0.3">
      <c r="A52" s="2">
        <f>Sheet3!F52*$E$1</f>
        <v>160.05302</v>
      </c>
      <c r="B52" s="2">
        <f>Sheet3!G52*$E$1</f>
        <v>0.67996000000000001</v>
      </c>
      <c r="C52" s="2">
        <f>Sheet3!L52*$E$1</f>
        <v>11.974820000000001</v>
      </c>
      <c r="D52" s="2">
        <f>Sheet3!M52*$E$1</f>
        <v>5.3324600000000002</v>
      </c>
    </row>
    <row r="53" spans="1:5" x14ac:dyDescent="0.3">
      <c r="A53" s="2">
        <f>AVERAGE(A3:A52)</f>
        <v>181.98854079999998</v>
      </c>
      <c r="B53" s="2">
        <f t="shared" ref="B53:D53" si="0">AVERAGE(B3:B52)</f>
        <v>7.4433712000000005</v>
      </c>
      <c r="C53" s="2">
        <f t="shared" si="0"/>
        <v>72.869126399999999</v>
      </c>
      <c r="D53" s="2">
        <f t="shared" si="0"/>
        <v>35.212913600000007</v>
      </c>
      <c r="E53" t="s">
        <v>155</v>
      </c>
    </row>
    <row r="54" spans="1:5" x14ac:dyDescent="0.3">
      <c r="A54" s="2" t="s">
        <v>170</v>
      </c>
      <c r="B54" s="2">
        <f>SUM(A53:D53)</f>
        <v>297.51395200000002</v>
      </c>
      <c r="C54" s="2"/>
      <c r="D54" s="2"/>
    </row>
    <row r="55" spans="1:5" x14ac:dyDescent="0.3">
      <c r="A55" s="2" t="s">
        <v>156</v>
      </c>
      <c r="B55" s="2">
        <f>linkedrecords!$D$2*(B53+D53)</f>
        <v>29.144053463904005</v>
      </c>
      <c r="C55" s="2"/>
      <c r="D55" s="2"/>
    </row>
    <row r="56" spans="1:5" x14ac:dyDescent="0.3">
      <c r="A56" s="2" t="s">
        <v>157</v>
      </c>
      <c r="B56" s="2">
        <f>linkedrecords!$C$2*A53</f>
        <v>132.62815285589758</v>
      </c>
    </row>
    <row r="57" spans="1:5" x14ac:dyDescent="0.3">
      <c r="A57" s="2" t="s">
        <v>158</v>
      </c>
      <c r="B57" s="2">
        <f>linkedrecords!$B$2*C53</f>
        <v>0.72722003633798404</v>
      </c>
    </row>
    <row r="58" spans="1:5" x14ac:dyDescent="0.3">
      <c r="A58" s="2" t="s">
        <v>166</v>
      </c>
      <c r="B58" s="2">
        <f>SUM(B55:B57)</f>
        <v>162.49942635613959</v>
      </c>
    </row>
    <row r="59" spans="1:5" x14ac:dyDescent="0.3">
      <c r="A59" s="2" t="s">
        <v>167</v>
      </c>
      <c r="B59" s="2">
        <f>Sheet1!B55*linkedrecords!E2*20</f>
        <v>3.5927653168843965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0" t="s">
        <v>150</v>
      </c>
      <c r="B1" s="10"/>
      <c r="C1" s="10"/>
      <c r="D1" s="10"/>
      <c r="E1" s="10"/>
      <c r="F1" s="10"/>
      <c r="G1" s="10"/>
      <c r="H1" s="10"/>
      <c r="I1" s="10"/>
      <c r="J1" s="10"/>
      <c r="K1" s="2">
        <f>1000/50000000</f>
        <v>2.0000000000000002E-5</v>
      </c>
    </row>
    <row r="2" spans="1:11" x14ac:dyDescent="0.3">
      <c r="A2" s="2" t="s">
        <v>151</v>
      </c>
      <c r="B2" s="2" t="s">
        <v>152</v>
      </c>
      <c r="C2" s="2" t="s">
        <v>159</v>
      </c>
      <c r="D2" s="2" t="s">
        <v>160</v>
      </c>
      <c r="E2" s="2" t="s">
        <v>161</v>
      </c>
      <c r="F2" s="2" t="s">
        <v>162</v>
      </c>
      <c r="G2" s="6" t="s">
        <v>174</v>
      </c>
      <c r="H2" s="6" t="s">
        <v>175</v>
      </c>
      <c r="I2" s="6" t="s">
        <v>176</v>
      </c>
      <c r="J2" s="6" t="s">
        <v>177</v>
      </c>
      <c r="K2" s="2"/>
    </row>
    <row r="3" spans="1:11" x14ac:dyDescent="0.3">
      <c r="A3" s="2">
        <f>Sheet4!F3*$K$1</f>
        <v>5.7878200000000009</v>
      </c>
      <c r="B3" s="2">
        <f>Sheet4!G3*$K$1</f>
        <v>2.2622400000000003</v>
      </c>
      <c r="C3" s="2">
        <f>Sheet4!I3*$K$1</f>
        <v>0.43016000000000004</v>
      </c>
      <c r="D3" s="2">
        <f>Sheet4!J3*$K$1</f>
        <v>0.73516000000000004</v>
      </c>
      <c r="E3" s="2">
        <f>Sheet4!O3*$K$1</f>
        <v>3.7889200000000005</v>
      </c>
      <c r="F3" s="2">
        <f>Sheet4!P3*$K$1</f>
        <v>3.16E-3</v>
      </c>
      <c r="G3" s="6">
        <f>Sheet4!K3*$K$1</f>
        <v>22.492120000000003</v>
      </c>
      <c r="H3" s="6">
        <f>Sheet4!M3*$K$1</f>
        <v>3.0731200000000003</v>
      </c>
      <c r="I3" s="6">
        <f>Sheet4!V3*$K$1</f>
        <v>8.6279200000000014</v>
      </c>
      <c r="J3" s="6">
        <f>(Sheet4!L3-Sheet4!V3)*$K$1</f>
        <v>10.791080000000001</v>
      </c>
    </row>
    <row r="4" spans="1:11" x14ac:dyDescent="0.3">
      <c r="A4" s="2">
        <f>Sheet4!F4*$K$1</f>
        <v>3.4109600000000002</v>
      </c>
      <c r="B4" s="2">
        <f>Sheet4!G4*$K$1</f>
        <v>1.1367400000000001</v>
      </c>
      <c r="C4" s="2">
        <f>Sheet4!I4*$K$1</f>
        <v>0.45412000000000002</v>
      </c>
      <c r="D4" s="2">
        <f>Sheet4!J4*$K$1</f>
        <v>1.3215000000000001</v>
      </c>
      <c r="E4" s="2">
        <f>Sheet4!O4*$K$1</f>
        <v>2.4971400000000004</v>
      </c>
      <c r="F4" s="2">
        <f>Sheet4!P4*$K$1</f>
        <v>1.2960000000000001E-2</v>
      </c>
      <c r="G4" s="6">
        <f>Sheet4!K4*$K$1</f>
        <v>19.730700000000002</v>
      </c>
      <c r="H4" s="6">
        <f>Sheet4!M4*$K$1</f>
        <v>2.5049800000000002</v>
      </c>
      <c r="I4" s="6">
        <f>Sheet4!V4*$K$1</f>
        <v>6.0600400000000008</v>
      </c>
      <c r="J4" s="6">
        <f>(Sheet4!L4-Sheet4!V4)*$K$1</f>
        <v>11.16568</v>
      </c>
    </row>
    <row r="5" spans="1:11" x14ac:dyDescent="0.3">
      <c r="A5" s="2">
        <f>Sheet4!F5*$K$1</f>
        <v>2.9081000000000001</v>
      </c>
      <c r="B5" s="2">
        <f>Sheet4!G5*$K$1</f>
        <v>0.91452000000000011</v>
      </c>
      <c r="C5" s="2">
        <f>Sheet4!I5*$K$1</f>
        <v>0.52012000000000003</v>
      </c>
      <c r="D5" s="2">
        <f>Sheet4!J5*$K$1</f>
        <v>4.1264600000000007</v>
      </c>
      <c r="E5" s="2">
        <f>Sheet4!O5*$K$1</f>
        <v>5.3645400000000008</v>
      </c>
      <c r="F5" s="2">
        <f>Sheet4!P5*$K$1</f>
        <v>2.1420000000000002E-2</v>
      </c>
      <c r="G5" s="6">
        <f>Sheet4!K5*$K$1</f>
        <v>19.236720000000002</v>
      </c>
      <c r="H5" s="6">
        <f>Sheet4!M5*$K$1</f>
        <v>2.8400800000000004</v>
      </c>
      <c r="I5" s="6">
        <f>Sheet4!V5*$K$1</f>
        <v>5.5470000000000006</v>
      </c>
      <c r="J5" s="6">
        <f>(Sheet4!L5-Sheet4!V5)*$K$1</f>
        <v>10.849640000000001</v>
      </c>
    </row>
    <row r="6" spans="1:11" x14ac:dyDescent="0.3">
      <c r="A6" s="2">
        <f>Sheet4!F6*$K$1</f>
        <v>8.6598600000000001</v>
      </c>
      <c r="B6" s="2">
        <f>Sheet4!G6*$K$1</f>
        <v>1.5505600000000002</v>
      </c>
      <c r="C6" s="2">
        <f>Sheet4!I6*$K$1</f>
        <v>0.89814000000000005</v>
      </c>
      <c r="D6" s="2">
        <f>Sheet4!J6*$K$1</f>
        <v>1.4492400000000001</v>
      </c>
      <c r="E6" s="2">
        <f>Sheet4!O6*$K$1</f>
        <v>4.4229600000000007</v>
      </c>
      <c r="F6" s="2">
        <f>Sheet4!P6*$K$1</f>
        <v>1.712E-2</v>
      </c>
      <c r="G6" s="6">
        <f>Sheet4!K6*$K$1</f>
        <v>33.370460000000001</v>
      </c>
      <c r="H6" s="6">
        <f>Sheet4!M6*$K$1</f>
        <v>3.1821000000000002</v>
      </c>
      <c r="I6" s="6">
        <f>Sheet4!V6*$K$1</f>
        <v>11.993060000000002</v>
      </c>
      <c r="J6" s="6">
        <f>(Sheet4!L6-Sheet4!V6)*$K$1</f>
        <v>18.195300000000003</v>
      </c>
    </row>
    <row r="7" spans="1:11" x14ac:dyDescent="0.3">
      <c r="A7" s="2">
        <f>Sheet4!F7*$K$1</f>
        <v>4.4888200000000005</v>
      </c>
      <c r="B7" s="2">
        <f>Sheet4!G7*$K$1</f>
        <v>1.7774200000000002</v>
      </c>
      <c r="C7" s="2">
        <f>Sheet4!I7*$K$1</f>
        <v>0.65056000000000003</v>
      </c>
      <c r="D7" s="2">
        <f>Sheet4!J7*$K$1</f>
        <v>2.9670000000000001</v>
      </c>
      <c r="E7" s="2">
        <f>Sheet4!O7*$K$1</f>
        <v>5.0334200000000004</v>
      </c>
      <c r="F7" s="2">
        <f>Sheet4!P7*$K$1</f>
        <v>2.7800000000000002E-2</v>
      </c>
      <c r="G7" s="6">
        <f>Sheet4!K7*$K$1</f>
        <v>27.548360000000002</v>
      </c>
      <c r="H7" s="6">
        <f>Sheet4!M7*$K$1</f>
        <v>2.9996800000000001</v>
      </c>
      <c r="I7" s="6">
        <f>Sheet4!V7*$K$1</f>
        <v>8.8176800000000011</v>
      </c>
      <c r="J7" s="6">
        <f>(Sheet4!L7-Sheet4!V7)*$K$1</f>
        <v>15.731000000000002</v>
      </c>
    </row>
    <row r="8" spans="1:11" x14ac:dyDescent="0.3">
      <c r="A8" s="2">
        <f>Sheet4!F8*$K$1</f>
        <v>2.6944400000000002</v>
      </c>
      <c r="B8" s="2">
        <f>Sheet4!G8*$K$1</f>
        <v>4.7762400000000005</v>
      </c>
      <c r="C8" s="2">
        <f>Sheet4!I8*$K$1</f>
        <v>0.24774000000000002</v>
      </c>
      <c r="D8" s="2">
        <f>Sheet4!J8*$K$1</f>
        <v>0.59954000000000007</v>
      </c>
      <c r="E8" s="2">
        <f>Sheet4!O8*$K$1</f>
        <v>3.5052600000000003</v>
      </c>
      <c r="F8" s="2">
        <f>Sheet4!P8*$K$1</f>
        <v>1.4540000000000001E-2</v>
      </c>
      <c r="G8" s="6">
        <f>Sheet4!K8*$K$1</f>
        <v>28.829200000000004</v>
      </c>
      <c r="H8" s="6">
        <f>Sheet4!M8*$K$1</f>
        <v>5.5297200000000002</v>
      </c>
      <c r="I8" s="6">
        <f>Sheet4!V8*$K$1</f>
        <v>8.0143000000000004</v>
      </c>
      <c r="J8" s="6">
        <f>(Sheet4!L8-Sheet4!V8)*$K$1</f>
        <v>15.28518</v>
      </c>
    </row>
    <row r="9" spans="1:11" x14ac:dyDescent="0.3">
      <c r="A9" s="2">
        <f>Sheet4!F9*$K$1</f>
        <v>10.657380000000002</v>
      </c>
      <c r="B9" s="2">
        <f>Sheet4!G9*$K$1</f>
        <v>1.4000600000000001</v>
      </c>
      <c r="C9" s="2">
        <f>Sheet4!I9*$K$1</f>
        <v>0.95676000000000005</v>
      </c>
      <c r="D9" s="2">
        <f>Sheet4!J9*$K$1</f>
        <v>0.83324000000000009</v>
      </c>
      <c r="E9" s="2">
        <f>Sheet4!O9*$K$1</f>
        <v>6.5515800000000004</v>
      </c>
      <c r="F9" s="2">
        <f>Sheet4!P9*$K$1</f>
        <v>2.7400000000000002E-3</v>
      </c>
      <c r="G9" s="6">
        <f>Sheet4!K9*$K$1</f>
        <v>40.554900000000004</v>
      </c>
      <c r="H9" s="6">
        <f>Sheet4!M9*$K$1</f>
        <v>1.8961400000000002</v>
      </c>
      <c r="I9" s="6">
        <f>Sheet4!V9*$K$1</f>
        <v>12.63386</v>
      </c>
      <c r="J9" s="6">
        <f>(Sheet4!L9-Sheet4!V9)*$K$1</f>
        <v>26.024900000000002</v>
      </c>
    </row>
    <row r="10" spans="1:11" x14ac:dyDescent="0.3">
      <c r="A10" s="2">
        <f>Sheet4!F10*$K$1</f>
        <v>14.242800000000001</v>
      </c>
      <c r="B10" s="2">
        <f>Sheet4!G10*$K$1</f>
        <v>3.3397200000000002</v>
      </c>
      <c r="C10" s="2">
        <f>Sheet4!I10*$K$1</f>
        <v>0.36836000000000002</v>
      </c>
      <c r="D10" s="2">
        <f>Sheet4!J10*$K$1</f>
        <v>1.7160400000000002</v>
      </c>
      <c r="E10" s="2">
        <f>Sheet4!O10*$K$1</f>
        <v>3.6316000000000002</v>
      </c>
      <c r="F10" s="2">
        <f>Sheet4!P10*$K$1</f>
        <v>8.1600000000000006E-3</v>
      </c>
      <c r="G10" s="6">
        <f>Sheet4!K10*$K$1</f>
        <v>48.273300000000006</v>
      </c>
      <c r="H10" s="6">
        <f>Sheet4!M10*$K$1</f>
        <v>3.8874000000000004</v>
      </c>
      <c r="I10" s="6">
        <f>Sheet4!V10*$K$1</f>
        <v>17.06578</v>
      </c>
      <c r="J10" s="6">
        <f>(Sheet4!L10-Sheet4!V10)*$K$1</f>
        <v>27.320120000000003</v>
      </c>
    </row>
    <row r="11" spans="1:11" x14ac:dyDescent="0.3">
      <c r="A11" s="2">
        <f>Sheet4!F11*$K$1</f>
        <v>2.4545400000000002</v>
      </c>
      <c r="B11" s="2">
        <f>Sheet4!G11*$K$1</f>
        <v>2.0219400000000003</v>
      </c>
      <c r="C11" s="2">
        <f>Sheet4!I11*$K$1</f>
        <v>0.20800000000000002</v>
      </c>
      <c r="D11" s="2">
        <f>Sheet4!J11*$K$1</f>
        <v>1.4101800000000002</v>
      </c>
      <c r="E11" s="2">
        <f>Sheet4!O11*$K$1</f>
        <v>4.1459200000000003</v>
      </c>
      <c r="F11" s="2">
        <f>Sheet4!P11*$K$1</f>
        <v>1.1080000000000001E-2</v>
      </c>
      <c r="G11" s="6">
        <f>Sheet4!K11*$K$1</f>
        <v>24.740440000000003</v>
      </c>
      <c r="H11" s="6">
        <f>Sheet4!M11*$K$1</f>
        <v>6.0466600000000001</v>
      </c>
      <c r="I11" s="6">
        <f>Sheet4!V11*$K$1</f>
        <v>7.3965200000000006</v>
      </c>
      <c r="J11" s="6">
        <f>(Sheet4!L11-Sheet4!V11)*$K$1</f>
        <v>11.297260000000001</v>
      </c>
    </row>
    <row r="12" spans="1:11" x14ac:dyDescent="0.3">
      <c r="A12" s="2">
        <f>Sheet4!F12*$K$1</f>
        <v>1.2898000000000001</v>
      </c>
      <c r="B12" s="2">
        <f>Sheet4!G12*$K$1</f>
        <v>1.42E-3</v>
      </c>
      <c r="C12" s="2">
        <f>Sheet4!I12*$K$1</f>
        <v>2.1800000000000001E-3</v>
      </c>
      <c r="D12" s="2">
        <f>Sheet4!J12*$K$1</f>
        <v>8.0000000000000007E-5</v>
      </c>
      <c r="E12" s="2">
        <f>Sheet4!O12*$K$1</f>
        <v>6.7200000000000003E-3</v>
      </c>
      <c r="F12" s="2">
        <f>Sheet4!P12*$K$1</f>
        <v>0</v>
      </c>
      <c r="G12" s="6">
        <f>Sheet4!K12*$K$1</f>
        <v>25.751280000000001</v>
      </c>
      <c r="H12" s="6">
        <f>Sheet4!M12*$K$1</f>
        <v>4.4800000000000005E-3</v>
      </c>
      <c r="I12" s="6">
        <f>Sheet4!V12*$K$1</f>
        <v>6.3191400000000009</v>
      </c>
      <c r="J12" s="6">
        <f>(Sheet4!L12-Sheet4!V12)*$K$1</f>
        <v>19.427660000000003</v>
      </c>
    </row>
    <row r="13" spans="1:11" x14ac:dyDescent="0.3">
      <c r="A13" s="2">
        <f>Sheet4!F13*$K$1</f>
        <v>7.6634600000000006</v>
      </c>
      <c r="B13" s="2">
        <f>Sheet4!G13*$K$1</f>
        <v>5.4695</v>
      </c>
      <c r="C13" s="2">
        <f>Sheet4!I13*$K$1</f>
        <v>0.81390000000000007</v>
      </c>
      <c r="D13" s="2">
        <f>Sheet4!J13*$K$1</f>
        <v>1.47994</v>
      </c>
      <c r="E13" s="2">
        <f>Sheet4!O13*$K$1</f>
        <v>5.6653400000000005</v>
      </c>
      <c r="F13" s="2">
        <f>Sheet4!P13*$K$1</f>
        <v>2.0460000000000002E-2</v>
      </c>
      <c r="G13" s="6">
        <f>Sheet4!K13*$K$1</f>
        <v>42.690800000000003</v>
      </c>
      <c r="H13" s="6">
        <f>Sheet4!M13*$K$1</f>
        <v>12.830640000000001</v>
      </c>
      <c r="I13" s="6">
        <f>Sheet4!V13*$K$1</f>
        <v>10.426640000000001</v>
      </c>
      <c r="J13" s="6">
        <f>(Sheet4!L13-Sheet4!V13)*$K$1</f>
        <v>19.433520000000001</v>
      </c>
    </row>
    <row r="14" spans="1:11" x14ac:dyDescent="0.3">
      <c r="A14" s="2">
        <f>Sheet4!F14*$K$1</f>
        <v>37.753680000000003</v>
      </c>
      <c r="B14" s="2">
        <f>Sheet4!G14*$K$1</f>
        <v>5.3867600000000007</v>
      </c>
      <c r="C14" s="2">
        <f>Sheet4!I14*$K$1</f>
        <v>1.1449400000000001</v>
      </c>
      <c r="D14" s="2">
        <f>Sheet4!J14*$K$1</f>
        <v>0.96786000000000005</v>
      </c>
      <c r="E14" s="2">
        <f>Sheet4!O14*$K$1</f>
        <v>4.8671600000000002</v>
      </c>
      <c r="F14" s="2">
        <f>Sheet4!P14*$K$1</f>
        <v>3.4160000000000003E-2</v>
      </c>
      <c r="G14" s="6">
        <f>Sheet4!K14*$K$1</f>
        <v>89.468160000000012</v>
      </c>
      <c r="H14" s="6">
        <f>Sheet4!M14*$K$1</f>
        <v>14.692880000000001</v>
      </c>
      <c r="I14" s="6">
        <f>Sheet4!V14*$K$1</f>
        <v>24.885140000000003</v>
      </c>
      <c r="J14" s="6">
        <f>(Sheet4!L14-Sheet4!V14)*$K$1</f>
        <v>49.890140000000002</v>
      </c>
    </row>
    <row r="15" spans="1:11" x14ac:dyDescent="0.3">
      <c r="A15" s="2">
        <f>Sheet4!F15*$K$1</f>
        <v>42.954180000000001</v>
      </c>
      <c r="B15" s="2">
        <f>Sheet4!G15*$K$1</f>
        <v>4.9403200000000007</v>
      </c>
      <c r="C15" s="2">
        <f>Sheet4!I15*$K$1</f>
        <v>1.2809000000000001</v>
      </c>
      <c r="D15" s="2">
        <f>Sheet4!J15*$K$1</f>
        <v>0.79136000000000006</v>
      </c>
      <c r="E15" s="2">
        <f>Sheet4!O15*$K$1</f>
        <v>5.1082400000000003</v>
      </c>
      <c r="F15" s="2">
        <f>Sheet4!P15*$K$1</f>
        <v>2.9520000000000001E-2</v>
      </c>
      <c r="G15" s="6">
        <f>Sheet4!K15*$K$1</f>
        <v>95.659860000000009</v>
      </c>
      <c r="H15" s="6">
        <f>Sheet4!M15*$K$1</f>
        <v>14.910960000000001</v>
      </c>
      <c r="I15" s="6">
        <f>Sheet4!V15*$K$1</f>
        <v>26.273520000000001</v>
      </c>
      <c r="J15" s="6">
        <f>(Sheet4!L15-Sheet4!V15)*$K$1</f>
        <v>54.475380000000001</v>
      </c>
    </row>
    <row r="16" spans="1:11" x14ac:dyDescent="0.3">
      <c r="A16" s="2">
        <f>Sheet4!F16*$K$1</f>
        <v>29.069540000000003</v>
      </c>
      <c r="B16" s="2">
        <f>Sheet4!G16*$K$1</f>
        <v>5.3312400000000002</v>
      </c>
      <c r="C16" s="2">
        <f>Sheet4!I16*$K$1</f>
        <v>0.99152000000000007</v>
      </c>
      <c r="D16" s="2">
        <f>Sheet4!J16*$K$1</f>
        <v>0.87842000000000009</v>
      </c>
      <c r="E16" s="2">
        <f>Sheet4!O16*$K$1</f>
        <v>5.2751600000000005</v>
      </c>
      <c r="F16" s="2">
        <f>Sheet4!P16*$K$1</f>
        <v>3.2460000000000003E-2</v>
      </c>
      <c r="G16" s="6">
        <f>Sheet4!K16*$K$1</f>
        <v>80.240960000000001</v>
      </c>
      <c r="H16" s="6">
        <f>Sheet4!M16*$K$1</f>
        <v>16.33494</v>
      </c>
      <c r="I16" s="6">
        <f>Sheet4!V16*$K$1</f>
        <v>21.168700000000001</v>
      </c>
      <c r="J16" s="6">
        <f>(Sheet4!L16-Sheet4!V16)*$K$1</f>
        <v>42.737320000000004</v>
      </c>
    </row>
    <row r="17" spans="1:10" x14ac:dyDescent="0.3">
      <c r="A17" s="2">
        <f>Sheet4!F17*$K$1</f>
        <v>7.1684200000000002</v>
      </c>
      <c r="B17" s="2">
        <f>Sheet4!G17*$K$1</f>
        <v>5.4837800000000003</v>
      </c>
      <c r="C17" s="2">
        <f>Sheet4!I17*$K$1</f>
        <v>0.6846000000000001</v>
      </c>
      <c r="D17" s="2">
        <f>Sheet4!J17*$K$1</f>
        <v>0.92108000000000012</v>
      </c>
      <c r="E17" s="2">
        <f>Sheet4!O17*$K$1</f>
        <v>5.3415000000000008</v>
      </c>
      <c r="F17" s="2">
        <f>Sheet4!P17*$K$1</f>
        <v>2.0900000000000002E-2</v>
      </c>
      <c r="G17" s="6">
        <f>Sheet4!K17*$K$1</f>
        <v>49.928600000000003</v>
      </c>
      <c r="H17" s="6">
        <f>Sheet4!M17*$K$1</f>
        <v>16.315000000000001</v>
      </c>
      <c r="I17" s="6">
        <f>Sheet4!V17*$K$1</f>
        <v>10.524220000000001</v>
      </c>
      <c r="J17" s="6">
        <f>(Sheet4!L17-Sheet4!V17)*$K$1</f>
        <v>23.089380000000002</v>
      </c>
    </row>
    <row r="18" spans="1:10" x14ac:dyDescent="0.3">
      <c r="A18" s="2">
        <f>Sheet4!F18*$K$1</f>
        <v>6.7074800000000003</v>
      </c>
      <c r="B18" s="2">
        <f>Sheet4!G18*$K$1</f>
        <v>5.9702000000000002</v>
      </c>
      <c r="C18" s="2">
        <f>Sheet4!I18*$K$1</f>
        <v>0.62356</v>
      </c>
      <c r="D18" s="2">
        <f>Sheet4!J18*$K$1</f>
        <v>0.99368000000000012</v>
      </c>
      <c r="E18" s="2">
        <f>Sheet4!O18*$K$1</f>
        <v>5.4830400000000008</v>
      </c>
      <c r="F18" s="2">
        <f>Sheet4!P18*$K$1</f>
        <v>2.7740000000000001E-2</v>
      </c>
      <c r="G18" s="6">
        <f>Sheet4!K18*$K$1</f>
        <v>52.080500000000008</v>
      </c>
      <c r="H18" s="6">
        <f>Sheet4!M18*$K$1</f>
        <v>18.3674</v>
      </c>
      <c r="I18" s="6">
        <f>Sheet4!V18*$K$1</f>
        <v>10.294600000000001</v>
      </c>
      <c r="J18" s="6">
        <f>(Sheet4!L18-Sheet4!V18)*$K$1</f>
        <v>23.418500000000002</v>
      </c>
    </row>
    <row r="19" spans="1:10" x14ac:dyDescent="0.3">
      <c r="A19" s="2">
        <f>Sheet4!F19*$K$1</f>
        <v>6.6500600000000007</v>
      </c>
      <c r="B19" s="2">
        <f>Sheet4!G19*$K$1</f>
        <v>6.4123200000000002</v>
      </c>
      <c r="C19" s="2">
        <f>Sheet4!I19*$K$1</f>
        <v>0.60708000000000006</v>
      </c>
      <c r="D19" s="2">
        <f>Sheet4!J19*$K$1</f>
        <v>0.97252000000000005</v>
      </c>
      <c r="E19" s="2">
        <f>Sheet4!O19*$K$1</f>
        <v>5.4711400000000001</v>
      </c>
      <c r="F19" s="2">
        <f>Sheet4!P19*$K$1</f>
        <v>4.5180000000000005E-2</v>
      </c>
      <c r="G19" s="6">
        <f>Sheet4!K19*$K$1</f>
        <v>53.868080000000006</v>
      </c>
      <c r="H19" s="6">
        <f>Sheet4!M19*$K$1</f>
        <v>19.897160000000003</v>
      </c>
      <c r="I19" s="6">
        <f>Sheet4!V19*$K$1</f>
        <v>10.247140000000002</v>
      </c>
      <c r="J19" s="6">
        <f>(Sheet4!L19-Sheet4!V19)*$K$1</f>
        <v>23.723780000000001</v>
      </c>
    </row>
    <row r="20" spans="1:10" x14ac:dyDescent="0.3">
      <c r="A20" s="2">
        <f>Sheet4!F20*$K$1</f>
        <v>1.8873400000000002</v>
      </c>
      <c r="B20" s="2">
        <f>Sheet4!G20*$K$1</f>
        <v>0.39468000000000003</v>
      </c>
      <c r="C20" s="2">
        <f>Sheet4!I20*$K$1</f>
        <v>2.128E-2</v>
      </c>
      <c r="D20" s="2">
        <f>Sheet4!J20*$K$1</f>
        <v>0.61908000000000007</v>
      </c>
      <c r="E20" s="2">
        <f>Sheet4!O20*$K$1</f>
        <v>0.76666000000000001</v>
      </c>
      <c r="F20" s="2">
        <f>Sheet4!P20*$K$1</f>
        <v>6.4000000000000005E-4</v>
      </c>
      <c r="G20" s="6">
        <f>Sheet4!K20*$K$1</f>
        <v>48.091500000000003</v>
      </c>
      <c r="H20" s="6">
        <f>Sheet4!M20*$K$1</f>
        <v>0.42988000000000004</v>
      </c>
      <c r="I20" s="6">
        <f>Sheet4!V20*$K$1</f>
        <v>13.360900000000001</v>
      </c>
      <c r="J20" s="6">
        <f>(Sheet4!L20-Sheet4!V20)*$K$1</f>
        <v>34.300720000000005</v>
      </c>
    </row>
    <row r="21" spans="1:10" x14ac:dyDescent="0.3">
      <c r="A21" s="2">
        <f>Sheet4!F21*$K$1</f>
        <v>1.6872400000000001</v>
      </c>
      <c r="B21" s="2">
        <f>Sheet4!G21*$K$1</f>
        <v>1.2600000000000001E-3</v>
      </c>
      <c r="C21" s="2">
        <f>Sheet4!I21*$K$1</f>
        <v>1.7800000000000001E-3</v>
      </c>
      <c r="D21" s="2">
        <f>Sheet4!J21*$K$1</f>
        <v>1E-4</v>
      </c>
      <c r="E21" s="2">
        <f>Sheet4!O21*$K$1</f>
        <v>6.9600000000000009E-3</v>
      </c>
      <c r="F21" s="2">
        <f>Sheet4!P21*$K$1</f>
        <v>4.0000000000000003E-5</v>
      </c>
      <c r="G21" s="6">
        <f>Sheet4!K21*$K$1</f>
        <v>48.839440000000003</v>
      </c>
      <c r="H21" s="6">
        <f>Sheet4!M21*$K$1</f>
        <v>4.6600000000000001E-3</v>
      </c>
      <c r="I21" s="6">
        <f>Sheet4!V21*$K$1</f>
        <v>11.2507</v>
      </c>
      <c r="J21" s="6">
        <f>(Sheet4!L21-Sheet4!V21)*$K$1</f>
        <v>37.58408</v>
      </c>
    </row>
    <row r="22" spans="1:10" x14ac:dyDescent="0.3">
      <c r="A22" s="2">
        <f>Sheet4!F22*$K$1</f>
        <v>13.940340000000001</v>
      </c>
      <c r="B22" s="2">
        <f>Sheet4!G22*$K$1</f>
        <v>2.4970800000000004</v>
      </c>
      <c r="C22" s="2">
        <f>Sheet4!I22*$K$1</f>
        <v>3.1008400000000003</v>
      </c>
      <c r="D22" s="2">
        <f>Sheet4!J22*$K$1</f>
        <v>1.3077200000000002</v>
      </c>
      <c r="E22" s="2">
        <f>Sheet4!O22*$K$1</f>
        <v>8.5061400000000003</v>
      </c>
      <c r="F22" s="2">
        <f>Sheet4!P22*$K$1</f>
        <v>5.8780000000000006E-2</v>
      </c>
      <c r="G22" s="6">
        <f>Sheet4!K22*$K$1</f>
        <v>78.91322000000001</v>
      </c>
      <c r="H22" s="6">
        <f>Sheet4!M22*$K$1</f>
        <v>7.137900000000001</v>
      </c>
      <c r="I22" s="6">
        <f>Sheet4!V22*$K$1</f>
        <v>20.343320000000002</v>
      </c>
      <c r="J22" s="6">
        <f>(Sheet4!L22-Sheet4!V22)*$K$1</f>
        <v>51.432000000000002</v>
      </c>
    </row>
    <row r="23" spans="1:10" x14ac:dyDescent="0.3">
      <c r="A23" s="2">
        <f>Sheet4!F23*$K$1</f>
        <v>5.9802600000000004</v>
      </c>
      <c r="B23" s="2">
        <f>Sheet4!G23*$K$1</f>
        <v>6.6661200000000003</v>
      </c>
      <c r="C23" s="2">
        <f>Sheet4!I23*$K$1</f>
        <v>0.36334000000000005</v>
      </c>
      <c r="D23" s="2">
        <f>Sheet4!J23*$K$1</f>
        <v>16.811</v>
      </c>
      <c r="E23" s="2">
        <f>Sheet4!O23*$K$1</f>
        <v>22.397580000000001</v>
      </c>
      <c r="F23" s="2">
        <f>Sheet4!P23*$K$1</f>
        <v>5.9780000000000007E-2</v>
      </c>
      <c r="G23" s="6">
        <f>Sheet4!K23*$K$1</f>
        <v>74.469680000000011</v>
      </c>
      <c r="H23" s="6">
        <f>Sheet4!M23*$K$1</f>
        <v>13.404980000000002</v>
      </c>
      <c r="I23" s="6">
        <f>Sheet4!V23*$K$1</f>
        <v>16.96998</v>
      </c>
      <c r="J23" s="6">
        <f>(Sheet4!L23-Sheet4!V23)*$K$1</f>
        <v>44.094720000000002</v>
      </c>
    </row>
    <row r="24" spans="1:10" x14ac:dyDescent="0.3">
      <c r="A24" s="2">
        <f>Sheet4!F24*$K$1</f>
        <v>6.6484000000000005</v>
      </c>
      <c r="B24" s="2">
        <f>Sheet4!G24*$K$1</f>
        <v>5.4010800000000003</v>
      </c>
      <c r="C24" s="2">
        <f>Sheet4!I24*$K$1</f>
        <v>0.39486000000000004</v>
      </c>
      <c r="D24" s="2">
        <f>Sheet4!J24*$K$1</f>
        <v>18.63936</v>
      </c>
      <c r="E24" s="2">
        <f>Sheet4!O24*$K$1</f>
        <v>23.334020000000002</v>
      </c>
      <c r="F24" s="2">
        <f>Sheet4!P24*$K$1</f>
        <v>6.6240000000000007E-2</v>
      </c>
      <c r="G24" s="6">
        <f>Sheet4!K24*$K$1</f>
        <v>80.445100000000011</v>
      </c>
      <c r="H24" s="6">
        <f>Sheet4!M24*$K$1</f>
        <v>13.222380000000001</v>
      </c>
      <c r="I24" s="6">
        <f>Sheet4!V24*$K$1</f>
        <v>18.716660000000001</v>
      </c>
      <c r="J24" s="6">
        <f>(Sheet4!L24-Sheet4!V24)*$K$1</f>
        <v>48.506060000000005</v>
      </c>
    </row>
    <row r="25" spans="1:10" x14ac:dyDescent="0.3">
      <c r="A25" s="2">
        <f>Sheet4!F25*$K$1</f>
        <v>6.1640200000000007</v>
      </c>
      <c r="B25" s="2">
        <f>Sheet4!G25*$K$1</f>
        <v>6.7810800000000002</v>
      </c>
      <c r="C25" s="2">
        <f>Sheet4!I25*$K$1</f>
        <v>0.36776000000000003</v>
      </c>
      <c r="D25" s="2">
        <f>Sheet4!J25*$K$1</f>
        <v>17.663960000000003</v>
      </c>
      <c r="E25" s="2">
        <f>Sheet4!O25*$K$1</f>
        <v>23.455160000000003</v>
      </c>
      <c r="F25" s="2">
        <f>Sheet4!P25*$K$1</f>
        <v>3.9040000000000005E-2</v>
      </c>
      <c r="G25" s="6">
        <f>Sheet4!K25*$K$1</f>
        <v>74.131440000000012</v>
      </c>
      <c r="H25" s="6">
        <f>Sheet4!M25*$K$1</f>
        <v>13.379880000000002</v>
      </c>
      <c r="I25" s="6">
        <f>Sheet4!V25*$K$1</f>
        <v>16.843920000000001</v>
      </c>
      <c r="J25" s="6">
        <f>(Sheet4!L25-Sheet4!V25)*$K$1</f>
        <v>43.907640000000001</v>
      </c>
    </row>
    <row r="26" spans="1:10" x14ac:dyDescent="0.3">
      <c r="A26" s="2">
        <f>Sheet4!F26*$K$1</f>
        <v>6.5455200000000007</v>
      </c>
      <c r="B26" s="2">
        <f>Sheet4!G26*$K$1</f>
        <v>5.3964600000000003</v>
      </c>
      <c r="C26" s="2">
        <f>Sheet4!I26*$K$1</f>
        <v>0.40612000000000004</v>
      </c>
      <c r="D26" s="2">
        <f>Sheet4!J26*$K$1</f>
        <v>18.5044</v>
      </c>
      <c r="E26" s="2">
        <f>Sheet4!O26*$K$1</f>
        <v>23.199060000000003</v>
      </c>
      <c r="F26" s="2">
        <f>Sheet4!P26*$K$1</f>
        <v>7.2840000000000002E-2</v>
      </c>
      <c r="G26" s="6">
        <f>Sheet4!K26*$K$1</f>
        <v>80.267840000000007</v>
      </c>
      <c r="H26" s="6">
        <f>Sheet4!M26*$K$1</f>
        <v>13.152400000000002</v>
      </c>
      <c r="I26" s="6">
        <f>Sheet4!V26*$K$1</f>
        <v>18.543620000000001</v>
      </c>
      <c r="J26" s="6">
        <f>(Sheet4!L26-Sheet4!V26)*$K$1</f>
        <v>48.571820000000002</v>
      </c>
    </row>
    <row r="27" spans="1:10" x14ac:dyDescent="0.3">
      <c r="A27" s="2">
        <f>Sheet4!F27*$K$1</f>
        <v>6.4346400000000008</v>
      </c>
      <c r="B27" s="2">
        <f>Sheet4!G27*$K$1</f>
        <v>5.0956200000000003</v>
      </c>
      <c r="C27" s="2">
        <f>Sheet4!I27*$K$1</f>
        <v>0.42450000000000004</v>
      </c>
      <c r="D27" s="2">
        <f>Sheet4!J27*$K$1</f>
        <v>19.0762</v>
      </c>
      <c r="E27" s="2">
        <f>Sheet4!O27*$K$1</f>
        <v>23.541960000000003</v>
      </c>
      <c r="F27" s="2">
        <f>Sheet4!P27*$K$1</f>
        <v>5.6360000000000007E-2</v>
      </c>
      <c r="G27" s="6">
        <f>Sheet4!K27*$K$1</f>
        <v>80.932220000000001</v>
      </c>
      <c r="H27" s="6">
        <f>Sheet4!M27*$K$1</f>
        <v>13.126340000000001</v>
      </c>
      <c r="I27" s="6">
        <f>Sheet4!V27*$K$1</f>
        <v>18.36308</v>
      </c>
      <c r="J27" s="6">
        <f>(Sheet4!L27-Sheet4!V27)*$K$1</f>
        <v>49.442800000000005</v>
      </c>
    </row>
    <row r="28" spans="1:10" x14ac:dyDescent="0.3">
      <c r="A28" s="2">
        <f>Sheet4!F28*$K$1</f>
        <v>6.3963800000000006</v>
      </c>
      <c r="B28" s="2">
        <f>Sheet4!G28*$K$1</f>
        <v>5.0146600000000001</v>
      </c>
      <c r="C28" s="2">
        <f>Sheet4!I28*$K$1</f>
        <v>0.40108000000000005</v>
      </c>
      <c r="D28" s="2">
        <f>Sheet4!J28*$K$1</f>
        <v>19.179920000000003</v>
      </c>
      <c r="E28" s="2">
        <f>Sheet4!O28*$K$1</f>
        <v>23.652760000000001</v>
      </c>
      <c r="F28" s="2">
        <f>Sheet4!P28*$K$1</f>
        <v>5.0440000000000006E-2</v>
      </c>
      <c r="G28" s="6">
        <f>Sheet4!K28*$K$1</f>
        <v>81.518000000000001</v>
      </c>
      <c r="H28" s="6">
        <f>Sheet4!M28*$K$1</f>
        <v>13.084840000000002</v>
      </c>
      <c r="I28" s="6">
        <f>Sheet4!V28*$K$1</f>
        <v>18.390440000000002</v>
      </c>
      <c r="J28" s="6">
        <f>(Sheet4!L28-Sheet4!V28)*$K$1</f>
        <v>50.042720000000003</v>
      </c>
    </row>
    <row r="29" spans="1:10" x14ac:dyDescent="0.3">
      <c r="A29" s="2">
        <f>Sheet4!F29*$K$1</f>
        <v>16.047900000000002</v>
      </c>
      <c r="B29" s="2">
        <f>Sheet4!G29*$K$1</f>
        <v>3.2007400000000001</v>
      </c>
      <c r="C29" s="2">
        <f>Sheet4!I29*$K$1</f>
        <v>3.8559800000000002</v>
      </c>
      <c r="D29" s="2">
        <f>Sheet4!J29*$K$1</f>
        <v>1.3345200000000002</v>
      </c>
      <c r="E29" s="2">
        <f>Sheet4!O29*$K$1</f>
        <v>9.8903800000000004</v>
      </c>
      <c r="F29" s="2">
        <f>Sheet4!P29*$K$1</f>
        <v>9.4520000000000007E-2</v>
      </c>
      <c r="G29" s="6">
        <f>Sheet4!K29*$K$1</f>
        <v>91.388560000000012</v>
      </c>
      <c r="H29" s="6">
        <f>Sheet4!M29*$K$1</f>
        <v>8.8231800000000007</v>
      </c>
      <c r="I29" s="6">
        <f>Sheet4!V29*$K$1</f>
        <v>23.153980000000001</v>
      </c>
      <c r="J29" s="6">
        <f>(Sheet4!L29-Sheet4!V29)*$K$1</f>
        <v>59.411400000000008</v>
      </c>
    </row>
    <row r="30" spans="1:10" x14ac:dyDescent="0.3">
      <c r="A30" s="2">
        <f>Sheet4!F30*$K$1</f>
        <v>16.570800000000002</v>
      </c>
      <c r="B30" s="2">
        <f>Sheet4!G30*$K$1</f>
        <v>3.1051200000000003</v>
      </c>
      <c r="C30" s="2">
        <f>Sheet4!I30*$K$1</f>
        <v>3.7199000000000004</v>
      </c>
      <c r="D30" s="2">
        <f>Sheet4!J30*$K$1</f>
        <v>1.7263200000000001</v>
      </c>
      <c r="E30" s="2">
        <f>Sheet4!O30*$K$1</f>
        <v>10.336820000000001</v>
      </c>
      <c r="F30" s="2">
        <f>Sheet4!P30*$K$1</f>
        <v>6.6900000000000001E-2</v>
      </c>
      <c r="G30" s="6">
        <f>Sheet4!K30*$K$1</f>
        <v>95.060880000000012</v>
      </c>
      <c r="H30" s="6">
        <f>Sheet4!M30*$K$1</f>
        <v>8.7567200000000014</v>
      </c>
      <c r="I30" s="6">
        <f>Sheet4!V30*$K$1</f>
        <v>24.137440000000002</v>
      </c>
      <c r="J30" s="6">
        <f>(Sheet4!L30-Sheet4!V30)*$K$1</f>
        <v>62.166720000000005</v>
      </c>
    </row>
    <row r="31" spans="1:10" x14ac:dyDescent="0.3">
      <c r="A31" s="2">
        <f>Sheet4!F31*$K$1</f>
        <v>16.113900000000001</v>
      </c>
      <c r="B31" s="2">
        <f>Sheet4!G31*$K$1</f>
        <v>3.0192200000000002</v>
      </c>
      <c r="C31" s="2">
        <f>Sheet4!I31*$K$1</f>
        <v>3.4398800000000005</v>
      </c>
      <c r="D31" s="2">
        <f>Sheet4!J31*$K$1</f>
        <v>1.4967800000000002</v>
      </c>
      <c r="E31" s="2">
        <f>Sheet4!O31*$K$1</f>
        <v>9.8258200000000002</v>
      </c>
      <c r="F31" s="2">
        <f>Sheet4!P31*$K$1</f>
        <v>0.10724</v>
      </c>
      <c r="G31" s="6">
        <f>Sheet4!K31*$K$1</f>
        <v>90.302620000000005</v>
      </c>
      <c r="H31" s="6">
        <f>Sheet4!M31*$K$1</f>
        <v>8.8250600000000006</v>
      </c>
      <c r="I31" s="6">
        <f>Sheet4!V31*$K$1</f>
        <v>22.584940000000003</v>
      </c>
      <c r="J31" s="6">
        <f>(Sheet4!L31-Sheet4!V31)*$K$1</f>
        <v>58.892620000000008</v>
      </c>
    </row>
    <row r="32" spans="1:10" x14ac:dyDescent="0.3">
      <c r="A32" s="2">
        <f>Sheet4!F32*$K$1</f>
        <v>18.15934</v>
      </c>
      <c r="B32" s="2">
        <f>Sheet4!G32*$K$1</f>
        <v>3.6968200000000002</v>
      </c>
      <c r="C32" s="2">
        <f>Sheet4!I32*$K$1</f>
        <v>3.6863800000000002</v>
      </c>
      <c r="D32" s="2">
        <f>Sheet4!J32*$K$1</f>
        <v>2.0108600000000001</v>
      </c>
      <c r="E32" s="2">
        <f>Sheet4!O32*$K$1</f>
        <v>11.130960000000002</v>
      </c>
      <c r="F32" s="2">
        <f>Sheet4!P32*$K$1</f>
        <v>9.2660000000000006E-2</v>
      </c>
      <c r="G32" s="6">
        <f>Sheet4!K32*$K$1</f>
        <v>104.02510000000001</v>
      </c>
      <c r="H32" s="6">
        <f>Sheet4!M32*$K$1</f>
        <v>10.262440000000002</v>
      </c>
      <c r="I32" s="6">
        <f>Sheet4!V32*$K$1</f>
        <v>26.940440000000002</v>
      </c>
      <c r="J32" s="6">
        <f>(Sheet4!L32-Sheet4!V32)*$K$1</f>
        <v>66.822220000000002</v>
      </c>
    </row>
    <row r="33" spans="1:10" x14ac:dyDescent="0.3">
      <c r="A33" s="2">
        <f>Sheet4!F33*$K$1</f>
        <v>18.020280000000003</v>
      </c>
      <c r="B33" s="2">
        <f>Sheet4!G33*$K$1</f>
        <v>3.5676800000000002</v>
      </c>
      <c r="C33" s="2">
        <f>Sheet4!I33*$K$1</f>
        <v>3.8093200000000005</v>
      </c>
      <c r="D33" s="2">
        <f>Sheet4!J33*$K$1</f>
        <v>1.8675800000000002</v>
      </c>
      <c r="E33" s="2">
        <f>Sheet4!O33*$K$1</f>
        <v>11.0928</v>
      </c>
      <c r="F33" s="2">
        <f>Sheet4!P33*$K$1</f>
        <v>9.3720000000000012E-2</v>
      </c>
      <c r="G33" s="6">
        <f>Sheet4!K33*$K$1</f>
        <v>102.65364000000001</v>
      </c>
      <c r="H33" s="6">
        <f>Sheet4!M33*$K$1</f>
        <v>10.034380000000001</v>
      </c>
      <c r="I33" s="6">
        <f>Sheet4!V33*$K$1</f>
        <v>25.43946</v>
      </c>
      <c r="J33" s="6">
        <f>(Sheet4!L33-Sheet4!V33)*$K$1</f>
        <v>67.1798</v>
      </c>
    </row>
    <row r="34" spans="1:10" x14ac:dyDescent="0.3">
      <c r="A34" s="2">
        <f>Sheet4!F34*$K$1</f>
        <v>21.145420000000001</v>
      </c>
      <c r="B34" s="2">
        <f>Sheet4!G34*$K$1</f>
        <v>3.7439000000000004</v>
      </c>
      <c r="C34" s="2">
        <f>Sheet4!I34*$K$1</f>
        <v>4.2351000000000001</v>
      </c>
      <c r="D34" s="2">
        <f>Sheet4!J34*$K$1</f>
        <v>1.39832</v>
      </c>
      <c r="E34" s="2">
        <f>Sheet4!O34*$K$1</f>
        <v>12.018840000000001</v>
      </c>
      <c r="F34" s="2">
        <f>Sheet4!P34*$K$1</f>
        <v>8.2000000000000003E-2</v>
      </c>
      <c r="G34" s="6">
        <f>Sheet4!K34*$K$1</f>
        <v>113.30694000000001</v>
      </c>
      <c r="H34" s="6">
        <f>Sheet4!M34*$K$1</f>
        <v>11.214080000000001</v>
      </c>
      <c r="I34" s="6">
        <f>Sheet4!V34*$K$1</f>
        <v>33.211800000000004</v>
      </c>
      <c r="J34" s="6">
        <f>(Sheet4!L34-Sheet4!V34)*$K$1</f>
        <v>68.881060000000005</v>
      </c>
    </row>
    <row r="35" spans="1:10" x14ac:dyDescent="0.3">
      <c r="A35" s="2">
        <f>Sheet4!F35*$K$1</f>
        <v>21.286800000000003</v>
      </c>
      <c r="B35" s="2">
        <f>Sheet4!G35*$K$1</f>
        <v>3.8552600000000004</v>
      </c>
      <c r="C35" s="2">
        <f>Sheet4!I35*$K$1</f>
        <v>3.9632400000000003</v>
      </c>
      <c r="D35" s="2">
        <f>Sheet4!J35*$K$1</f>
        <v>1.7064000000000001</v>
      </c>
      <c r="E35" s="2">
        <f>Sheet4!O35*$K$1</f>
        <v>12.117780000000002</v>
      </c>
      <c r="F35" s="2">
        <f>Sheet4!P35*$K$1</f>
        <v>9.1260000000000008E-2</v>
      </c>
      <c r="G35" s="6">
        <f>Sheet4!K35*$K$1</f>
        <v>113.45740000000001</v>
      </c>
      <c r="H35" s="6">
        <f>Sheet4!M35*$K$1</f>
        <v>9.8535600000000017</v>
      </c>
      <c r="I35" s="6">
        <f>Sheet4!V35*$K$1</f>
        <v>33.081060000000001</v>
      </c>
      <c r="J35" s="6">
        <f>(Sheet4!L35-Sheet4!V35)*$K$1</f>
        <v>70.522780000000012</v>
      </c>
    </row>
    <row r="36" spans="1:10" x14ac:dyDescent="0.3">
      <c r="A36" s="2">
        <f>Sheet4!F36*$K$1</f>
        <v>21.653260000000003</v>
      </c>
      <c r="B36" s="2">
        <f>Sheet4!G36*$K$1</f>
        <v>3.0703600000000004</v>
      </c>
      <c r="C36" s="2">
        <f>Sheet4!I36*$K$1</f>
        <v>4.6208800000000005</v>
      </c>
      <c r="D36" s="2">
        <f>Sheet4!J36*$K$1</f>
        <v>1.0514600000000001</v>
      </c>
      <c r="E36" s="2">
        <f>Sheet4!O36*$K$1</f>
        <v>12.262220000000001</v>
      </c>
      <c r="F36" s="2">
        <f>Sheet4!P36*$K$1</f>
        <v>4.6920000000000003E-2</v>
      </c>
      <c r="G36" s="6">
        <f>Sheet4!K36*$K$1</f>
        <v>115.72134000000001</v>
      </c>
      <c r="H36" s="6">
        <f>Sheet4!M36*$K$1</f>
        <v>8.5785400000000003</v>
      </c>
      <c r="I36" s="6">
        <f>Sheet4!V36*$K$1</f>
        <v>33.716560000000001</v>
      </c>
      <c r="J36" s="6">
        <f>(Sheet4!L36-Sheet4!V36)*$K$1</f>
        <v>73.426240000000007</v>
      </c>
    </row>
    <row r="37" spans="1:10" x14ac:dyDescent="0.3">
      <c r="A37" s="2">
        <f>Sheet4!F37*$K$1</f>
        <v>20.582380000000001</v>
      </c>
      <c r="B37" s="2">
        <f>Sheet4!G37*$K$1</f>
        <v>2.9006200000000004</v>
      </c>
      <c r="C37" s="2">
        <f>Sheet4!I37*$K$1</f>
        <v>4.7503400000000005</v>
      </c>
      <c r="D37" s="2">
        <f>Sheet4!J37*$K$1</f>
        <v>1.0428000000000002</v>
      </c>
      <c r="E37" s="2">
        <f>Sheet4!O37*$K$1</f>
        <v>12.26196</v>
      </c>
      <c r="F37" s="2">
        <f>Sheet4!P37*$K$1</f>
        <v>7.3040000000000008E-2</v>
      </c>
      <c r="G37" s="6">
        <f>Sheet4!K37*$K$1</f>
        <v>114.834</v>
      </c>
      <c r="H37" s="6">
        <f>Sheet4!M37*$K$1</f>
        <v>8.263440000000001</v>
      </c>
      <c r="I37" s="6">
        <f>Sheet4!V37*$K$1</f>
        <v>33.932020000000001</v>
      </c>
      <c r="J37" s="6">
        <f>(Sheet4!L37-Sheet4!V37)*$K$1</f>
        <v>72.638540000000006</v>
      </c>
    </row>
    <row r="38" spans="1:10" x14ac:dyDescent="0.3">
      <c r="A38" s="2">
        <f>Sheet4!F38*$K$1</f>
        <v>20.300440000000002</v>
      </c>
      <c r="B38" s="2">
        <f>Sheet4!G38*$K$1</f>
        <v>2.27658</v>
      </c>
      <c r="C38" s="2">
        <f>Sheet4!I38*$K$1</f>
        <v>4.9956200000000006</v>
      </c>
      <c r="D38" s="2">
        <f>Sheet4!J38*$K$1</f>
        <v>0.85728000000000004</v>
      </c>
      <c r="E38" s="2">
        <f>Sheet4!O38*$K$1</f>
        <v>12.65038</v>
      </c>
      <c r="F38" s="2">
        <f>Sheet4!P38*$K$1</f>
        <v>7.4060000000000001E-2</v>
      </c>
      <c r="G38" s="6">
        <f>Sheet4!K38*$K$1</f>
        <v>115.04566000000001</v>
      </c>
      <c r="H38" s="6">
        <f>Sheet4!M38*$K$1</f>
        <v>6.3217400000000001</v>
      </c>
      <c r="I38" s="6">
        <f>Sheet4!V38*$K$1</f>
        <v>31.427260000000004</v>
      </c>
      <c r="J38" s="6">
        <f>(Sheet4!L38-Sheet4!V38)*$K$1</f>
        <v>77.296660000000003</v>
      </c>
    </row>
    <row r="39" spans="1:10" x14ac:dyDescent="0.3">
      <c r="A39" s="2">
        <f>Sheet4!F39*$K$1</f>
        <v>17.052480000000003</v>
      </c>
      <c r="B39" s="2">
        <f>Sheet4!G39*$K$1</f>
        <v>2.3708400000000003</v>
      </c>
      <c r="C39" s="2">
        <f>Sheet4!I39*$K$1</f>
        <v>2.5788000000000002</v>
      </c>
      <c r="D39" s="2">
        <f>Sheet4!J39*$K$1</f>
        <v>0.39106000000000002</v>
      </c>
      <c r="E39" s="2">
        <f>Sheet4!O39*$K$1</f>
        <v>7.3097200000000004</v>
      </c>
      <c r="F39" s="2">
        <f>Sheet4!P39*$K$1</f>
        <v>1.9460000000000002E-2</v>
      </c>
      <c r="G39" s="6">
        <f>Sheet4!K39*$K$1</f>
        <v>112.12524000000001</v>
      </c>
      <c r="H39" s="6">
        <f>Sheet4!M39*$K$1</f>
        <v>3.2699600000000002</v>
      </c>
      <c r="I39" s="6">
        <f>Sheet4!V39*$K$1</f>
        <v>30.415260000000004</v>
      </c>
      <c r="J39" s="6">
        <f>(Sheet4!L39-Sheet4!V39)*$K$1</f>
        <v>78.440020000000004</v>
      </c>
    </row>
    <row r="40" spans="1:10" x14ac:dyDescent="0.3">
      <c r="A40" s="2">
        <f>Sheet4!F40*$K$1</f>
        <v>17.926120000000001</v>
      </c>
      <c r="B40" s="2">
        <f>Sheet4!G40*$K$1</f>
        <v>0.8736600000000001</v>
      </c>
      <c r="C40" s="2">
        <f>Sheet4!I40*$K$1</f>
        <v>2.6474000000000002</v>
      </c>
      <c r="D40" s="2">
        <f>Sheet4!J40*$K$1</f>
        <v>0.17756000000000002</v>
      </c>
      <c r="E40" s="2">
        <f>Sheet4!O40*$K$1</f>
        <v>6.9910000000000005</v>
      </c>
      <c r="F40" s="2">
        <f>Sheet4!P40*$K$1</f>
        <v>2.4640000000000002E-2</v>
      </c>
      <c r="G40" s="6">
        <f>Sheet4!K40*$K$1</f>
        <v>110.39672</v>
      </c>
      <c r="H40" s="6">
        <f>Sheet4!M40*$K$1</f>
        <v>1.5853600000000001</v>
      </c>
      <c r="I40" s="6">
        <f>Sheet4!V40*$K$1</f>
        <v>29.338580000000004</v>
      </c>
      <c r="J40" s="6">
        <f>(Sheet4!L40-Sheet4!V40)*$K$1</f>
        <v>79.47278</v>
      </c>
    </row>
    <row r="41" spans="1:10" x14ac:dyDescent="0.3">
      <c r="A41" s="2">
        <f>Sheet4!F41*$K$1</f>
        <v>17.220140000000001</v>
      </c>
      <c r="B41" s="2">
        <f>Sheet4!G41*$K$1</f>
        <v>2.5396200000000002</v>
      </c>
      <c r="C41" s="2">
        <f>Sheet4!I41*$K$1</f>
        <v>2.5865800000000001</v>
      </c>
      <c r="D41" s="2">
        <f>Sheet4!J41*$K$1</f>
        <v>0.42488000000000004</v>
      </c>
      <c r="E41" s="2">
        <f>Sheet4!O41*$K$1</f>
        <v>7.2697800000000008</v>
      </c>
      <c r="F41" s="2">
        <f>Sheet4!P41*$K$1</f>
        <v>2.9800000000000004E-2</v>
      </c>
      <c r="G41" s="6">
        <f>Sheet4!K41*$K$1</f>
        <v>109.37648000000002</v>
      </c>
      <c r="H41" s="6">
        <f>Sheet4!M41*$K$1</f>
        <v>3.0404800000000001</v>
      </c>
      <c r="I41" s="6">
        <f>Sheet4!V41*$K$1</f>
        <v>27.248280000000001</v>
      </c>
      <c r="J41" s="6">
        <f>(Sheet4!L41-Sheet4!V41)*$K$1</f>
        <v>79.087720000000004</v>
      </c>
    </row>
    <row r="42" spans="1:10" x14ac:dyDescent="0.3">
      <c r="A42" s="2">
        <f>Sheet4!F42*$K$1</f>
        <v>3.5197000000000003</v>
      </c>
      <c r="B42" s="2">
        <f>Sheet4!G42*$K$1</f>
        <v>8.5000000000000006E-3</v>
      </c>
      <c r="C42" s="2">
        <f>Sheet4!I42*$K$1</f>
        <v>0.14404</v>
      </c>
      <c r="D42" s="2">
        <f>Sheet4!J42*$K$1</f>
        <v>9.8000000000000019E-4</v>
      </c>
      <c r="E42" s="2">
        <f>Sheet4!O42*$K$1</f>
        <v>0.31302000000000002</v>
      </c>
      <c r="F42" s="2">
        <f>Sheet4!P42*$K$1</f>
        <v>3.2000000000000003E-4</v>
      </c>
      <c r="G42" s="6">
        <f>Sheet4!K42*$K$1</f>
        <v>105.94592000000002</v>
      </c>
      <c r="H42" s="6">
        <f>Sheet4!M42*$K$1</f>
        <v>3.6420000000000001E-2</v>
      </c>
      <c r="I42" s="6">
        <f>Sheet4!V42*$K$1</f>
        <v>29.776520000000001</v>
      </c>
      <c r="J42" s="6">
        <f>(Sheet4!L42-Sheet4!V42)*$K$1</f>
        <v>76.132980000000003</v>
      </c>
    </row>
    <row r="43" spans="1:10" x14ac:dyDescent="0.3">
      <c r="A43" s="2">
        <f>Sheet4!F43*$K$1</f>
        <v>10.094980000000001</v>
      </c>
      <c r="B43" s="2">
        <f>Sheet4!G43*$K$1</f>
        <v>2.8440200000000004</v>
      </c>
      <c r="C43" s="2">
        <f>Sheet4!I43*$K$1</f>
        <v>0.73308000000000006</v>
      </c>
      <c r="D43" s="2">
        <f>Sheet4!J43*$K$1</f>
        <v>0.54704000000000008</v>
      </c>
      <c r="E43" s="2">
        <f>Sheet4!O43*$K$1</f>
        <v>5.7716400000000005</v>
      </c>
      <c r="F43" s="2">
        <f>Sheet4!P43*$K$1</f>
        <v>1.8620000000000001E-2</v>
      </c>
      <c r="G43" s="6">
        <f>Sheet4!K43*$K$1</f>
        <v>130.85874000000001</v>
      </c>
      <c r="H43" s="6">
        <f>Sheet4!M43*$K$1</f>
        <v>2.9350400000000003</v>
      </c>
      <c r="I43" s="6">
        <f>Sheet4!V43*$K$1</f>
        <v>42.396420000000006</v>
      </c>
      <c r="J43" s="6">
        <f>(Sheet4!L43-Sheet4!V43)*$K$1</f>
        <v>85.527280000000005</v>
      </c>
    </row>
    <row r="44" spans="1:10" x14ac:dyDescent="0.3">
      <c r="A44" s="2">
        <f>Sheet4!F44*$K$1</f>
        <v>10.074860000000001</v>
      </c>
      <c r="B44" s="2">
        <f>Sheet4!G44*$K$1</f>
        <v>2.8845400000000003</v>
      </c>
      <c r="C44" s="2">
        <f>Sheet4!I44*$K$1</f>
        <v>0.70602000000000009</v>
      </c>
      <c r="D44" s="2">
        <f>Sheet4!J44*$K$1</f>
        <v>0.5781400000000001</v>
      </c>
      <c r="E44" s="2">
        <f>Sheet4!O44*$K$1</f>
        <v>5.8084000000000007</v>
      </c>
      <c r="F44" s="2">
        <f>Sheet4!P44*$K$1</f>
        <v>2.5120000000000003E-2</v>
      </c>
      <c r="G44" s="6">
        <f>Sheet4!K44*$K$1</f>
        <v>131.06256000000002</v>
      </c>
      <c r="H44" s="6">
        <f>Sheet4!M44*$K$1</f>
        <v>3.0094800000000004</v>
      </c>
      <c r="I44" s="6">
        <f>Sheet4!V44*$K$1</f>
        <v>42.478660000000005</v>
      </c>
      <c r="J44" s="6">
        <f>(Sheet4!L44-Sheet4!V44)*$K$1</f>
        <v>85.574420000000003</v>
      </c>
    </row>
    <row r="45" spans="1:10" x14ac:dyDescent="0.3">
      <c r="A45" s="2">
        <f>Sheet4!F45*$K$1</f>
        <v>9.2020600000000012</v>
      </c>
      <c r="B45" s="2">
        <f>Sheet4!G45*$K$1</f>
        <v>4.0000000000000003E-5</v>
      </c>
      <c r="C45" s="2">
        <f>Sheet4!I45*$K$1</f>
        <v>1.33528</v>
      </c>
      <c r="D45" s="2">
        <f>Sheet4!J45*$K$1</f>
        <v>0</v>
      </c>
      <c r="E45" s="2">
        <f>Sheet4!O45*$K$1</f>
        <v>3.6011800000000003</v>
      </c>
      <c r="F45" s="2">
        <f>Sheet4!P45*$K$1</f>
        <v>0</v>
      </c>
      <c r="G45" s="6">
        <f>Sheet4!K45*$K$1</f>
        <v>118.50264000000001</v>
      </c>
      <c r="H45" s="6">
        <f>Sheet4!M45*$K$1</f>
        <v>1.1200000000000001E-3</v>
      </c>
      <c r="I45" s="6">
        <f>Sheet4!V45*$K$1</f>
        <v>33.951700000000002</v>
      </c>
      <c r="J45" s="6">
        <f>(Sheet4!L45-Sheet4!V45)*$K$1</f>
        <v>84.549820000000011</v>
      </c>
    </row>
    <row r="46" spans="1:10" x14ac:dyDescent="0.3">
      <c r="A46" s="2">
        <f>Sheet4!F46*$K$1</f>
        <v>8.7109400000000008</v>
      </c>
      <c r="B46" s="2">
        <f>Sheet4!G46*$K$1</f>
        <v>1.64358</v>
      </c>
      <c r="C46" s="2">
        <f>Sheet4!I46*$K$1</f>
        <v>0.71978000000000009</v>
      </c>
      <c r="D46" s="2">
        <f>Sheet4!J46*$K$1</f>
        <v>0.77994000000000008</v>
      </c>
      <c r="E46" s="2">
        <f>Sheet4!O46*$K$1</f>
        <v>5.0678800000000006</v>
      </c>
      <c r="F46" s="2">
        <f>Sheet4!P46*$K$1</f>
        <v>7.4800000000000005E-3</v>
      </c>
      <c r="G46" s="6">
        <f>Sheet4!K46*$K$1</f>
        <v>34.094260000000006</v>
      </c>
      <c r="H46" s="6">
        <f>Sheet4!M46*$K$1</f>
        <v>2.8223200000000004</v>
      </c>
      <c r="I46" s="6">
        <f>Sheet4!V46*$K$1</f>
        <v>16.080400000000001</v>
      </c>
      <c r="J46" s="6">
        <f>(Sheet4!L46-Sheet4!V46)*$K$1</f>
        <v>15.191540000000002</v>
      </c>
    </row>
    <row r="47" spans="1:10" x14ac:dyDescent="0.3">
      <c r="A47" s="2">
        <f>Sheet4!F47*$K$1</f>
        <v>3.7649400000000002</v>
      </c>
      <c r="B47" s="2">
        <f>Sheet4!G47*$K$1</f>
        <v>4.1026199999999999</v>
      </c>
      <c r="C47" s="2">
        <f>Sheet4!I47*$K$1</f>
        <v>0.25904000000000005</v>
      </c>
      <c r="D47" s="2">
        <f>Sheet4!J47*$K$1</f>
        <v>71.72336</v>
      </c>
      <c r="E47" s="2">
        <f>Sheet4!O47*$K$1</f>
        <v>74.509620000000012</v>
      </c>
      <c r="F47" s="2">
        <f>Sheet4!P47*$K$1</f>
        <v>8.6000000000000009E-4</v>
      </c>
      <c r="G47" s="6">
        <f>Sheet4!K47*$K$1</f>
        <v>48.964860000000002</v>
      </c>
      <c r="H47" s="6">
        <f>Sheet4!M47*$K$1</f>
        <v>30.125880000000002</v>
      </c>
      <c r="I47" s="6">
        <f>Sheet4!V47*$K$1</f>
        <v>5.4658200000000008</v>
      </c>
      <c r="J47" s="6">
        <f>(Sheet4!L47-Sheet4!V47)*$K$1</f>
        <v>13.37316</v>
      </c>
    </row>
    <row r="48" spans="1:10" x14ac:dyDescent="0.3">
      <c r="A48" s="2">
        <f>Sheet4!F48*$K$1</f>
        <v>2.9226000000000001</v>
      </c>
      <c r="B48" s="2">
        <f>Sheet4!G48*$K$1</f>
        <v>4.7553600000000005</v>
      </c>
      <c r="C48" s="2">
        <f>Sheet4!I48*$K$1</f>
        <v>0.13014000000000001</v>
      </c>
      <c r="D48" s="2">
        <f>Sheet4!J48*$K$1</f>
        <v>100.86864000000001</v>
      </c>
      <c r="E48" s="2">
        <f>Sheet4!O48*$K$1</f>
        <v>103.15334000000001</v>
      </c>
      <c r="F48" s="2">
        <f>Sheet4!P48*$K$1</f>
        <v>5.0200000000000002E-3</v>
      </c>
      <c r="G48" s="6">
        <f>Sheet4!K48*$K$1</f>
        <v>33.143000000000001</v>
      </c>
      <c r="H48" s="6">
        <f>Sheet4!M48*$K$1</f>
        <v>15.339020000000001</v>
      </c>
      <c r="I48" s="6">
        <f>Sheet4!V48*$K$1</f>
        <v>5.2269600000000001</v>
      </c>
      <c r="J48" s="6">
        <f>(Sheet4!L48-Sheet4!V48)*$K$1</f>
        <v>12.577020000000001</v>
      </c>
    </row>
    <row r="49" spans="1:10" x14ac:dyDescent="0.3">
      <c r="A49" s="2">
        <f>Sheet4!F49*$K$1</f>
        <v>3.8187400000000005</v>
      </c>
      <c r="B49" s="2">
        <f>Sheet4!G49*$K$1</f>
        <v>0.72316000000000003</v>
      </c>
      <c r="C49" s="2">
        <f>Sheet4!I49*$K$1</f>
        <v>1.4373200000000002</v>
      </c>
      <c r="D49" s="2">
        <f>Sheet4!J49*$K$1</f>
        <v>0.64724000000000004</v>
      </c>
      <c r="E49" s="2">
        <f>Sheet4!O49*$K$1</f>
        <v>2.7853800000000004</v>
      </c>
      <c r="F49" s="2">
        <f>Sheet4!P49*$K$1</f>
        <v>6.600000000000001E-4</v>
      </c>
      <c r="G49" s="6">
        <f>Sheet4!K49*$K$1</f>
        <v>23.1797</v>
      </c>
      <c r="H49" s="6">
        <f>Sheet4!M49*$K$1</f>
        <v>1.1104200000000002</v>
      </c>
      <c r="I49" s="6">
        <f>Sheet4!V49*$K$1</f>
        <v>8.7652400000000004</v>
      </c>
      <c r="J49" s="6">
        <f>(Sheet4!L49-Sheet4!V49)*$K$1</f>
        <v>13.304040000000001</v>
      </c>
    </row>
    <row r="50" spans="1:10" x14ac:dyDescent="0.3">
      <c r="A50" s="2">
        <f>Sheet4!F50*$K$1</f>
        <v>3.4122000000000003</v>
      </c>
      <c r="B50" s="2">
        <f>Sheet4!G50*$K$1</f>
        <v>0.27500000000000002</v>
      </c>
      <c r="C50" s="2">
        <f>Sheet4!I50*$K$1</f>
        <v>0.7928400000000001</v>
      </c>
      <c r="D50" s="2">
        <f>Sheet4!J50*$K$1</f>
        <v>5.8200000000000002E-2</v>
      </c>
      <c r="E50" s="2">
        <f>Sheet4!O50*$K$1</f>
        <v>1.4808600000000001</v>
      </c>
      <c r="F50" s="2">
        <f>Sheet4!P50*$K$1</f>
        <v>3.3200000000000005E-3</v>
      </c>
      <c r="G50" s="6">
        <f>Sheet4!K50*$K$1</f>
        <v>24.433620000000001</v>
      </c>
      <c r="H50" s="6">
        <f>Sheet4!M50*$K$1</f>
        <v>0.41630000000000006</v>
      </c>
      <c r="I50" s="6">
        <f>Sheet4!V50*$K$1</f>
        <v>9.2137800000000016</v>
      </c>
      <c r="J50" s="6">
        <f>(Sheet4!L50-Sheet4!V50)*$K$1</f>
        <v>14.803540000000002</v>
      </c>
    </row>
    <row r="51" spans="1:10" x14ac:dyDescent="0.3">
      <c r="A51" s="2">
        <f>Sheet4!F51*$K$1</f>
        <v>4.2076400000000005</v>
      </c>
      <c r="B51" s="2">
        <f>Sheet4!G51*$K$1</f>
        <v>1.6045800000000001</v>
      </c>
      <c r="C51" s="2">
        <f>Sheet4!I51*$K$1</f>
        <v>0.26116</v>
      </c>
      <c r="D51" s="2">
        <f>Sheet4!J51*$K$1</f>
        <v>0.10420000000000001</v>
      </c>
      <c r="E51" s="2">
        <f>Sheet4!O51*$K$1</f>
        <v>1.5720800000000001</v>
      </c>
      <c r="F51" s="2">
        <f>Sheet4!P51*$K$1</f>
        <v>6.8800000000000007E-3</v>
      </c>
      <c r="G51" s="6">
        <f>Sheet4!K51*$K$1</f>
        <v>17.693580000000001</v>
      </c>
      <c r="H51" s="6">
        <f>Sheet4!M51*$K$1</f>
        <v>1.6003600000000002</v>
      </c>
      <c r="I51" s="6">
        <f>Sheet4!V51*$K$1</f>
        <v>5.7964600000000006</v>
      </c>
      <c r="J51" s="6">
        <f>(Sheet4!L51-Sheet4!V51)*$K$1</f>
        <v>10.296760000000001</v>
      </c>
    </row>
    <row r="52" spans="1:10" x14ac:dyDescent="0.3">
      <c r="A52" s="2">
        <f>Sheet4!F52*$K$1</f>
        <v>1.40012</v>
      </c>
      <c r="B52" s="2">
        <f>Sheet4!G52*$K$1</f>
        <v>0.10830000000000001</v>
      </c>
      <c r="C52" s="2">
        <f>Sheet4!I52*$K$1</f>
        <v>0.43894000000000005</v>
      </c>
      <c r="D52" s="2">
        <f>Sheet4!J52*$K$1</f>
        <v>0.24308000000000002</v>
      </c>
      <c r="E52" s="2">
        <f>Sheet4!O52*$K$1</f>
        <v>0.86146000000000011</v>
      </c>
      <c r="F52" s="2">
        <f>Sheet4!P52*$K$1</f>
        <v>1.4800000000000002E-3</v>
      </c>
      <c r="G52" s="6">
        <f>Sheet4!K52*$K$1</f>
        <v>10.463200000000001</v>
      </c>
      <c r="H52" s="6">
        <f>Sheet4!M52*$K$1</f>
        <v>0.42514000000000002</v>
      </c>
      <c r="I52" s="6">
        <f>Sheet4!V52*$K$1</f>
        <v>3.4551200000000004</v>
      </c>
      <c r="J52" s="6">
        <f>(Sheet4!L52-Sheet4!V52)*$K$1</f>
        <v>6.5829400000000007</v>
      </c>
    </row>
    <row r="53" spans="1:10" x14ac:dyDescent="0.3">
      <c r="A53" s="2">
        <f>AVERAGE(A3:A52)</f>
        <v>11.069070400000003</v>
      </c>
      <c r="B53" s="2">
        <f t="shared" ref="B53:J53" si="0">AVERAGE(B3:B52)</f>
        <v>3.0518628000000012</v>
      </c>
      <c r="C53" s="2">
        <f t="shared" si="0"/>
        <v>1.4442252</v>
      </c>
      <c r="D53" s="2">
        <f t="shared" si="0"/>
        <v>6.5000336000000019</v>
      </c>
      <c r="E53" s="2">
        <f t="shared" si="0"/>
        <v>11.302065199999999</v>
      </c>
      <c r="F53" s="2">
        <f t="shared" si="0"/>
        <v>3.3990800000000009E-2</v>
      </c>
      <c r="G53" s="6">
        <f t="shared" si="0"/>
        <v>69.362190800000008</v>
      </c>
      <c r="H53" s="6">
        <f t="shared" si="0"/>
        <v>7.7781408000000019</v>
      </c>
      <c r="I53" s="6">
        <f t="shared" si="0"/>
        <v>18.726240800000003</v>
      </c>
      <c r="J53" s="6">
        <f t="shared" si="0"/>
        <v>42.857809199999998</v>
      </c>
    </row>
    <row r="54" spans="1:10" x14ac:dyDescent="0.3">
      <c r="A54" s="2" t="s">
        <v>170</v>
      </c>
      <c r="B54" s="2">
        <f>SUM(A53:G53)</f>
        <v>102.76343880000002</v>
      </c>
      <c r="C54" s="2"/>
      <c r="D54" s="2"/>
      <c r="E54" s="2"/>
      <c r="F54" s="2"/>
      <c r="H54" s="2"/>
      <c r="I54" s="2"/>
    </row>
    <row r="55" spans="1:10" x14ac:dyDescent="0.3">
      <c r="A55" s="2" t="s">
        <v>156</v>
      </c>
      <c r="B55" s="2">
        <f>(B53+D53+F53+H53)*linkedrecords!$D$3</f>
        <v>24.614030610840008</v>
      </c>
      <c r="C55" s="2"/>
      <c r="D55" s="2"/>
      <c r="E55" s="2"/>
      <c r="F55" s="2"/>
      <c r="H55" s="2"/>
      <c r="I55" s="2"/>
    </row>
    <row r="56" spans="1:10" x14ac:dyDescent="0.3">
      <c r="A56" s="2" t="s">
        <v>157</v>
      </c>
      <c r="B56" s="2">
        <f>(A53+C53+E53+J53)*linkedrecords!$C$3</f>
        <v>78.966369084600004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0.91078630116552006</v>
      </c>
    </row>
    <row r="58" spans="1:10" x14ac:dyDescent="0.3">
      <c r="A58" s="2" t="s">
        <v>166</v>
      </c>
      <c r="B58" s="2">
        <f>SUM(B55:B57)</f>
        <v>104.49118599660552</v>
      </c>
    </row>
    <row r="59" spans="1:10" x14ac:dyDescent="0.3">
      <c r="A59" t="s">
        <v>167</v>
      </c>
      <c r="B59">
        <f>Sheet1!B55*linkedrecords!E3*20</f>
        <v>50.096186111509773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2021-03-06T21:14:49Z</dcterms:modified>
</cp:coreProperties>
</file>