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SemiConservative_16k_L1-I_32k2w\"/>
    </mc:Choice>
  </mc:AlternateContent>
  <bookViews>
    <workbookView xWindow="240" yWindow="12" windowWidth="16092" windowHeight="9660" firstSheet="2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I53" i="9" l="1"/>
  <c r="H53" i="9"/>
  <c r="J53" i="9"/>
  <c r="B54" i="1"/>
  <c r="B55" i="1" s="1"/>
  <c r="A4" i="10" l="1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B3" i="10"/>
  <c r="A3" i="10"/>
  <c r="C2" i="10"/>
  <c r="B4" i="9"/>
  <c r="C4" i="9"/>
  <c r="B6" i="9"/>
  <c r="C6" i="9"/>
  <c r="B8" i="9"/>
  <c r="C8" i="9"/>
  <c r="B10" i="9"/>
  <c r="C10" i="9"/>
  <c r="B12" i="9"/>
  <c r="C12" i="9"/>
  <c r="B14" i="9"/>
  <c r="C14" i="9"/>
  <c r="B16" i="9"/>
  <c r="C16" i="9"/>
  <c r="B18" i="9"/>
  <c r="C18" i="9"/>
  <c r="B20" i="9"/>
  <c r="C20" i="9"/>
  <c r="B22" i="9"/>
  <c r="C22" i="9"/>
  <c r="B24" i="9"/>
  <c r="C24" i="9"/>
  <c r="B26" i="9"/>
  <c r="C26" i="9"/>
  <c r="B28" i="9"/>
  <c r="C28" i="9"/>
  <c r="B30" i="9"/>
  <c r="C30" i="9"/>
  <c r="B32" i="9"/>
  <c r="C32" i="9"/>
  <c r="B34" i="9"/>
  <c r="C34" i="9"/>
  <c r="B36" i="9"/>
  <c r="C36" i="9"/>
  <c r="B38" i="9"/>
  <c r="C38" i="9"/>
  <c r="B40" i="9"/>
  <c r="C40" i="9"/>
  <c r="B42" i="9"/>
  <c r="C42" i="9"/>
  <c r="B44" i="9"/>
  <c r="C44" i="9"/>
  <c r="B46" i="9"/>
  <c r="C46" i="9"/>
  <c r="B48" i="9"/>
  <c r="C48" i="9"/>
  <c r="B50" i="9"/>
  <c r="C50" i="9"/>
  <c r="B52" i="9"/>
  <c r="C52" i="9"/>
  <c r="L1" i="9"/>
  <c r="D4" i="9" s="1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C5" i="7"/>
  <c r="E5" i="7"/>
  <c r="A55" i="10" s="1"/>
  <c r="E4" i="7"/>
  <c r="B55" i="10" s="1"/>
  <c r="C4" i="7"/>
  <c r="D3" i="7"/>
  <c r="C3" i="7"/>
  <c r="B3" i="7"/>
  <c r="B57" i="9" s="1"/>
  <c r="E3" i="7"/>
  <c r="B59" i="9" s="1"/>
  <c r="B59" i="8"/>
  <c r="C53" i="8" l="1"/>
  <c r="B57" i="8" s="1"/>
  <c r="B53" i="10"/>
  <c r="B54" i="10" s="1"/>
  <c r="A53" i="10"/>
  <c r="A54" i="10" s="1"/>
  <c r="D53" i="8"/>
  <c r="B53" i="8"/>
  <c r="A53" i="8"/>
  <c r="D55" i="10"/>
  <c r="A52" i="9"/>
  <c r="A48" i="9"/>
  <c r="A44" i="9"/>
  <c r="A36" i="9"/>
  <c r="A32" i="9"/>
  <c r="A26" i="9"/>
  <c r="A22" i="9"/>
  <c r="A18" i="9"/>
  <c r="A14" i="9"/>
  <c r="A10" i="9"/>
  <c r="A4" i="9"/>
  <c r="F51" i="9"/>
  <c r="F47" i="9"/>
  <c r="F43" i="9"/>
  <c r="F41" i="9"/>
  <c r="F37" i="9"/>
  <c r="F35" i="9"/>
  <c r="F33" i="9"/>
  <c r="F29" i="9"/>
  <c r="F15" i="9"/>
  <c r="B3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C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A42" i="9"/>
  <c r="C51" i="9"/>
  <c r="C45" i="9"/>
  <c r="C39" i="9"/>
  <c r="C35" i="9"/>
  <c r="C29" i="9"/>
  <c r="C23" i="9"/>
  <c r="C19" i="9"/>
  <c r="C13" i="9"/>
  <c r="C7" i="9"/>
  <c r="E3" i="9"/>
  <c r="B47" i="9"/>
  <c r="B41" i="9"/>
  <c r="B33" i="9"/>
  <c r="B9" i="9"/>
  <c r="A50" i="9"/>
  <c r="C49" i="9"/>
  <c r="C43" i="9"/>
  <c r="C37" i="9"/>
  <c r="C31" i="9"/>
  <c r="C25" i="9"/>
  <c r="C17" i="9"/>
  <c r="C9" i="9"/>
  <c r="B49" i="9"/>
  <c r="B43" i="9"/>
  <c r="B37" i="9"/>
  <c r="B31" i="9"/>
  <c r="B27" i="9"/>
  <c r="B23" i="9"/>
  <c r="B21" i="9"/>
  <c r="B17" i="9"/>
  <c r="B15" i="9"/>
  <c r="B11" i="9"/>
  <c r="B7" i="9"/>
  <c r="B5" i="9"/>
  <c r="F3" i="9"/>
  <c r="A49" i="9"/>
  <c r="A47" i="9"/>
  <c r="A43" i="9"/>
  <c r="A39" i="9"/>
  <c r="A35" i="9"/>
  <c r="A31" i="9"/>
  <c r="A27" i="9"/>
  <c r="A21" i="9"/>
  <c r="A15" i="9"/>
  <c r="F52" i="9"/>
  <c r="F50" i="9"/>
  <c r="F46" i="9"/>
  <c r="F42" i="9"/>
  <c r="F38" i="9"/>
  <c r="F36" i="9"/>
  <c r="F32" i="9"/>
  <c r="F30" i="9"/>
  <c r="F26" i="9"/>
  <c r="F22" i="9"/>
  <c r="F18" i="9"/>
  <c r="F16" i="9"/>
  <c r="F12" i="9"/>
  <c r="F8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A38" i="9"/>
  <c r="D3" i="9"/>
  <c r="C47" i="9"/>
  <c r="C41" i="9"/>
  <c r="C33" i="9"/>
  <c r="C27" i="9"/>
  <c r="C21" i="9"/>
  <c r="C15" i="9"/>
  <c r="C11" i="9"/>
  <c r="C5" i="9"/>
  <c r="B51" i="9"/>
  <c r="B45" i="9"/>
  <c r="B39" i="9"/>
  <c r="B35" i="9"/>
  <c r="B29" i="9"/>
  <c r="B25" i="9"/>
  <c r="B19" i="9"/>
  <c r="B13" i="9"/>
  <c r="A51" i="9"/>
  <c r="A45" i="9"/>
  <c r="A41" i="9"/>
  <c r="A37" i="9"/>
  <c r="A33" i="9"/>
  <c r="A29" i="9"/>
  <c r="A25" i="9"/>
  <c r="A23" i="9"/>
  <c r="A19" i="9"/>
  <c r="A17" i="9"/>
  <c r="A13" i="9"/>
  <c r="A11" i="9"/>
  <c r="A9" i="9"/>
  <c r="A7" i="9"/>
  <c r="A5" i="9"/>
  <c r="F48" i="9"/>
  <c r="F44" i="9"/>
  <c r="F40" i="9"/>
  <c r="F34" i="9"/>
  <c r="F28" i="9"/>
  <c r="F24" i="9"/>
  <c r="F20" i="9"/>
  <c r="F14" i="9"/>
  <c r="F10" i="9"/>
  <c r="F6" i="9"/>
  <c r="F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G8" i="9"/>
  <c r="G20" i="9"/>
  <c r="G32" i="9"/>
  <c r="G44" i="9"/>
  <c r="G9" i="9"/>
  <c r="G21" i="9"/>
  <c r="G33" i="9"/>
  <c r="G45" i="9"/>
  <c r="G46" i="9"/>
  <c r="G11" i="9"/>
  <c r="G35" i="9"/>
  <c r="G12" i="9"/>
  <c r="G36" i="9"/>
  <c r="G13" i="9"/>
  <c r="G25" i="9"/>
  <c r="G49" i="9"/>
  <c r="G38" i="9"/>
  <c r="G15" i="9"/>
  <c r="G39" i="9"/>
  <c r="G28" i="9"/>
  <c r="G17" i="9"/>
  <c r="G3" i="9"/>
  <c r="G30" i="9"/>
  <c r="G31" i="9"/>
  <c r="G10" i="9"/>
  <c r="G22" i="9"/>
  <c r="G34" i="9"/>
  <c r="G23" i="9"/>
  <c r="G47" i="9"/>
  <c r="G24" i="9"/>
  <c r="G48" i="9"/>
  <c r="G37" i="9"/>
  <c r="G26" i="9"/>
  <c r="G50" i="9"/>
  <c r="G27" i="9"/>
  <c r="G4" i="9"/>
  <c r="G40" i="9"/>
  <c r="G5" i="9"/>
  <c r="G41" i="9"/>
  <c r="G6" i="9"/>
  <c r="G42" i="9"/>
  <c r="G19" i="9"/>
  <c r="G43" i="9"/>
  <c r="G14" i="9"/>
  <c r="G51" i="9"/>
  <c r="G16" i="9"/>
  <c r="G52" i="9"/>
  <c r="G29" i="9"/>
  <c r="G18" i="9"/>
  <c r="G7" i="9"/>
  <c r="A46" i="9"/>
  <c r="A40" i="9"/>
  <c r="A34" i="9"/>
  <c r="A30" i="9"/>
  <c r="A28" i="9"/>
  <c r="A24" i="9"/>
  <c r="A20" i="9"/>
  <c r="A16" i="9"/>
  <c r="A12" i="9"/>
  <c r="A8" i="9"/>
  <c r="A6" i="9"/>
  <c r="A3" i="9"/>
  <c r="F49" i="9"/>
  <c r="F45" i="9"/>
  <c r="F39" i="9"/>
  <c r="F31" i="9"/>
  <c r="F27" i="9"/>
  <c r="F25" i="9"/>
  <c r="F23" i="9"/>
  <c r="F21" i="9"/>
  <c r="F19" i="9"/>
  <c r="F17" i="9"/>
  <c r="F13" i="9"/>
  <c r="F11" i="9"/>
  <c r="F9" i="9"/>
  <c r="F7" i="9"/>
  <c r="F5" i="9"/>
  <c r="G4" i="6"/>
  <c r="H4" i="6"/>
  <c r="I4" i="6" s="1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H3" i="6"/>
  <c r="G3" i="6"/>
  <c r="I32" i="6" l="1"/>
  <c r="I12" i="6"/>
  <c r="I6" i="6"/>
  <c r="I52" i="6"/>
  <c r="I26" i="6"/>
  <c r="I14" i="6"/>
  <c r="I34" i="6"/>
  <c r="I42" i="6"/>
  <c r="I16" i="6"/>
  <c r="B54" i="8"/>
  <c r="B55" i="8"/>
  <c r="D54" i="10"/>
  <c r="I44" i="6"/>
  <c r="I50" i="6"/>
  <c r="I3" i="6"/>
  <c r="I40" i="6"/>
  <c r="I24" i="6"/>
  <c r="I10" i="6"/>
  <c r="I48" i="6"/>
  <c r="I38" i="6"/>
  <c r="I8" i="6"/>
  <c r="I18" i="6"/>
  <c r="I46" i="6"/>
  <c r="I36" i="6"/>
  <c r="I30" i="6"/>
  <c r="I28" i="6"/>
  <c r="I22" i="6"/>
  <c r="I27" i="6"/>
  <c r="I11" i="6"/>
  <c r="I51" i="6"/>
  <c r="I41" i="6"/>
  <c r="I20" i="6"/>
  <c r="I35" i="6"/>
  <c r="I17" i="6"/>
  <c r="B56" i="8"/>
  <c r="B58" i="8" s="1"/>
  <c r="C53" i="9"/>
  <c r="F53" i="9"/>
  <c r="G53" i="9"/>
  <c r="D53" i="9"/>
  <c r="A53" i="9"/>
  <c r="E53" i="9"/>
  <c r="B53" i="9"/>
  <c r="I29" i="6"/>
  <c r="I5" i="6"/>
  <c r="I43" i="6"/>
  <c r="I19" i="6"/>
  <c r="I33" i="6"/>
  <c r="I9" i="6"/>
  <c r="I47" i="6"/>
  <c r="I23" i="6"/>
  <c r="I37" i="6"/>
  <c r="I13" i="6"/>
  <c r="I49" i="6"/>
  <c r="I25" i="6"/>
  <c r="I39" i="6"/>
  <c r="I15" i="6"/>
  <c r="I31" i="6"/>
  <c r="I7" i="6"/>
  <c r="I45" i="6"/>
  <c r="I21" i="6"/>
  <c r="B55" i="9" l="1"/>
  <c r="B56" i="9"/>
  <c r="B54" i="9"/>
  <c r="B58" i="9" l="1"/>
</calcChain>
</file>

<file path=xl/sharedStrings.xml><?xml version="1.0" encoding="utf-8"?>
<sst xmlns="http://schemas.openxmlformats.org/spreadsheetml/2006/main" count="443" uniqueCount="174">
  <si>
    <t xml:space="preserve">IPC </t>
  </si>
  <si>
    <t>client_001</t>
  </si>
  <si>
    <t>Mana_16k-l1i_32k8w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</si>
  <si>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</si>
  <si>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</si>
  <si>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</si>
  <si>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</si>
  <si>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</si>
  <si>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</si>
  <si>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</si>
  <si>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</si>
  <si>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</si>
  <si>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</si>
  <si>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</si>
  <si>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</si>
  <si>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</si>
  <si>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</si>
  <si>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</si>
  <si>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</si>
  <si>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</si>
  <si>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</si>
  <si>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</si>
  <si>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</si>
  <si>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</si>
  <si>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</si>
  <si>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</si>
  <si>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</si>
  <si>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</si>
  <si>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</si>
  <si>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</si>
  <si>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</si>
  <si>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</si>
  <si>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</si>
  <si>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</si>
  <si>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</si>
  <si>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</si>
  <si>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</si>
  <si>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</si>
  <si>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</si>
  <si>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</si>
  <si>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</si>
  <si>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</si>
  <si>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</si>
  <si>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</si>
  <si>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</si>
  <si>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</si>
  <si>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</si>
  <si>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</si>
  <si>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</si>
  <si>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</si>
  <si>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</si>
  <si>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</si>
  <si>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</si>
  <si>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</si>
  <si>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</si>
  <si>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</si>
  <si>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</si>
  <si>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</si>
  <si>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</si>
  <si>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</si>
  <si>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</si>
  <si>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</si>
  <si>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</si>
  <si>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</si>
  <si>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</si>
  <si>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</si>
  <si>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</si>
  <si>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</si>
  <si>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</si>
  <si>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</si>
  <si>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</si>
  <si>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</si>
  <si>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</si>
  <si>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</si>
  <si>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</si>
  <si>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</si>
  <si>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</si>
  <si>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</si>
  <si>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</si>
  <si>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</si>
  <si>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</si>
  <si>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</si>
  <si>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</si>
  <si>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</si>
  <si>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</si>
  <si>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</si>
  <si>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</si>
  <si>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</si>
  <si>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</si>
  <si>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</si>
  <si>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</si>
  <si>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</si>
  <si>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</si>
  <si>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</si>
  <si>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</si>
  <si>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</si>
  <si>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</si>
  <si>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</si>
  <si>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</si>
  <si>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</si>
  <si>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</si>
  <si>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</si>
  <si>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</si>
  <si>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</si>
  <si>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</si>
  <si>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</si>
  <si>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</si>
  <si>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</si>
  <si>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</si>
  <si>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</si>
  <si>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</si>
  <si>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</si>
  <si>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</si>
  <si>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</si>
  <si>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</si>
  <si>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</si>
  <si>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</si>
  <si>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</si>
  <si>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</si>
  <si>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</si>
  <si>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</si>
  <si>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</si>
  <si>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</si>
  <si>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</si>
  <si>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</si>
  <si>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</si>
  <si>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</si>
  <si>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</si>
  <si>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</si>
  <si>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</si>
  <si>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</si>
  <si>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</si>
  <si>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</si>
  <si>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</si>
  <si>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</si>
  <si>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</si>
  <si>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</si>
  <si>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</si>
  <si>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</si>
  <si>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tag</t>
  </si>
  <si>
    <t>read</t>
  </si>
  <si>
    <t>write</t>
  </si>
  <si>
    <t>static</t>
  </si>
  <si>
    <t>l2</t>
  </si>
  <si>
    <t>hopbt</t>
  </si>
  <si>
    <t>mana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</si>
  <si>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</si>
  <si>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</si>
  <si>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</si>
  <si>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</si>
  <si>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</si>
  <si>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</si>
  <si>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</si>
  <si>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</si>
  <si>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</si>
  <si>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</si>
  <si>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</si>
  <si>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</si>
  <si>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</si>
  <si>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</si>
  <si>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</si>
  <si>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</si>
  <si>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</si>
  <si>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</si>
  <si>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</si>
  <si>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</si>
  <si>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</si>
  <si>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</si>
  <si>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</si>
  <si>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</si>
  <si>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l2_pref_hit</t>
  </si>
  <si>
    <t>l2_pref_upper</t>
  </si>
  <si>
    <t>l2_pref_miss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</si>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</sst>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D3">
            <v>0.359404</v>
          </cell>
        </row>
        <row r="5">
          <cell r="B5">
            <v>2.9642600000000002E-2</v>
          </cell>
          <cell r="D5">
            <v>8.7531199999999991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8">
        <v>1.2446699999999999</v>
      </c>
    </row>
    <row r="4" spans="1:2" x14ac:dyDescent="0.3">
      <c r="A4" t="s">
        <v>87</v>
      </c>
      <c r="B4" s="8">
        <v>1.5939700000000001</v>
      </c>
    </row>
    <row r="5" spans="1:2" x14ac:dyDescent="0.3">
      <c r="A5" t="s">
        <v>88</v>
      </c>
      <c r="B5" s="8">
        <v>1.26257</v>
      </c>
    </row>
    <row r="6" spans="1:2" x14ac:dyDescent="0.3">
      <c r="A6" t="s">
        <v>89</v>
      </c>
      <c r="B6" s="8">
        <v>1.19217</v>
      </c>
    </row>
    <row r="7" spans="1:2" x14ac:dyDescent="0.3">
      <c r="A7" t="s">
        <v>90</v>
      </c>
      <c r="B7" s="8">
        <v>1.2581199999999999</v>
      </c>
    </row>
    <row r="8" spans="1:2" x14ac:dyDescent="0.3">
      <c r="A8" t="s">
        <v>91</v>
      </c>
      <c r="B8" s="8">
        <v>1.1757200000000001</v>
      </c>
    </row>
    <row r="9" spans="1:2" x14ac:dyDescent="0.3">
      <c r="A9" t="s">
        <v>92</v>
      </c>
      <c r="B9" s="8">
        <v>1.3134399999999999</v>
      </c>
    </row>
    <row r="10" spans="1:2" x14ac:dyDescent="0.3">
      <c r="A10" t="s">
        <v>93</v>
      </c>
      <c r="B10" s="8">
        <v>1.2254700000000001</v>
      </c>
    </row>
    <row r="11" spans="1:2" x14ac:dyDescent="0.3">
      <c r="A11" t="s">
        <v>94</v>
      </c>
      <c r="B11" s="8">
        <v>1.40852</v>
      </c>
    </row>
    <row r="12" spans="1:2" x14ac:dyDescent="0.3">
      <c r="A12" t="s">
        <v>95</v>
      </c>
      <c r="B12" s="8">
        <v>1.5214300000000001</v>
      </c>
    </row>
    <row r="13" spans="1:2" x14ac:dyDescent="0.3">
      <c r="A13" t="s">
        <v>96</v>
      </c>
      <c r="B13" s="8">
        <v>0.97209800000000002</v>
      </c>
    </row>
    <row r="14" spans="1:2" x14ac:dyDescent="0.3">
      <c r="A14" t="s">
        <v>97</v>
      </c>
      <c r="B14" s="8">
        <v>0.77734000000000003</v>
      </c>
    </row>
    <row r="15" spans="1:2" x14ac:dyDescent="0.3">
      <c r="A15" t="s">
        <v>98</v>
      </c>
      <c r="B15" s="8">
        <v>0.82756099999999999</v>
      </c>
    </row>
    <row r="16" spans="1:2" x14ac:dyDescent="0.3">
      <c r="A16" t="s">
        <v>99</v>
      </c>
      <c r="B16" s="8">
        <v>0.96028999999999998</v>
      </c>
    </row>
    <row r="17" spans="1:2" x14ac:dyDescent="0.3">
      <c r="A17" t="s">
        <v>100</v>
      </c>
      <c r="B17" s="8">
        <v>1.19123</v>
      </c>
    </row>
    <row r="18" spans="1:2" x14ac:dyDescent="0.3">
      <c r="A18" t="s">
        <v>101</v>
      </c>
      <c r="B18" s="8">
        <v>1.2864</v>
      </c>
    </row>
    <row r="19" spans="1:2" x14ac:dyDescent="0.3">
      <c r="A19" t="s">
        <v>102</v>
      </c>
      <c r="B19" s="8">
        <v>1.24203</v>
      </c>
    </row>
    <row r="20" spans="1:2" x14ac:dyDescent="0.3">
      <c r="A20" t="s">
        <v>103</v>
      </c>
      <c r="B20" s="8">
        <v>1.4579299999999999</v>
      </c>
    </row>
    <row r="21" spans="1:2" x14ac:dyDescent="0.3">
      <c r="A21" t="s">
        <v>104</v>
      </c>
      <c r="B21" s="8">
        <v>1.5359499999999999</v>
      </c>
    </row>
    <row r="22" spans="1:2" x14ac:dyDescent="0.3">
      <c r="A22" t="s">
        <v>105</v>
      </c>
      <c r="B22" s="8">
        <v>1.35128</v>
      </c>
    </row>
    <row r="23" spans="1:2" x14ac:dyDescent="0.3">
      <c r="A23" t="s">
        <v>106</v>
      </c>
      <c r="B23" s="8">
        <v>0.51974699999999996</v>
      </c>
    </row>
    <row r="24" spans="1:2" x14ac:dyDescent="0.3">
      <c r="A24" t="s">
        <v>107</v>
      </c>
      <c r="B24" s="8">
        <v>0.57337700000000003</v>
      </c>
    </row>
    <row r="25" spans="1:2" x14ac:dyDescent="0.3">
      <c r="A25" t="s">
        <v>108</v>
      </c>
      <c r="B25" s="8">
        <v>0.507938</v>
      </c>
    </row>
    <row r="26" spans="1:2" x14ac:dyDescent="0.3">
      <c r="A26" t="s">
        <v>109</v>
      </c>
      <c r="B26" s="8">
        <v>0.56750999999999996</v>
      </c>
    </row>
    <row r="27" spans="1:2" x14ac:dyDescent="0.3">
      <c r="A27" t="s">
        <v>110</v>
      </c>
      <c r="B27" s="8">
        <v>0.59227600000000002</v>
      </c>
    </row>
    <row r="28" spans="1:2" x14ac:dyDescent="0.3">
      <c r="A28" t="s">
        <v>111</v>
      </c>
      <c r="B28" s="8">
        <v>0.59798600000000002</v>
      </c>
    </row>
    <row r="29" spans="1:2" x14ac:dyDescent="0.3">
      <c r="A29" t="s">
        <v>112</v>
      </c>
      <c r="B29" s="8">
        <v>1.36815</v>
      </c>
    </row>
    <row r="30" spans="1:2" x14ac:dyDescent="0.3">
      <c r="A30" t="s">
        <v>113</v>
      </c>
      <c r="B30" s="8">
        <v>1.3757600000000001</v>
      </c>
    </row>
    <row r="31" spans="1:2" x14ac:dyDescent="0.3">
      <c r="A31" t="s">
        <v>114</v>
      </c>
      <c r="B31" s="8">
        <v>1.4028400000000001</v>
      </c>
    </row>
    <row r="32" spans="1:2" x14ac:dyDescent="0.3">
      <c r="A32" t="s">
        <v>115</v>
      </c>
      <c r="B32" s="8">
        <v>1.34795</v>
      </c>
    </row>
    <row r="33" spans="1:2" x14ac:dyDescent="0.3">
      <c r="A33" t="s">
        <v>116</v>
      </c>
      <c r="B33" s="8">
        <v>1.34518</v>
      </c>
    </row>
    <row r="34" spans="1:2" x14ac:dyDescent="0.3">
      <c r="A34" t="s">
        <v>117</v>
      </c>
      <c r="B34" s="8">
        <v>1.2710900000000001</v>
      </c>
    </row>
    <row r="35" spans="1:2" x14ac:dyDescent="0.3">
      <c r="A35" t="s">
        <v>118</v>
      </c>
      <c r="B35" s="8">
        <v>1.27061</v>
      </c>
    </row>
    <row r="36" spans="1:2" x14ac:dyDescent="0.3">
      <c r="A36" t="s">
        <v>119</v>
      </c>
      <c r="B36" s="8">
        <v>1.3423</v>
      </c>
    </row>
    <row r="37" spans="1:2" x14ac:dyDescent="0.3">
      <c r="A37" t="s">
        <v>120</v>
      </c>
      <c r="B37" s="8">
        <v>1.26661</v>
      </c>
    </row>
    <row r="38" spans="1:2" x14ac:dyDescent="0.3">
      <c r="A38" t="s">
        <v>121</v>
      </c>
      <c r="B38" s="8">
        <v>1.38747</v>
      </c>
    </row>
    <row r="39" spans="1:2" x14ac:dyDescent="0.3">
      <c r="A39" t="s">
        <v>122</v>
      </c>
      <c r="B39" s="8">
        <v>1.45224</v>
      </c>
    </row>
    <row r="40" spans="1:2" x14ac:dyDescent="0.3">
      <c r="A40" t="s">
        <v>123</v>
      </c>
      <c r="B40" s="8">
        <v>1.5707500000000001</v>
      </c>
    </row>
    <row r="41" spans="1:2" x14ac:dyDescent="0.3">
      <c r="A41" t="s">
        <v>124</v>
      </c>
      <c r="B41" s="8">
        <v>1.2092799999999999</v>
      </c>
    </row>
    <row r="42" spans="1:2" x14ac:dyDescent="0.3">
      <c r="A42" t="s">
        <v>125</v>
      </c>
      <c r="B42" s="8">
        <v>1.64402</v>
      </c>
    </row>
    <row r="43" spans="1:2" x14ac:dyDescent="0.3">
      <c r="A43" t="s">
        <v>126</v>
      </c>
      <c r="B43" s="8">
        <v>1.5452900000000001</v>
      </c>
    </row>
    <row r="44" spans="1:2" x14ac:dyDescent="0.3">
      <c r="A44" t="s">
        <v>127</v>
      </c>
      <c r="B44" s="8">
        <v>1.54461</v>
      </c>
    </row>
    <row r="45" spans="1:2" x14ac:dyDescent="0.3">
      <c r="A45" t="s">
        <v>128</v>
      </c>
      <c r="B45" s="8">
        <v>1.5974200000000001</v>
      </c>
    </row>
    <row r="46" spans="1:2" x14ac:dyDescent="0.3">
      <c r="A46" t="s">
        <v>129</v>
      </c>
      <c r="B46" s="8">
        <v>1.26023</v>
      </c>
    </row>
    <row r="47" spans="1:2" x14ac:dyDescent="0.3">
      <c r="A47" t="s">
        <v>130</v>
      </c>
      <c r="B47" s="8">
        <v>0.25273000000000001</v>
      </c>
    </row>
    <row r="48" spans="1:2" x14ac:dyDescent="0.3">
      <c r="A48" t="s">
        <v>131</v>
      </c>
      <c r="B48" s="8">
        <v>0.23505300000000001</v>
      </c>
    </row>
    <row r="49" spans="1:2" x14ac:dyDescent="0.3">
      <c r="A49" t="s">
        <v>132</v>
      </c>
      <c r="B49" s="8">
        <v>1.13409</v>
      </c>
    </row>
    <row r="50" spans="1:2" x14ac:dyDescent="0.3">
      <c r="A50" t="s">
        <v>133</v>
      </c>
      <c r="B50" s="8">
        <v>1.2994300000000001</v>
      </c>
    </row>
    <row r="51" spans="1:2" x14ac:dyDescent="0.3">
      <c r="A51" t="s">
        <v>134</v>
      </c>
      <c r="B51" s="8">
        <v>1.3657699999999999</v>
      </c>
    </row>
    <row r="52" spans="1:2" x14ac:dyDescent="0.3">
      <c r="A52" t="s">
        <v>135</v>
      </c>
      <c r="B52" s="8">
        <v>1.6673199999999999</v>
      </c>
    </row>
    <row r="54" spans="1:2" x14ac:dyDescent="0.3">
      <c r="A54" s="1" t="s">
        <v>163</v>
      </c>
      <c r="B54" s="1">
        <f>GEOMEAN(B3:B52)</f>
        <v>1.1017391947777142</v>
      </c>
    </row>
    <row r="55" spans="1:2" x14ac:dyDescent="0.3">
      <c r="A55" s="1" t="s">
        <v>164</v>
      </c>
      <c r="B55" s="1">
        <f>0.0125/B54</f>
        <v>1.1345697837791808E-2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D55" sqref="D55"/>
    </sheetView>
  </sheetViews>
  <sheetFormatPr defaultRowHeight="14.4" x14ac:dyDescent="0.3"/>
  <cols>
    <col min="3" max="3" width="14.33203125" bestFit="1" customWidth="1"/>
  </cols>
  <sheetData>
    <row r="1" spans="1:3" x14ac:dyDescent="0.3">
      <c r="A1" s="10" t="s">
        <v>146</v>
      </c>
      <c r="B1" s="10"/>
    </row>
    <row r="2" spans="1:3" x14ac:dyDescent="0.3">
      <c r="A2" t="s">
        <v>159</v>
      </c>
      <c r="B2" t="s">
        <v>160</v>
      </c>
      <c r="C2" s="1">
        <f>1000/50000000</f>
        <v>2.0000000000000002E-5</v>
      </c>
    </row>
    <row r="3" spans="1:3" x14ac:dyDescent="0.3">
      <c r="A3">
        <f>Sheet6!B3*$C$2</f>
        <v>61.889040000000008</v>
      </c>
      <c r="B3" s="1">
        <f>Sheet6!C3*$C$2</f>
        <v>219.89916000000002</v>
      </c>
    </row>
    <row r="4" spans="1:3" x14ac:dyDescent="0.3">
      <c r="A4" s="1">
        <f>Sheet6!B4*$C$2</f>
        <v>145.79404000000002</v>
      </c>
      <c r="B4" s="1">
        <f>Sheet6!C4*$C$2</f>
        <v>427.96610000000004</v>
      </c>
    </row>
    <row r="5" spans="1:3" x14ac:dyDescent="0.3">
      <c r="A5" s="1">
        <f>Sheet6!B5*$C$2</f>
        <v>146.369</v>
      </c>
      <c r="B5" s="1">
        <f>Sheet6!C5*$C$2</f>
        <v>489.23900000000003</v>
      </c>
    </row>
    <row r="6" spans="1:3" x14ac:dyDescent="0.3">
      <c r="A6" s="1">
        <f>Sheet6!B6*$C$2</f>
        <v>107.35086000000001</v>
      </c>
      <c r="B6" s="1">
        <f>Sheet6!C6*$C$2</f>
        <v>382.51306000000005</v>
      </c>
    </row>
    <row r="7" spans="1:3" x14ac:dyDescent="0.3">
      <c r="A7" s="1">
        <f>Sheet6!B7*$C$2</f>
        <v>158.83902</v>
      </c>
      <c r="B7" s="1">
        <f>Sheet6!C7*$C$2</f>
        <v>459.99182000000002</v>
      </c>
    </row>
    <row r="8" spans="1:3" x14ac:dyDescent="0.3">
      <c r="A8" s="1">
        <f>Sheet6!B8*$C$2</f>
        <v>67.890100000000004</v>
      </c>
      <c r="B8" s="1">
        <f>Sheet6!C8*$C$2</f>
        <v>209.41636000000003</v>
      </c>
    </row>
    <row r="9" spans="1:3" x14ac:dyDescent="0.3">
      <c r="A9" s="1">
        <f>Sheet6!B9*$C$2</f>
        <v>83.784680000000009</v>
      </c>
      <c r="B9" s="1">
        <f>Sheet6!C9*$C$2</f>
        <v>313.19622000000004</v>
      </c>
    </row>
    <row r="10" spans="1:3" x14ac:dyDescent="0.3">
      <c r="A10" s="1">
        <f>Sheet6!B10*$C$2</f>
        <v>107.88282000000001</v>
      </c>
      <c r="B10" s="1">
        <f>Sheet6!C10*$C$2</f>
        <v>328.02974</v>
      </c>
    </row>
    <row r="11" spans="1:3" x14ac:dyDescent="0.3">
      <c r="A11" s="1">
        <f>Sheet6!B11*$C$2</f>
        <v>75.386920000000003</v>
      </c>
      <c r="B11" s="1">
        <f>Sheet6!C11*$C$2</f>
        <v>210.71886000000001</v>
      </c>
    </row>
    <row r="12" spans="1:3" x14ac:dyDescent="0.3">
      <c r="A12" s="1">
        <f>Sheet6!B12*$C$2</f>
        <v>193.99680000000001</v>
      </c>
      <c r="B12" s="1">
        <f>Sheet6!C12*$C$2</f>
        <v>517.92952000000002</v>
      </c>
    </row>
    <row r="13" spans="1:3" x14ac:dyDescent="0.3">
      <c r="A13" s="1">
        <f>Sheet6!B13*$C$2</f>
        <v>98.817840000000004</v>
      </c>
      <c r="B13" s="1">
        <f>Sheet6!C13*$C$2</f>
        <v>336.94464000000005</v>
      </c>
    </row>
    <row r="14" spans="1:3" x14ac:dyDescent="0.3">
      <c r="A14" s="1">
        <f>Sheet6!B14*$C$2</f>
        <v>100.30058000000001</v>
      </c>
      <c r="B14" s="1">
        <f>Sheet6!C14*$C$2</f>
        <v>368.60324000000003</v>
      </c>
    </row>
    <row r="15" spans="1:3" x14ac:dyDescent="0.3">
      <c r="A15" s="1">
        <f>Sheet6!B15*$C$2</f>
        <v>100.77568000000001</v>
      </c>
      <c r="B15" s="1">
        <f>Sheet6!C15*$C$2</f>
        <v>324.20858000000004</v>
      </c>
    </row>
    <row r="16" spans="1:3" x14ac:dyDescent="0.3">
      <c r="A16" s="1">
        <f>Sheet6!B16*$C$2</f>
        <v>98.896400000000014</v>
      </c>
      <c r="B16" s="1">
        <f>Sheet6!C16*$C$2</f>
        <v>322.54636000000005</v>
      </c>
    </row>
    <row r="17" spans="1:2" x14ac:dyDescent="0.3">
      <c r="A17" s="1">
        <f>Sheet6!B17*$C$2</f>
        <v>98.223240000000004</v>
      </c>
      <c r="B17" s="1">
        <f>Sheet6!C17*$C$2</f>
        <v>317.42684000000003</v>
      </c>
    </row>
    <row r="18" spans="1:2" x14ac:dyDescent="0.3">
      <c r="A18" s="1">
        <f>Sheet6!B18*$C$2</f>
        <v>99.255860000000013</v>
      </c>
      <c r="B18" s="1">
        <f>Sheet6!C18*$C$2</f>
        <v>301.80054000000001</v>
      </c>
    </row>
    <row r="19" spans="1:2" x14ac:dyDescent="0.3">
      <c r="A19" s="1">
        <f>Sheet6!B19*$C$2</f>
        <v>100.03290000000001</v>
      </c>
      <c r="B19" s="1">
        <f>Sheet6!C19*$C$2</f>
        <v>305.43498000000005</v>
      </c>
    </row>
    <row r="20" spans="1:2" x14ac:dyDescent="0.3">
      <c r="A20" s="1">
        <f>Sheet6!B20*$C$2</f>
        <v>185.45466000000002</v>
      </c>
      <c r="B20" s="1">
        <f>Sheet6!C20*$C$2</f>
        <v>513.17430000000002</v>
      </c>
    </row>
    <row r="21" spans="1:2" x14ac:dyDescent="0.3">
      <c r="A21" s="1">
        <f>Sheet6!B21*$C$2</f>
        <v>186.73386000000002</v>
      </c>
      <c r="B21" s="1">
        <f>Sheet6!C21*$C$2</f>
        <v>509.58566000000002</v>
      </c>
    </row>
    <row r="22" spans="1:2" x14ac:dyDescent="0.3">
      <c r="A22" s="1">
        <f>Sheet6!B22*$C$2</f>
        <v>105.85308000000001</v>
      </c>
      <c r="B22" s="1">
        <f>Sheet6!C22*$C$2</f>
        <v>350.37112000000002</v>
      </c>
    </row>
    <row r="23" spans="1:2" x14ac:dyDescent="0.3">
      <c r="A23" s="1">
        <f>Sheet6!B23*$C$2</f>
        <v>111.57714000000001</v>
      </c>
      <c r="B23" s="1">
        <f>Sheet6!C23*$C$2</f>
        <v>319.16002000000003</v>
      </c>
    </row>
    <row r="24" spans="1:2" x14ac:dyDescent="0.3">
      <c r="A24" s="1">
        <f>Sheet6!B24*$C$2</f>
        <v>110.69898000000001</v>
      </c>
      <c r="B24" s="1">
        <f>Sheet6!C24*$C$2</f>
        <v>368.51068000000004</v>
      </c>
    </row>
    <row r="25" spans="1:2" x14ac:dyDescent="0.3">
      <c r="A25" s="1">
        <f>Sheet6!B25*$C$2</f>
        <v>112.17578</v>
      </c>
      <c r="B25" s="1">
        <f>Sheet6!C25*$C$2</f>
        <v>373.94672000000003</v>
      </c>
    </row>
    <row r="26" spans="1:2" x14ac:dyDescent="0.3">
      <c r="A26" s="1">
        <f>Sheet6!B26*$C$2</f>
        <v>117.20072</v>
      </c>
      <c r="B26" s="1">
        <f>Sheet6!C26*$C$2</f>
        <v>388.91848000000005</v>
      </c>
    </row>
    <row r="27" spans="1:2" x14ac:dyDescent="0.3">
      <c r="A27" s="1">
        <f>Sheet6!B27*$C$2</f>
        <v>120.32382000000001</v>
      </c>
      <c r="B27" s="1">
        <f>Sheet6!C27*$C$2</f>
        <v>388.62262000000004</v>
      </c>
    </row>
    <row r="28" spans="1:2" x14ac:dyDescent="0.3">
      <c r="A28" s="1">
        <f>Sheet6!B28*$C$2</f>
        <v>120.39080000000001</v>
      </c>
      <c r="B28" s="1">
        <f>Sheet6!C28*$C$2</f>
        <v>395.70006000000001</v>
      </c>
    </row>
    <row r="29" spans="1:2" x14ac:dyDescent="0.3">
      <c r="A29" s="1">
        <f>Sheet6!B29*$C$2</f>
        <v>143.53016000000002</v>
      </c>
      <c r="B29" s="1">
        <f>Sheet6!C29*$C$2</f>
        <v>450.41976000000005</v>
      </c>
    </row>
    <row r="30" spans="1:2" x14ac:dyDescent="0.3">
      <c r="A30" s="1">
        <f>Sheet6!B30*$C$2</f>
        <v>143.78024000000002</v>
      </c>
      <c r="B30" s="1">
        <f>Sheet6!C30*$C$2</f>
        <v>456.92148000000003</v>
      </c>
    </row>
    <row r="31" spans="1:2" x14ac:dyDescent="0.3">
      <c r="A31" s="1">
        <f>Sheet6!B31*$C$2</f>
        <v>155.46302</v>
      </c>
      <c r="B31" s="1">
        <f>Sheet6!C31*$C$2</f>
        <v>481.69554000000005</v>
      </c>
    </row>
    <row r="32" spans="1:2" x14ac:dyDescent="0.3">
      <c r="A32" s="1">
        <f>Sheet6!B32*$C$2</f>
        <v>153.60216000000003</v>
      </c>
      <c r="B32" s="1">
        <f>Sheet6!C32*$C$2</f>
        <v>488.82780000000002</v>
      </c>
    </row>
    <row r="33" spans="1:2" x14ac:dyDescent="0.3">
      <c r="A33" s="1">
        <f>Sheet6!B33*$C$2</f>
        <v>155.08532000000002</v>
      </c>
      <c r="B33" s="1">
        <f>Sheet6!C33*$C$2</f>
        <v>490.35184000000004</v>
      </c>
    </row>
    <row r="34" spans="1:2" x14ac:dyDescent="0.3">
      <c r="A34" s="1">
        <f>Sheet6!B34*$C$2</f>
        <v>158.16774000000001</v>
      </c>
      <c r="B34" s="1">
        <f>Sheet6!C34*$C$2</f>
        <v>473.76408000000004</v>
      </c>
    </row>
    <row r="35" spans="1:2" x14ac:dyDescent="0.3">
      <c r="A35" s="1">
        <f>Sheet6!B35*$C$2</f>
        <v>157.39540000000002</v>
      </c>
      <c r="B35" s="1">
        <f>Sheet6!C35*$C$2</f>
        <v>474.80240000000003</v>
      </c>
    </row>
    <row r="36" spans="1:2" x14ac:dyDescent="0.3">
      <c r="A36" s="1">
        <f>Sheet6!B36*$C$2</f>
        <v>160.43416000000002</v>
      </c>
      <c r="B36" s="1">
        <f>Sheet6!C36*$C$2</f>
        <v>482.51456000000002</v>
      </c>
    </row>
    <row r="37" spans="1:2" x14ac:dyDescent="0.3">
      <c r="A37" s="1">
        <f>Sheet6!B37*$C$2</f>
        <v>162.17286000000001</v>
      </c>
      <c r="B37" s="1">
        <f>Sheet6!C37*$C$2</f>
        <v>490.02232000000004</v>
      </c>
    </row>
    <row r="38" spans="1:2" x14ac:dyDescent="0.3">
      <c r="A38" s="1">
        <f>Sheet6!B38*$C$2</f>
        <v>169.82558</v>
      </c>
      <c r="B38" s="1">
        <f>Sheet6!C38*$C$2</f>
        <v>512.16960000000006</v>
      </c>
    </row>
    <row r="39" spans="1:2" x14ac:dyDescent="0.3">
      <c r="A39" s="1">
        <f>Sheet6!B39*$C$2</f>
        <v>161.05934000000002</v>
      </c>
      <c r="B39" s="1">
        <f>Sheet6!C39*$C$2</f>
        <v>441.82644000000005</v>
      </c>
    </row>
    <row r="40" spans="1:2" x14ac:dyDescent="0.3">
      <c r="A40" s="1">
        <f>Sheet6!B40*$C$2</f>
        <v>161.55438000000001</v>
      </c>
      <c r="B40" s="1">
        <f>Sheet6!C40*$C$2</f>
        <v>443.36216000000002</v>
      </c>
    </row>
    <row r="41" spans="1:2" x14ac:dyDescent="0.3">
      <c r="A41" s="1">
        <f>Sheet6!B41*$C$2</f>
        <v>162.30174000000002</v>
      </c>
      <c r="B41" s="1">
        <f>Sheet6!C41*$C$2</f>
        <v>449.43020000000001</v>
      </c>
    </row>
    <row r="42" spans="1:2" x14ac:dyDescent="0.3">
      <c r="A42" s="1">
        <f>Sheet6!B42*$C$2</f>
        <v>151.84584000000001</v>
      </c>
      <c r="B42" s="1">
        <f>Sheet6!C42*$C$2</f>
        <v>415.72686000000004</v>
      </c>
    </row>
    <row r="43" spans="1:2" x14ac:dyDescent="0.3">
      <c r="A43" s="1">
        <f>Sheet6!B43*$C$2</f>
        <v>163.40134</v>
      </c>
      <c r="B43" s="1">
        <f>Sheet6!C43*$C$2</f>
        <v>438.17788000000002</v>
      </c>
    </row>
    <row r="44" spans="1:2" x14ac:dyDescent="0.3">
      <c r="A44" s="1">
        <f>Sheet6!B44*$C$2</f>
        <v>164.34866000000002</v>
      </c>
      <c r="B44" s="1">
        <f>Sheet6!C44*$C$2</f>
        <v>437.29386000000005</v>
      </c>
    </row>
    <row r="45" spans="1:2" x14ac:dyDescent="0.3">
      <c r="A45" s="1">
        <f>Sheet6!B45*$C$2</f>
        <v>171.64350000000002</v>
      </c>
      <c r="B45" s="1">
        <f>Sheet6!C45*$C$2</f>
        <v>476.69084000000004</v>
      </c>
    </row>
    <row r="46" spans="1:2" x14ac:dyDescent="0.3">
      <c r="A46" s="1">
        <f>Sheet6!B46*$C$2</f>
        <v>101.16128</v>
      </c>
      <c r="B46" s="1">
        <f>Sheet6!C46*$C$2</f>
        <v>363.08882000000006</v>
      </c>
    </row>
    <row r="47" spans="1:2" x14ac:dyDescent="0.3">
      <c r="A47" s="1">
        <f>Sheet6!B47*$C$2</f>
        <v>64.80528000000001</v>
      </c>
      <c r="B47" s="1">
        <f>Sheet6!C47*$C$2</f>
        <v>519.42464000000007</v>
      </c>
    </row>
    <row r="48" spans="1:2" x14ac:dyDescent="0.3">
      <c r="A48" s="1">
        <f>Sheet6!B48*$C$2</f>
        <v>67.739380000000011</v>
      </c>
      <c r="B48" s="1">
        <f>Sheet6!C48*$C$2</f>
        <v>332.80216000000001</v>
      </c>
    </row>
    <row r="49" spans="1:4" x14ac:dyDescent="0.3">
      <c r="A49" s="1">
        <f>Sheet6!B49*$C$2</f>
        <v>88.320140000000009</v>
      </c>
      <c r="B49" s="1">
        <f>Sheet6!C49*$C$2</f>
        <v>235.87982000000002</v>
      </c>
    </row>
    <row r="50" spans="1:4" x14ac:dyDescent="0.3">
      <c r="A50" s="1">
        <f>Sheet6!B50*$C$2</f>
        <v>123.86042</v>
      </c>
      <c r="B50" s="1">
        <f>Sheet6!C50*$C$2</f>
        <v>343.87332000000004</v>
      </c>
    </row>
    <row r="51" spans="1:4" x14ac:dyDescent="0.3">
      <c r="A51" s="1">
        <f>Sheet6!B51*$C$2</f>
        <v>111.39854000000001</v>
      </c>
      <c r="B51" s="1">
        <f>Sheet6!C51*$C$2</f>
        <v>264.26468</v>
      </c>
    </row>
    <row r="52" spans="1:4" x14ac:dyDescent="0.3">
      <c r="A52" s="1">
        <f>Sheet6!B52*$C$2</f>
        <v>11.815900000000001</v>
      </c>
      <c r="B52" s="1">
        <f>Sheet6!C52*$C$2</f>
        <v>43.277120000000004</v>
      </c>
    </row>
    <row r="53" spans="1:4" x14ac:dyDescent="0.3">
      <c r="A53" s="1">
        <f>AVERAGE(A3:A52)</f>
        <v>125.61213999999997</v>
      </c>
      <c r="B53" s="1">
        <f>AVERAGE(B3:B52)</f>
        <v>389.00925720000015</v>
      </c>
      <c r="C53" t="s">
        <v>151</v>
      </c>
      <c r="D53" t="s">
        <v>166</v>
      </c>
    </row>
    <row r="54" spans="1:4" x14ac:dyDescent="0.3">
      <c r="A54" s="1">
        <f>A53*linkedrecords!C5</f>
        <v>3.7234704211639991</v>
      </c>
      <c r="B54" s="1">
        <f>B53*linkedrecords!C4</f>
        <v>2.332277770894597</v>
      </c>
      <c r="C54" s="1" t="s">
        <v>161</v>
      </c>
      <c r="D54">
        <f>SUM(A54:B54)</f>
        <v>6.055748192058596</v>
      </c>
    </row>
    <row r="55" spans="1:4" x14ac:dyDescent="0.3">
      <c r="A55">
        <f>Sheet1!B55*linkedrecords!E5*20</f>
        <v>1.9862050931586444</v>
      </c>
      <c r="B55" s="1">
        <f>Sheet1!B55*linkedrecords!E4*20</f>
        <v>8.1553783713874534E-2</v>
      </c>
      <c r="C55" s="1" t="s">
        <v>162</v>
      </c>
      <c r="D55" s="3">
        <f>SUM(A55:B55)</f>
        <v>2.067758876872519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8">
        <v>21278912</v>
      </c>
      <c r="C3" s="8">
        <v>20442405</v>
      </c>
      <c r="D3" s="8">
        <v>836507</v>
      </c>
      <c r="E3" s="8">
        <v>8839070</v>
      </c>
      <c r="F3" s="8">
        <v>8444470</v>
      </c>
      <c r="G3" s="8">
        <v>394600</v>
      </c>
      <c r="H3" s="8">
        <v>4042450</v>
      </c>
      <c r="I3" s="8">
        <v>3983450</v>
      </c>
      <c r="J3" s="8">
        <v>59000</v>
      </c>
      <c r="K3" s="8">
        <v>8397392</v>
      </c>
      <c r="L3" s="8">
        <v>8014485</v>
      </c>
      <c r="M3" s="8">
        <v>382907</v>
      </c>
      <c r="N3" s="8">
        <v>0</v>
      </c>
      <c r="O3" s="8">
        <v>0</v>
      </c>
      <c r="P3" s="8">
        <v>0</v>
      </c>
      <c r="Q3" s="8">
        <v>8885048</v>
      </c>
      <c r="R3" s="8">
        <v>8576470</v>
      </c>
      <c r="S3" s="8">
        <v>129807</v>
      </c>
      <c r="T3" s="8">
        <v>253073</v>
      </c>
      <c r="U3" s="8">
        <v>47.284999999999997</v>
      </c>
      <c r="V3" s="8">
        <v>0</v>
      </c>
    </row>
    <row r="4" spans="1:22" x14ac:dyDescent="0.3">
      <c r="A4" t="s">
        <v>87</v>
      </c>
      <c r="B4" s="8">
        <v>19345350</v>
      </c>
      <c r="C4" s="8">
        <v>19005906</v>
      </c>
      <c r="D4" s="8">
        <v>339444</v>
      </c>
      <c r="E4" s="8">
        <v>6592420</v>
      </c>
      <c r="F4" s="8">
        <v>6475852</v>
      </c>
      <c r="G4" s="8">
        <v>116568</v>
      </c>
      <c r="H4" s="8">
        <v>6424994</v>
      </c>
      <c r="I4" s="8">
        <v>6335359</v>
      </c>
      <c r="J4" s="8">
        <v>89635</v>
      </c>
      <c r="K4" s="8">
        <v>6327936</v>
      </c>
      <c r="L4" s="8">
        <v>6194695</v>
      </c>
      <c r="M4" s="8">
        <v>133241</v>
      </c>
      <c r="N4" s="8">
        <v>0</v>
      </c>
      <c r="O4" s="8">
        <v>0</v>
      </c>
      <c r="P4" s="8">
        <v>0</v>
      </c>
      <c r="Q4" s="8">
        <v>6603252</v>
      </c>
      <c r="R4" s="8">
        <v>6398725</v>
      </c>
      <c r="S4" s="8">
        <v>54290</v>
      </c>
      <c r="T4" s="8">
        <v>79093</v>
      </c>
      <c r="U4" s="8">
        <v>49.121000000000002</v>
      </c>
      <c r="V4" s="8">
        <v>0</v>
      </c>
    </row>
    <row r="5" spans="1:22" x14ac:dyDescent="0.3">
      <c r="A5" t="s">
        <v>88</v>
      </c>
      <c r="B5" s="8">
        <v>17758724</v>
      </c>
      <c r="C5" s="8">
        <v>17262636</v>
      </c>
      <c r="D5" s="8">
        <v>496088</v>
      </c>
      <c r="E5" s="8">
        <v>6091309</v>
      </c>
      <c r="F5" s="8">
        <v>5966065</v>
      </c>
      <c r="G5" s="8">
        <v>125244</v>
      </c>
      <c r="H5" s="8">
        <v>5958764</v>
      </c>
      <c r="I5" s="8">
        <v>5724476</v>
      </c>
      <c r="J5" s="8">
        <v>234288</v>
      </c>
      <c r="K5" s="8">
        <v>5708651</v>
      </c>
      <c r="L5" s="8">
        <v>5572095</v>
      </c>
      <c r="M5" s="8">
        <v>136556</v>
      </c>
      <c r="N5" s="8">
        <v>0</v>
      </c>
      <c r="O5" s="8">
        <v>0</v>
      </c>
      <c r="P5" s="8">
        <v>0</v>
      </c>
      <c r="Q5" s="8">
        <v>6132745</v>
      </c>
      <c r="R5" s="8">
        <v>5990786</v>
      </c>
      <c r="S5" s="8">
        <v>68547</v>
      </c>
      <c r="T5" s="8">
        <v>68057</v>
      </c>
      <c r="U5" s="8">
        <v>123.408</v>
      </c>
      <c r="V5" s="8">
        <v>0</v>
      </c>
    </row>
    <row r="6" spans="1:22" x14ac:dyDescent="0.3">
      <c r="A6" t="s">
        <v>89</v>
      </c>
      <c r="B6" s="8">
        <v>22023263</v>
      </c>
      <c r="C6" s="8">
        <v>21134236</v>
      </c>
      <c r="D6" s="8">
        <v>889027</v>
      </c>
      <c r="E6" s="8">
        <v>8750368</v>
      </c>
      <c r="F6" s="8">
        <v>8354687</v>
      </c>
      <c r="G6" s="8">
        <v>395681</v>
      </c>
      <c r="H6" s="8">
        <v>4815681</v>
      </c>
      <c r="I6" s="8">
        <v>4694347</v>
      </c>
      <c r="J6" s="8">
        <v>121334</v>
      </c>
      <c r="K6" s="8">
        <v>8457214</v>
      </c>
      <c r="L6" s="8">
        <v>8085202</v>
      </c>
      <c r="M6" s="8">
        <v>372012</v>
      </c>
      <c r="N6" s="8">
        <v>0</v>
      </c>
      <c r="O6" s="8">
        <v>0</v>
      </c>
      <c r="P6" s="8">
        <v>0</v>
      </c>
      <c r="Q6" s="8">
        <v>8789455</v>
      </c>
      <c r="R6" s="8">
        <v>8629871</v>
      </c>
      <c r="S6" s="8">
        <v>133465</v>
      </c>
      <c r="T6" s="8">
        <v>238555</v>
      </c>
      <c r="U6" s="8">
        <v>29.357399999999998</v>
      </c>
      <c r="V6" s="8">
        <v>0</v>
      </c>
    </row>
    <row r="7" spans="1:22" x14ac:dyDescent="0.3">
      <c r="A7" t="s">
        <v>90</v>
      </c>
      <c r="B7" s="8">
        <v>19771014</v>
      </c>
      <c r="C7" s="8">
        <v>19235034</v>
      </c>
      <c r="D7" s="8">
        <v>535980</v>
      </c>
      <c r="E7" s="8">
        <v>6713300</v>
      </c>
      <c r="F7" s="8">
        <v>6541662</v>
      </c>
      <c r="G7" s="8">
        <v>171638</v>
      </c>
      <c r="H7" s="8">
        <v>6799615</v>
      </c>
      <c r="I7" s="8">
        <v>6615248</v>
      </c>
      <c r="J7" s="8">
        <v>184367</v>
      </c>
      <c r="K7" s="8">
        <v>6258099</v>
      </c>
      <c r="L7" s="8">
        <v>6078124</v>
      </c>
      <c r="M7" s="8">
        <v>179975</v>
      </c>
      <c r="N7" s="8">
        <v>0</v>
      </c>
      <c r="O7" s="8">
        <v>0</v>
      </c>
      <c r="P7" s="8">
        <v>0</v>
      </c>
      <c r="Q7" s="8">
        <v>6736994</v>
      </c>
      <c r="R7" s="8">
        <v>6364748</v>
      </c>
      <c r="S7" s="8">
        <v>59615</v>
      </c>
      <c r="T7" s="8">
        <v>120248</v>
      </c>
      <c r="U7" s="8">
        <v>92.9696</v>
      </c>
      <c r="V7" s="8">
        <v>0</v>
      </c>
    </row>
    <row r="8" spans="1:22" x14ac:dyDescent="0.3">
      <c r="A8" t="s">
        <v>91</v>
      </c>
      <c r="B8" s="8">
        <v>16661505</v>
      </c>
      <c r="C8" s="8">
        <v>15934770</v>
      </c>
      <c r="D8" s="8">
        <v>726735</v>
      </c>
      <c r="E8" s="8">
        <v>6396792</v>
      </c>
      <c r="F8" s="8">
        <v>5990408</v>
      </c>
      <c r="G8" s="8">
        <v>406384</v>
      </c>
      <c r="H8" s="8">
        <v>4338940</v>
      </c>
      <c r="I8" s="8">
        <v>4296334</v>
      </c>
      <c r="J8" s="8">
        <v>42606</v>
      </c>
      <c r="K8" s="8">
        <v>5925773</v>
      </c>
      <c r="L8" s="8">
        <v>5648028</v>
      </c>
      <c r="M8" s="8">
        <v>277745</v>
      </c>
      <c r="N8" s="8">
        <v>0</v>
      </c>
      <c r="O8" s="8">
        <v>0</v>
      </c>
      <c r="P8" s="8">
        <v>0</v>
      </c>
      <c r="Q8" s="8">
        <v>6438655</v>
      </c>
      <c r="R8" s="8">
        <v>6258291</v>
      </c>
      <c r="S8" s="8">
        <v>116878</v>
      </c>
      <c r="T8" s="8">
        <v>160742</v>
      </c>
      <c r="U8" s="8">
        <v>81.849900000000005</v>
      </c>
      <c r="V8" s="8">
        <v>0</v>
      </c>
    </row>
    <row r="9" spans="1:22" x14ac:dyDescent="0.3">
      <c r="A9" t="s">
        <v>92</v>
      </c>
      <c r="B9" s="8">
        <v>21302241</v>
      </c>
      <c r="C9" s="8">
        <v>20132942</v>
      </c>
      <c r="D9" s="8">
        <v>1169299</v>
      </c>
      <c r="E9" s="8">
        <v>8419667</v>
      </c>
      <c r="F9" s="8">
        <v>7881499</v>
      </c>
      <c r="G9" s="8">
        <v>538168</v>
      </c>
      <c r="H9" s="8">
        <v>4871822</v>
      </c>
      <c r="I9" s="8">
        <v>4780600</v>
      </c>
      <c r="J9" s="8">
        <v>91222</v>
      </c>
      <c r="K9" s="8">
        <v>8010752</v>
      </c>
      <c r="L9" s="8">
        <v>7470843</v>
      </c>
      <c r="M9" s="8">
        <v>539909</v>
      </c>
      <c r="N9" s="8">
        <v>0</v>
      </c>
      <c r="O9" s="8">
        <v>0</v>
      </c>
      <c r="P9" s="8">
        <v>0</v>
      </c>
      <c r="Q9" s="8">
        <v>8472058</v>
      </c>
      <c r="R9" s="8">
        <v>8229403</v>
      </c>
      <c r="S9" s="8">
        <v>159297</v>
      </c>
      <c r="T9" s="8">
        <v>380627</v>
      </c>
      <c r="U9" s="8">
        <v>34.389299999999999</v>
      </c>
      <c r="V9" s="8">
        <v>0</v>
      </c>
    </row>
    <row r="10" spans="1:22" x14ac:dyDescent="0.3">
      <c r="A10" t="s">
        <v>93</v>
      </c>
      <c r="B10" s="8">
        <v>20529881</v>
      </c>
      <c r="C10" s="8">
        <v>18901168</v>
      </c>
      <c r="D10" s="8">
        <v>1628713</v>
      </c>
      <c r="E10" s="8">
        <v>8084277</v>
      </c>
      <c r="F10" s="8">
        <v>7285697</v>
      </c>
      <c r="G10" s="8">
        <v>798580</v>
      </c>
      <c r="H10" s="8">
        <v>4817250</v>
      </c>
      <c r="I10" s="8">
        <v>4707715</v>
      </c>
      <c r="J10" s="8">
        <v>109535</v>
      </c>
      <c r="K10" s="8">
        <v>7628354</v>
      </c>
      <c r="L10" s="8">
        <v>6907756</v>
      </c>
      <c r="M10" s="8">
        <v>720598</v>
      </c>
      <c r="N10" s="8">
        <v>0</v>
      </c>
      <c r="O10" s="8">
        <v>0</v>
      </c>
      <c r="P10" s="8">
        <v>0</v>
      </c>
      <c r="Q10" s="8">
        <v>8153314</v>
      </c>
      <c r="R10" s="8">
        <v>7985174</v>
      </c>
      <c r="S10" s="8">
        <v>200621</v>
      </c>
      <c r="T10" s="8">
        <v>519982</v>
      </c>
      <c r="U10" s="8">
        <v>32.680900000000001</v>
      </c>
      <c r="V10" s="8">
        <v>0</v>
      </c>
    </row>
    <row r="11" spans="1:22" x14ac:dyDescent="0.3">
      <c r="A11" t="s">
        <v>94</v>
      </c>
      <c r="B11" s="8">
        <v>17705189</v>
      </c>
      <c r="C11" s="8">
        <v>17194009</v>
      </c>
      <c r="D11" s="8">
        <v>511180</v>
      </c>
      <c r="E11" s="8">
        <v>6487318</v>
      </c>
      <c r="F11" s="8">
        <v>6282695</v>
      </c>
      <c r="G11" s="8">
        <v>204623</v>
      </c>
      <c r="H11" s="8">
        <v>5056318</v>
      </c>
      <c r="I11" s="8">
        <v>4973695</v>
      </c>
      <c r="J11" s="8">
        <v>82623</v>
      </c>
      <c r="K11" s="8">
        <v>6161553</v>
      </c>
      <c r="L11" s="8">
        <v>5937619</v>
      </c>
      <c r="M11" s="8">
        <v>223934</v>
      </c>
      <c r="N11" s="8">
        <v>0</v>
      </c>
      <c r="O11" s="8">
        <v>0</v>
      </c>
      <c r="P11" s="8">
        <v>0</v>
      </c>
      <c r="Q11" s="8">
        <v>6516188</v>
      </c>
      <c r="R11" s="8">
        <v>6338050</v>
      </c>
      <c r="S11" s="8">
        <v>132150</v>
      </c>
      <c r="T11" s="8">
        <v>91910</v>
      </c>
      <c r="U11" s="8">
        <v>95.406000000000006</v>
      </c>
      <c r="V11" s="8">
        <v>0</v>
      </c>
    </row>
    <row r="12" spans="1:22" x14ac:dyDescent="0.3">
      <c r="A12" t="s">
        <v>95</v>
      </c>
      <c r="B12" s="8">
        <v>21745881</v>
      </c>
      <c r="C12" s="8">
        <v>21745072</v>
      </c>
      <c r="D12" s="8">
        <v>809</v>
      </c>
      <c r="E12" s="8">
        <v>6708922</v>
      </c>
      <c r="F12" s="8">
        <v>6708547</v>
      </c>
      <c r="G12" s="8">
        <v>375</v>
      </c>
      <c r="H12" s="8">
        <v>8432597</v>
      </c>
      <c r="I12" s="8">
        <v>8432484</v>
      </c>
      <c r="J12" s="8">
        <v>113</v>
      </c>
      <c r="K12" s="8">
        <v>6604362</v>
      </c>
      <c r="L12" s="8">
        <v>6604041</v>
      </c>
      <c r="M12" s="8">
        <v>321</v>
      </c>
      <c r="N12" s="8">
        <v>0</v>
      </c>
      <c r="O12" s="8">
        <v>0</v>
      </c>
      <c r="P12" s="8">
        <v>0</v>
      </c>
      <c r="Q12" s="8">
        <v>6708976</v>
      </c>
      <c r="R12" s="8">
        <v>6611926</v>
      </c>
      <c r="S12" s="8">
        <v>92</v>
      </c>
      <c r="T12" s="8">
        <v>231</v>
      </c>
      <c r="U12" s="8">
        <v>35.1755</v>
      </c>
      <c r="V12" s="8">
        <v>0</v>
      </c>
    </row>
    <row r="13" spans="1:22" x14ac:dyDescent="0.3">
      <c r="A13" t="s">
        <v>96</v>
      </c>
      <c r="B13" s="8">
        <v>20143130</v>
      </c>
      <c r="C13" s="8">
        <v>19001908</v>
      </c>
      <c r="D13" s="8">
        <v>1141222</v>
      </c>
      <c r="E13" s="8">
        <v>7920119</v>
      </c>
      <c r="F13" s="8">
        <v>7391630</v>
      </c>
      <c r="G13" s="8">
        <v>528489</v>
      </c>
      <c r="H13" s="8">
        <v>4561703</v>
      </c>
      <c r="I13" s="8">
        <v>4444311</v>
      </c>
      <c r="J13" s="8">
        <v>117392</v>
      </c>
      <c r="K13" s="8">
        <v>7661308</v>
      </c>
      <c r="L13" s="8">
        <v>7165967</v>
      </c>
      <c r="M13" s="8">
        <v>495341</v>
      </c>
      <c r="N13" s="8">
        <v>0</v>
      </c>
      <c r="O13" s="8">
        <v>0</v>
      </c>
      <c r="P13" s="8">
        <v>0</v>
      </c>
      <c r="Q13" s="8">
        <v>7979688</v>
      </c>
      <c r="R13" s="8">
        <v>7887360</v>
      </c>
      <c r="S13" s="8">
        <v>157070</v>
      </c>
      <c r="T13" s="8">
        <v>338230</v>
      </c>
      <c r="U13" s="8">
        <v>53.581899999999997</v>
      </c>
      <c r="V13" s="8">
        <v>0</v>
      </c>
    </row>
    <row r="14" spans="1:22" x14ac:dyDescent="0.3">
      <c r="A14" t="s">
        <v>97</v>
      </c>
      <c r="B14" s="8">
        <v>21834788</v>
      </c>
      <c r="C14" s="8">
        <v>17763408</v>
      </c>
      <c r="D14" s="8">
        <v>4071380</v>
      </c>
      <c r="E14" s="8">
        <v>8695353</v>
      </c>
      <c r="F14" s="8">
        <v>6679064</v>
      </c>
      <c r="G14" s="8">
        <v>2016289</v>
      </c>
      <c r="H14" s="8">
        <v>4650609</v>
      </c>
      <c r="I14" s="8">
        <v>4543704</v>
      </c>
      <c r="J14" s="8">
        <v>106905</v>
      </c>
      <c r="K14" s="8">
        <v>8488826</v>
      </c>
      <c r="L14" s="8">
        <v>6540640</v>
      </c>
      <c r="M14" s="8">
        <v>1948186</v>
      </c>
      <c r="N14" s="8">
        <v>0</v>
      </c>
      <c r="O14" s="8">
        <v>0</v>
      </c>
      <c r="P14" s="8">
        <v>0</v>
      </c>
      <c r="Q14" s="8">
        <v>8731419</v>
      </c>
      <c r="R14" s="8">
        <v>8641405</v>
      </c>
      <c r="S14" s="8">
        <v>108412</v>
      </c>
      <c r="T14" s="8">
        <v>1839764</v>
      </c>
      <c r="U14" s="8">
        <v>22.789100000000001</v>
      </c>
      <c r="V14" s="8">
        <v>0</v>
      </c>
    </row>
    <row r="15" spans="1:22" x14ac:dyDescent="0.3">
      <c r="A15" t="s">
        <v>98</v>
      </c>
      <c r="B15" s="8">
        <v>21826435</v>
      </c>
      <c r="C15" s="8">
        <v>17246411</v>
      </c>
      <c r="D15" s="8">
        <v>4580024</v>
      </c>
      <c r="E15" s="8">
        <v>8723929</v>
      </c>
      <c r="F15" s="8">
        <v>6445693</v>
      </c>
      <c r="G15" s="8">
        <v>2278236</v>
      </c>
      <c r="H15" s="8">
        <v>4588885</v>
      </c>
      <c r="I15" s="8">
        <v>4484224</v>
      </c>
      <c r="J15" s="8">
        <v>104661</v>
      </c>
      <c r="K15" s="8">
        <v>8513621</v>
      </c>
      <c r="L15" s="8">
        <v>6316494</v>
      </c>
      <c r="M15" s="8">
        <v>2197127</v>
      </c>
      <c r="N15" s="8">
        <v>0</v>
      </c>
      <c r="O15" s="8">
        <v>0</v>
      </c>
      <c r="P15" s="8">
        <v>0</v>
      </c>
      <c r="Q15" s="8">
        <v>8757598</v>
      </c>
      <c r="R15" s="8">
        <v>8659197</v>
      </c>
      <c r="S15" s="8">
        <v>108432</v>
      </c>
      <c r="T15" s="8">
        <v>2088694</v>
      </c>
      <c r="U15" s="8">
        <v>20.2148</v>
      </c>
      <c r="V15" s="8">
        <v>0</v>
      </c>
    </row>
    <row r="16" spans="1:22" x14ac:dyDescent="0.3">
      <c r="A16" t="s">
        <v>99</v>
      </c>
      <c r="B16" s="8">
        <v>20226268</v>
      </c>
      <c r="C16" s="8">
        <v>17000648</v>
      </c>
      <c r="D16" s="8">
        <v>3225620</v>
      </c>
      <c r="E16" s="8">
        <v>7861546</v>
      </c>
      <c r="F16" s="8">
        <v>6270941</v>
      </c>
      <c r="G16" s="8">
        <v>1590605</v>
      </c>
      <c r="H16" s="8">
        <v>4722836</v>
      </c>
      <c r="I16" s="8">
        <v>4628391</v>
      </c>
      <c r="J16" s="8">
        <v>94445</v>
      </c>
      <c r="K16" s="8">
        <v>7641886</v>
      </c>
      <c r="L16" s="8">
        <v>6101316</v>
      </c>
      <c r="M16" s="8">
        <v>1540570</v>
      </c>
      <c r="N16" s="8">
        <v>0</v>
      </c>
      <c r="O16" s="8">
        <v>0</v>
      </c>
      <c r="P16" s="8">
        <v>0</v>
      </c>
      <c r="Q16" s="8">
        <v>7895740</v>
      </c>
      <c r="R16" s="8">
        <v>7797595</v>
      </c>
      <c r="S16" s="8">
        <v>119794</v>
      </c>
      <c r="T16" s="8">
        <v>1420749</v>
      </c>
      <c r="U16" s="8">
        <v>22.565899999999999</v>
      </c>
      <c r="V16" s="8">
        <v>0</v>
      </c>
    </row>
    <row r="17" spans="1:22" x14ac:dyDescent="0.3">
      <c r="A17" t="s">
        <v>100</v>
      </c>
      <c r="B17" s="8">
        <v>18410775</v>
      </c>
      <c r="C17" s="8">
        <v>17379286</v>
      </c>
      <c r="D17" s="8">
        <v>1031489</v>
      </c>
      <c r="E17" s="8">
        <v>6900383</v>
      </c>
      <c r="F17" s="8">
        <v>6421628</v>
      </c>
      <c r="G17" s="8">
        <v>478755</v>
      </c>
      <c r="H17" s="8">
        <v>4845957</v>
      </c>
      <c r="I17" s="8">
        <v>4763893</v>
      </c>
      <c r="J17" s="8">
        <v>82064</v>
      </c>
      <c r="K17" s="8">
        <v>6664435</v>
      </c>
      <c r="L17" s="8">
        <v>6193765</v>
      </c>
      <c r="M17" s="8">
        <v>470670</v>
      </c>
      <c r="N17" s="8">
        <v>0</v>
      </c>
      <c r="O17" s="8">
        <v>0</v>
      </c>
      <c r="P17" s="8">
        <v>0</v>
      </c>
      <c r="Q17" s="8">
        <v>6937856</v>
      </c>
      <c r="R17" s="8">
        <v>6843605</v>
      </c>
      <c r="S17" s="8">
        <v>140189</v>
      </c>
      <c r="T17" s="8">
        <v>330477</v>
      </c>
      <c r="U17" s="8">
        <v>39.810699999999997</v>
      </c>
      <c r="V17" s="8">
        <v>0</v>
      </c>
    </row>
    <row r="18" spans="1:22" x14ac:dyDescent="0.3">
      <c r="A18" t="s">
        <v>101</v>
      </c>
      <c r="B18" s="8">
        <v>17596691</v>
      </c>
      <c r="C18" s="8">
        <v>16553491</v>
      </c>
      <c r="D18" s="8">
        <v>1043200</v>
      </c>
      <c r="E18" s="8">
        <v>6431410</v>
      </c>
      <c r="F18" s="8">
        <v>5946334</v>
      </c>
      <c r="G18" s="8">
        <v>485076</v>
      </c>
      <c r="H18" s="8">
        <v>4973128</v>
      </c>
      <c r="I18" s="8">
        <v>4891169</v>
      </c>
      <c r="J18" s="8">
        <v>81959</v>
      </c>
      <c r="K18" s="8">
        <v>6192153</v>
      </c>
      <c r="L18" s="8">
        <v>5715988</v>
      </c>
      <c r="M18" s="8">
        <v>476165</v>
      </c>
      <c r="N18" s="8">
        <v>0</v>
      </c>
      <c r="O18" s="8">
        <v>0</v>
      </c>
      <c r="P18" s="8">
        <v>0</v>
      </c>
      <c r="Q18" s="8">
        <v>6467505</v>
      </c>
      <c r="R18" s="8">
        <v>6366555</v>
      </c>
      <c r="S18" s="8">
        <v>135360</v>
      </c>
      <c r="T18" s="8">
        <v>340826</v>
      </c>
      <c r="U18" s="8">
        <v>39.966299999999997</v>
      </c>
      <c r="V18" s="8">
        <v>0</v>
      </c>
    </row>
    <row r="19" spans="1:22" x14ac:dyDescent="0.3">
      <c r="A19" t="s">
        <v>102</v>
      </c>
      <c r="B19" s="8">
        <v>17590049</v>
      </c>
      <c r="C19" s="8">
        <v>16523054</v>
      </c>
      <c r="D19" s="8">
        <v>1066995</v>
      </c>
      <c r="E19" s="8">
        <v>6443026</v>
      </c>
      <c r="F19" s="8">
        <v>5944525</v>
      </c>
      <c r="G19" s="8">
        <v>498501</v>
      </c>
      <c r="H19" s="8">
        <v>4941504</v>
      </c>
      <c r="I19" s="8">
        <v>4861198</v>
      </c>
      <c r="J19" s="8">
        <v>80306</v>
      </c>
      <c r="K19" s="8">
        <v>6205519</v>
      </c>
      <c r="L19" s="8">
        <v>5717331</v>
      </c>
      <c r="M19" s="8">
        <v>488188</v>
      </c>
      <c r="N19" s="8">
        <v>0</v>
      </c>
      <c r="O19" s="8">
        <v>0</v>
      </c>
      <c r="P19" s="8">
        <v>0</v>
      </c>
      <c r="Q19" s="8">
        <v>6479140</v>
      </c>
      <c r="R19" s="8">
        <v>6382344</v>
      </c>
      <c r="S19" s="8">
        <v>136286</v>
      </c>
      <c r="T19" s="8">
        <v>351908</v>
      </c>
      <c r="U19" s="8">
        <v>41.815300000000001</v>
      </c>
      <c r="V19" s="8">
        <v>0</v>
      </c>
    </row>
    <row r="20" spans="1:22" x14ac:dyDescent="0.3">
      <c r="A20" t="s">
        <v>103</v>
      </c>
      <c r="B20" s="8">
        <v>21963256</v>
      </c>
      <c r="C20" s="8">
        <v>21892388</v>
      </c>
      <c r="D20" s="8">
        <v>70868</v>
      </c>
      <c r="E20" s="8">
        <v>6837694</v>
      </c>
      <c r="F20" s="8">
        <v>6810801</v>
      </c>
      <c r="G20" s="8">
        <v>26893</v>
      </c>
      <c r="H20" s="8">
        <v>8416509</v>
      </c>
      <c r="I20" s="8">
        <v>8384440</v>
      </c>
      <c r="J20" s="8">
        <v>32069</v>
      </c>
      <c r="K20" s="8">
        <v>6709053</v>
      </c>
      <c r="L20" s="8">
        <v>6697147</v>
      </c>
      <c r="M20" s="8">
        <v>11906</v>
      </c>
      <c r="N20" s="8">
        <v>0</v>
      </c>
      <c r="O20" s="8">
        <v>0</v>
      </c>
      <c r="P20" s="8">
        <v>0</v>
      </c>
      <c r="Q20" s="8">
        <v>6842158</v>
      </c>
      <c r="R20" s="8">
        <v>6736677</v>
      </c>
      <c r="S20" s="8">
        <v>3343</v>
      </c>
      <c r="T20" s="8">
        <v>8563</v>
      </c>
      <c r="U20" s="8">
        <v>231.56200000000001</v>
      </c>
      <c r="V20" s="8">
        <v>0</v>
      </c>
    </row>
    <row r="21" spans="1:22" x14ac:dyDescent="0.3">
      <c r="A21" t="s">
        <v>104</v>
      </c>
      <c r="B21" s="8">
        <v>22126402</v>
      </c>
      <c r="C21" s="8">
        <v>22108911</v>
      </c>
      <c r="D21" s="8">
        <v>17491</v>
      </c>
      <c r="E21" s="8">
        <v>6834674</v>
      </c>
      <c r="F21" s="8">
        <v>6834140</v>
      </c>
      <c r="G21" s="8">
        <v>534</v>
      </c>
      <c r="H21" s="8">
        <v>8564594</v>
      </c>
      <c r="I21" s="8">
        <v>8564496</v>
      </c>
      <c r="J21" s="8">
        <v>98</v>
      </c>
      <c r="K21" s="8">
        <v>6727134</v>
      </c>
      <c r="L21" s="8">
        <v>6710275</v>
      </c>
      <c r="M21" s="8">
        <v>16859</v>
      </c>
      <c r="N21" s="8">
        <v>0</v>
      </c>
      <c r="O21" s="8">
        <v>0</v>
      </c>
      <c r="P21" s="8">
        <v>0</v>
      </c>
      <c r="Q21" s="8">
        <v>6834737</v>
      </c>
      <c r="R21" s="8">
        <v>6731463</v>
      </c>
      <c r="S21" s="8">
        <v>84</v>
      </c>
      <c r="T21" s="8">
        <v>16772</v>
      </c>
      <c r="U21" s="8">
        <v>16.2621</v>
      </c>
      <c r="V21" s="8">
        <v>0</v>
      </c>
    </row>
    <row r="22" spans="1:22" x14ac:dyDescent="0.3">
      <c r="A22" t="s">
        <v>105</v>
      </c>
      <c r="B22" s="8">
        <v>18422475</v>
      </c>
      <c r="C22" s="8">
        <v>17154773</v>
      </c>
      <c r="D22" s="8">
        <v>1267702</v>
      </c>
      <c r="E22" s="8">
        <v>6747573</v>
      </c>
      <c r="F22" s="8">
        <v>6176059</v>
      </c>
      <c r="G22" s="8">
        <v>571514</v>
      </c>
      <c r="H22" s="8">
        <v>5204483</v>
      </c>
      <c r="I22" s="8">
        <v>4982292</v>
      </c>
      <c r="J22" s="8">
        <v>222191</v>
      </c>
      <c r="K22" s="8">
        <v>6470419</v>
      </c>
      <c r="L22" s="8">
        <v>5996422</v>
      </c>
      <c r="M22" s="8">
        <v>473997</v>
      </c>
      <c r="N22" s="8">
        <v>0</v>
      </c>
      <c r="O22" s="8">
        <v>0</v>
      </c>
      <c r="P22" s="8">
        <v>0</v>
      </c>
      <c r="Q22" s="8">
        <v>6789628</v>
      </c>
      <c r="R22" s="8">
        <v>6689083</v>
      </c>
      <c r="S22" s="8">
        <v>114722</v>
      </c>
      <c r="T22" s="8">
        <v>359294</v>
      </c>
      <c r="U22" s="8">
        <v>22.9011</v>
      </c>
      <c r="V22" s="8">
        <v>0</v>
      </c>
    </row>
    <row r="23" spans="1:22" x14ac:dyDescent="0.3">
      <c r="A23" t="s">
        <v>106</v>
      </c>
      <c r="B23" s="8">
        <v>18428486</v>
      </c>
      <c r="C23" s="8">
        <v>16262847</v>
      </c>
      <c r="D23" s="8">
        <v>2165639</v>
      </c>
      <c r="E23" s="8">
        <v>7045023</v>
      </c>
      <c r="F23" s="8">
        <v>6301972</v>
      </c>
      <c r="G23" s="8">
        <v>743051</v>
      </c>
      <c r="H23" s="8">
        <v>5518963</v>
      </c>
      <c r="I23" s="8">
        <v>4659736</v>
      </c>
      <c r="J23" s="8">
        <v>859227</v>
      </c>
      <c r="K23" s="8">
        <v>5864500</v>
      </c>
      <c r="L23" s="8">
        <v>5301139</v>
      </c>
      <c r="M23" s="8">
        <v>563361</v>
      </c>
      <c r="N23" s="8">
        <v>0</v>
      </c>
      <c r="O23" s="8">
        <v>0</v>
      </c>
      <c r="P23" s="8">
        <v>0</v>
      </c>
      <c r="Q23" s="8">
        <v>7084177</v>
      </c>
      <c r="R23" s="8">
        <v>6893955</v>
      </c>
      <c r="S23" s="8">
        <v>200921</v>
      </c>
      <c r="T23" s="8">
        <v>362501</v>
      </c>
      <c r="U23" s="8">
        <v>173.50700000000001</v>
      </c>
      <c r="V23" s="8">
        <v>0</v>
      </c>
    </row>
    <row r="24" spans="1:22" x14ac:dyDescent="0.3">
      <c r="A24" t="s">
        <v>107</v>
      </c>
      <c r="B24" s="8">
        <v>18665596</v>
      </c>
      <c r="C24" s="8">
        <v>16447809</v>
      </c>
      <c r="D24" s="8">
        <v>2217787</v>
      </c>
      <c r="E24" s="8">
        <v>7070536</v>
      </c>
      <c r="F24" s="8">
        <v>6346869</v>
      </c>
      <c r="G24" s="8">
        <v>723667</v>
      </c>
      <c r="H24" s="8">
        <v>5805675</v>
      </c>
      <c r="I24" s="8">
        <v>4853363</v>
      </c>
      <c r="J24" s="8">
        <v>952312</v>
      </c>
      <c r="K24" s="8">
        <v>5789385</v>
      </c>
      <c r="L24" s="8">
        <v>5247577</v>
      </c>
      <c r="M24" s="8">
        <v>541808</v>
      </c>
      <c r="N24" s="8">
        <v>0</v>
      </c>
      <c r="O24" s="8">
        <v>0</v>
      </c>
      <c r="P24" s="8">
        <v>0</v>
      </c>
      <c r="Q24" s="8">
        <v>7111310</v>
      </c>
      <c r="R24" s="8">
        <v>6907502</v>
      </c>
      <c r="S24" s="8">
        <v>202008</v>
      </c>
      <c r="T24" s="8">
        <v>339889</v>
      </c>
      <c r="U24" s="8">
        <v>174.96899999999999</v>
      </c>
      <c r="V24" s="8">
        <v>0</v>
      </c>
    </row>
    <row r="25" spans="1:22" x14ac:dyDescent="0.3">
      <c r="A25" t="s">
        <v>108</v>
      </c>
      <c r="B25" s="8">
        <v>18360784</v>
      </c>
      <c r="C25" s="8">
        <v>16137085</v>
      </c>
      <c r="D25" s="8">
        <v>2223699</v>
      </c>
      <c r="E25" s="8">
        <v>7002960</v>
      </c>
      <c r="F25" s="8">
        <v>6252147</v>
      </c>
      <c r="G25" s="8">
        <v>750813</v>
      </c>
      <c r="H25" s="8">
        <v>5512644</v>
      </c>
      <c r="I25" s="8">
        <v>4610528</v>
      </c>
      <c r="J25" s="8">
        <v>902116</v>
      </c>
      <c r="K25" s="8">
        <v>5845180</v>
      </c>
      <c r="L25" s="8">
        <v>5274410</v>
      </c>
      <c r="M25" s="8">
        <v>570770</v>
      </c>
      <c r="N25" s="8">
        <v>0</v>
      </c>
      <c r="O25" s="8">
        <v>0</v>
      </c>
      <c r="P25" s="8">
        <v>0</v>
      </c>
      <c r="Q25" s="8">
        <v>7041546</v>
      </c>
      <c r="R25" s="8">
        <v>6855106</v>
      </c>
      <c r="S25" s="8">
        <v>201511</v>
      </c>
      <c r="T25" s="8">
        <v>369168</v>
      </c>
      <c r="U25" s="8">
        <v>185.399</v>
      </c>
      <c r="V25" s="8">
        <v>0</v>
      </c>
    </row>
    <row r="26" spans="1:22" x14ac:dyDescent="0.3">
      <c r="A26" t="s">
        <v>109</v>
      </c>
      <c r="B26" s="8">
        <v>18690090</v>
      </c>
      <c r="C26" s="8">
        <v>16485903</v>
      </c>
      <c r="D26" s="8">
        <v>2204187</v>
      </c>
      <c r="E26" s="8">
        <v>7067835</v>
      </c>
      <c r="F26" s="8">
        <v>6346685</v>
      </c>
      <c r="G26" s="8">
        <v>721150</v>
      </c>
      <c r="H26" s="8">
        <v>5818078</v>
      </c>
      <c r="I26" s="8">
        <v>4872187</v>
      </c>
      <c r="J26" s="8">
        <v>945891</v>
      </c>
      <c r="K26" s="8">
        <v>5804177</v>
      </c>
      <c r="L26" s="8">
        <v>5267031</v>
      </c>
      <c r="M26" s="8">
        <v>537146</v>
      </c>
      <c r="N26" s="8">
        <v>0</v>
      </c>
      <c r="O26" s="8">
        <v>0</v>
      </c>
      <c r="P26" s="8">
        <v>0</v>
      </c>
      <c r="Q26" s="8">
        <v>7110016</v>
      </c>
      <c r="R26" s="8">
        <v>6909664</v>
      </c>
      <c r="S26" s="8">
        <v>197864</v>
      </c>
      <c r="T26" s="8">
        <v>339201</v>
      </c>
      <c r="U26" s="8">
        <v>174.15199999999999</v>
      </c>
      <c r="V26" s="8">
        <v>0</v>
      </c>
    </row>
    <row r="27" spans="1:22" x14ac:dyDescent="0.3">
      <c r="A27" t="s">
        <v>110</v>
      </c>
      <c r="B27" s="8">
        <v>18766905</v>
      </c>
      <c r="C27" s="8">
        <v>16563402</v>
      </c>
      <c r="D27" s="8">
        <v>2203503</v>
      </c>
      <c r="E27" s="8">
        <v>7087628</v>
      </c>
      <c r="F27" s="8">
        <v>6382660</v>
      </c>
      <c r="G27" s="8">
        <v>704968</v>
      </c>
      <c r="H27" s="8">
        <v>5884008</v>
      </c>
      <c r="I27" s="8">
        <v>4908529</v>
      </c>
      <c r="J27" s="8">
        <v>975479</v>
      </c>
      <c r="K27" s="8">
        <v>5795269</v>
      </c>
      <c r="L27" s="8">
        <v>5272213</v>
      </c>
      <c r="M27" s="8">
        <v>523056</v>
      </c>
      <c r="N27" s="8">
        <v>0</v>
      </c>
      <c r="O27" s="8">
        <v>0</v>
      </c>
      <c r="P27" s="8">
        <v>0</v>
      </c>
      <c r="Q27" s="8">
        <v>7130936</v>
      </c>
      <c r="R27" s="8">
        <v>6924668</v>
      </c>
      <c r="S27" s="8">
        <v>201757</v>
      </c>
      <c r="T27" s="8">
        <v>321293</v>
      </c>
      <c r="U27" s="8">
        <v>177.62799999999999</v>
      </c>
      <c r="V27" s="8">
        <v>0</v>
      </c>
    </row>
    <row r="28" spans="1:22" x14ac:dyDescent="0.3">
      <c r="A28" t="s">
        <v>111</v>
      </c>
      <c r="B28" s="8">
        <v>18753488</v>
      </c>
      <c r="C28" s="8">
        <v>16542699</v>
      </c>
      <c r="D28" s="8">
        <v>2210789</v>
      </c>
      <c r="E28" s="8">
        <v>7082008</v>
      </c>
      <c r="F28" s="8">
        <v>6377508</v>
      </c>
      <c r="G28" s="8">
        <v>704500</v>
      </c>
      <c r="H28" s="8">
        <v>5889475</v>
      </c>
      <c r="I28" s="8">
        <v>4909919</v>
      </c>
      <c r="J28" s="8">
        <v>979556</v>
      </c>
      <c r="K28" s="8">
        <v>5782005</v>
      </c>
      <c r="L28" s="8">
        <v>5255272</v>
      </c>
      <c r="M28" s="8">
        <v>526733</v>
      </c>
      <c r="N28" s="8">
        <v>0</v>
      </c>
      <c r="O28" s="8">
        <v>0</v>
      </c>
      <c r="P28" s="8">
        <v>0</v>
      </c>
      <c r="Q28" s="8">
        <v>7124820</v>
      </c>
      <c r="R28" s="8">
        <v>6918263</v>
      </c>
      <c r="S28" s="8">
        <v>205512</v>
      </c>
      <c r="T28" s="8">
        <v>321226</v>
      </c>
      <c r="U28" s="8">
        <v>179.279</v>
      </c>
      <c r="V28" s="8">
        <v>0</v>
      </c>
    </row>
    <row r="29" spans="1:22" x14ac:dyDescent="0.3">
      <c r="A29" t="s">
        <v>112</v>
      </c>
      <c r="B29" s="8">
        <v>19884967</v>
      </c>
      <c r="C29" s="8">
        <v>18417828</v>
      </c>
      <c r="D29" s="8">
        <v>1467139</v>
      </c>
      <c r="E29" s="8">
        <v>7103742</v>
      </c>
      <c r="F29" s="8">
        <v>6444184</v>
      </c>
      <c r="G29" s="8">
        <v>659558</v>
      </c>
      <c r="H29" s="8">
        <v>5995861</v>
      </c>
      <c r="I29" s="8">
        <v>5734594</v>
      </c>
      <c r="J29" s="8">
        <v>261267</v>
      </c>
      <c r="K29" s="8">
        <v>6785364</v>
      </c>
      <c r="L29" s="8">
        <v>6239050</v>
      </c>
      <c r="M29" s="8">
        <v>546314</v>
      </c>
      <c r="N29" s="8">
        <v>0</v>
      </c>
      <c r="O29" s="8">
        <v>0</v>
      </c>
      <c r="P29" s="8">
        <v>0</v>
      </c>
      <c r="Q29" s="8">
        <v>7154230</v>
      </c>
      <c r="R29" s="8">
        <v>7036209</v>
      </c>
      <c r="S29" s="8">
        <v>131607</v>
      </c>
      <c r="T29" s="8">
        <v>414715</v>
      </c>
      <c r="U29" s="8">
        <v>23.927600000000002</v>
      </c>
      <c r="V29" s="8">
        <v>0</v>
      </c>
    </row>
    <row r="30" spans="1:22" x14ac:dyDescent="0.3">
      <c r="A30" t="s">
        <v>113</v>
      </c>
      <c r="B30" s="8">
        <v>20223157</v>
      </c>
      <c r="C30" s="8">
        <v>18705269</v>
      </c>
      <c r="D30" s="8">
        <v>1517888</v>
      </c>
      <c r="E30" s="8">
        <v>7192859</v>
      </c>
      <c r="F30" s="8">
        <v>6513650</v>
      </c>
      <c r="G30" s="8">
        <v>679209</v>
      </c>
      <c r="H30" s="8">
        <v>6163801</v>
      </c>
      <c r="I30" s="8">
        <v>5889536</v>
      </c>
      <c r="J30" s="8">
        <v>274265</v>
      </c>
      <c r="K30" s="8">
        <v>6866497</v>
      </c>
      <c r="L30" s="8">
        <v>6302083</v>
      </c>
      <c r="M30" s="8">
        <v>564414</v>
      </c>
      <c r="N30" s="8">
        <v>0</v>
      </c>
      <c r="O30" s="8">
        <v>0</v>
      </c>
      <c r="P30" s="8">
        <v>0</v>
      </c>
      <c r="Q30" s="8">
        <v>7246536</v>
      </c>
      <c r="R30" s="8">
        <v>7130115</v>
      </c>
      <c r="S30" s="8">
        <v>137007</v>
      </c>
      <c r="T30" s="8">
        <v>427411</v>
      </c>
      <c r="U30" s="8">
        <v>24.8004</v>
      </c>
      <c r="V30" s="8">
        <v>0</v>
      </c>
    </row>
    <row r="31" spans="1:22" x14ac:dyDescent="0.3">
      <c r="A31" t="s">
        <v>114</v>
      </c>
      <c r="B31" s="8">
        <v>20524108</v>
      </c>
      <c r="C31" s="8">
        <v>19098075</v>
      </c>
      <c r="D31" s="8">
        <v>1426033</v>
      </c>
      <c r="E31" s="8">
        <v>7220058</v>
      </c>
      <c r="F31" s="8">
        <v>6602475</v>
      </c>
      <c r="G31" s="8">
        <v>617583</v>
      </c>
      <c r="H31" s="8">
        <v>6393343</v>
      </c>
      <c r="I31" s="8">
        <v>6144865</v>
      </c>
      <c r="J31" s="8">
        <v>248478</v>
      </c>
      <c r="K31" s="8">
        <v>6910707</v>
      </c>
      <c r="L31" s="8">
        <v>6350735</v>
      </c>
      <c r="M31" s="8">
        <v>559972</v>
      </c>
      <c r="N31" s="8">
        <v>0</v>
      </c>
      <c r="O31" s="8">
        <v>0</v>
      </c>
      <c r="P31" s="8">
        <v>0</v>
      </c>
      <c r="Q31" s="8">
        <v>7260625</v>
      </c>
      <c r="R31" s="8">
        <v>7091328</v>
      </c>
      <c r="S31" s="8">
        <v>132417</v>
      </c>
      <c r="T31" s="8">
        <v>427548</v>
      </c>
      <c r="U31" s="8">
        <v>22.805199999999999</v>
      </c>
      <c r="V31" s="8">
        <v>0</v>
      </c>
    </row>
    <row r="32" spans="1:22" x14ac:dyDescent="0.3">
      <c r="A32" t="s">
        <v>115</v>
      </c>
      <c r="B32" s="8">
        <v>20381280</v>
      </c>
      <c r="C32" s="8">
        <v>18735717</v>
      </c>
      <c r="D32" s="8">
        <v>1645563</v>
      </c>
      <c r="E32" s="8">
        <v>7228166</v>
      </c>
      <c r="F32" s="8">
        <v>6499592</v>
      </c>
      <c r="G32" s="8">
        <v>728574</v>
      </c>
      <c r="H32" s="8">
        <v>6259587</v>
      </c>
      <c r="I32" s="8">
        <v>5972211</v>
      </c>
      <c r="J32" s="8">
        <v>287376</v>
      </c>
      <c r="K32" s="8">
        <v>6893527</v>
      </c>
      <c r="L32" s="8">
        <v>6263914</v>
      </c>
      <c r="M32" s="8">
        <v>629613</v>
      </c>
      <c r="N32" s="8">
        <v>0</v>
      </c>
      <c r="O32" s="8">
        <v>0</v>
      </c>
      <c r="P32" s="8">
        <v>0</v>
      </c>
      <c r="Q32" s="8">
        <v>7274807</v>
      </c>
      <c r="R32" s="8">
        <v>7138721</v>
      </c>
      <c r="S32" s="8">
        <v>151704</v>
      </c>
      <c r="T32" s="8">
        <v>477921</v>
      </c>
      <c r="U32" s="8">
        <v>23.522500000000001</v>
      </c>
      <c r="V32" s="8">
        <v>0</v>
      </c>
    </row>
    <row r="33" spans="1:22" x14ac:dyDescent="0.3">
      <c r="A33" t="s">
        <v>116</v>
      </c>
      <c r="B33" s="8">
        <v>20574241</v>
      </c>
      <c r="C33" s="8">
        <v>18971815</v>
      </c>
      <c r="D33" s="8">
        <v>1602426</v>
      </c>
      <c r="E33" s="8">
        <v>7275306</v>
      </c>
      <c r="F33" s="8">
        <v>6586736</v>
      </c>
      <c r="G33" s="8">
        <v>688570</v>
      </c>
      <c r="H33" s="8">
        <v>6305503</v>
      </c>
      <c r="I33" s="8">
        <v>6019224</v>
      </c>
      <c r="J33" s="8">
        <v>286279</v>
      </c>
      <c r="K33" s="8">
        <v>6993432</v>
      </c>
      <c r="L33" s="8">
        <v>6365855</v>
      </c>
      <c r="M33" s="8">
        <v>627577</v>
      </c>
      <c r="N33" s="8">
        <v>0</v>
      </c>
      <c r="O33" s="8">
        <v>0</v>
      </c>
      <c r="P33" s="8">
        <v>0</v>
      </c>
      <c r="Q33" s="8">
        <v>7320368</v>
      </c>
      <c r="R33" s="8">
        <v>7199851</v>
      </c>
      <c r="S33" s="8">
        <v>152699</v>
      </c>
      <c r="T33" s="8">
        <v>474892</v>
      </c>
      <c r="U33" s="8">
        <v>23.1814</v>
      </c>
      <c r="V33" s="8">
        <v>0</v>
      </c>
    </row>
    <row r="34" spans="1:22" x14ac:dyDescent="0.3">
      <c r="A34" t="s">
        <v>117</v>
      </c>
      <c r="B34" s="8">
        <v>19527711</v>
      </c>
      <c r="C34" s="8">
        <v>17453509</v>
      </c>
      <c r="D34" s="8">
        <v>2074202</v>
      </c>
      <c r="E34" s="8">
        <v>6952347</v>
      </c>
      <c r="F34" s="8">
        <v>5904232</v>
      </c>
      <c r="G34" s="8">
        <v>1048115</v>
      </c>
      <c r="H34" s="8">
        <v>6122169</v>
      </c>
      <c r="I34" s="8">
        <v>5838644</v>
      </c>
      <c r="J34" s="8">
        <v>283525</v>
      </c>
      <c r="K34" s="8">
        <v>6453195</v>
      </c>
      <c r="L34" s="8">
        <v>5710633</v>
      </c>
      <c r="M34" s="8">
        <v>742562</v>
      </c>
      <c r="N34" s="8">
        <v>0</v>
      </c>
      <c r="O34" s="8">
        <v>0</v>
      </c>
      <c r="P34" s="8">
        <v>0</v>
      </c>
      <c r="Q34" s="8">
        <v>7010298</v>
      </c>
      <c r="R34" s="8">
        <v>6913318</v>
      </c>
      <c r="S34" s="8">
        <v>175839</v>
      </c>
      <c r="T34" s="8">
        <v>566726</v>
      </c>
      <c r="U34" s="8">
        <v>21.046800000000001</v>
      </c>
      <c r="V34" s="8">
        <v>0</v>
      </c>
    </row>
    <row r="35" spans="1:22" x14ac:dyDescent="0.3">
      <c r="A35" t="s">
        <v>118</v>
      </c>
      <c r="B35" s="8">
        <v>19506165</v>
      </c>
      <c r="C35" s="8">
        <v>17409051</v>
      </c>
      <c r="D35" s="8">
        <v>2097114</v>
      </c>
      <c r="E35" s="8">
        <v>6945274</v>
      </c>
      <c r="F35" s="8">
        <v>5881813</v>
      </c>
      <c r="G35" s="8">
        <v>1063461</v>
      </c>
      <c r="H35" s="8">
        <v>6125659</v>
      </c>
      <c r="I35" s="8">
        <v>5839558</v>
      </c>
      <c r="J35" s="8">
        <v>286101</v>
      </c>
      <c r="K35" s="8">
        <v>6435232</v>
      </c>
      <c r="L35" s="8">
        <v>5687680</v>
      </c>
      <c r="M35" s="8">
        <v>747552</v>
      </c>
      <c r="N35" s="8">
        <v>0</v>
      </c>
      <c r="O35" s="8">
        <v>0</v>
      </c>
      <c r="P35" s="8">
        <v>0</v>
      </c>
      <c r="Q35" s="8">
        <v>7007806</v>
      </c>
      <c r="R35" s="8">
        <v>6909700</v>
      </c>
      <c r="S35" s="8">
        <v>177473</v>
      </c>
      <c r="T35" s="8">
        <v>570072</v>
      </c>
      <c r="U35" s="8">
        <v>20.752700000000001</v>
      </c>
      <c r="V35" s="8">
        <v>0</v>
      </c>
    </row>
    <row r="36" spans="1:22" x14ac:dyDescent="0.3">
      <c r="A36" t="s">
        <v>119</v>
      </c>
      <c r="B36" s="8">
        <v>19703911</v>
      </c>
      <c r="C36" s="8">
        <v>17627172</v>
      </c>
      <c r="D36" s="8">
        <v>2076739</v>
      </c>
      <c r="E36" s="8">
        <v>7025713</v>
      </c>
      <c r="F36" s="8">
        <v>5975664</v>
      </c>
      <c r="G36" s="8">
        <v>1050049</v>
      </c>
      <c r="H36" s="8">
        <v>6188643</v>
      </c>
      <c r="I36" s="8">
        <v>5902624</v>
      </c>
      <c r="J36" s="8">
        <v>286019</v>
      </c>
      <c r="K36" s="8">
        <v>6489555</v>
      </c>
      <c r="L36" s="8">
        <v>5748884</v>
      </c>
      <c r="M36" s="8">
        <v>740671</v>
      </c>
      <c r="N36" s="8">
        <v>0</v>
      </c>
      <c r="O36" s="8">
        <v>0</v>
      </c>
      <c r="P36" s="8">
        <v>0</v>
      </c>
      <c r="Q36" s="8">
        <v>7076136</v>
      </c>
      <c r="R36" s="8">
        <v>6952022</v>
      </c>
      <c r="S36" s="8">
        <v>184847</v>
      </c>
      <c r="T36" s="8">
        <v>555917</v>
      </c>
      <c r="U36" s="8">
        <v>18.311</v>
      </c>
      <c r="V36" s="8">
        <v>0</v>
      </c>
    </row>
    <row r="37" spans="1:22" x14ac:dyDescent="0.3">
      <c r="A37" t="s">
        <v>120</v>
      </c>
      <c r="B37" s="8">
        <v>19995874</v>
      </c>
      <c r="C37" s="8">
        <v>18091476</v>
      </c>
      <c r="D37" s="8">
        <v>1904398</v>
      </c>
      <c r="E37" s="8">
        <v>6997278</v>
      </c>
      <c r="F37" s="8">
        <v>6125266</v>
      </c>
      <c r="G37" s="8">
        <v>872012</v>
      </c>
      <c r="H37" s="8">
        <v>6338130</v>
      </c>
      <c r="I37" s="8">
        <v>6046396</v>
      </c>
      <c r="J37" s="8">
        <v>291734</v>
      </c>
      <c r="K37" s="8">
        <v>6660466</v>
      </c>
      <c r="L37" s="8">
        <v>5919814</v>
      </c>
      <c r="M37" s="8">
        <v>740652</v>
      </c>
      <c r="N37" s="8">
        <v>0</v>
      </c>
      <c r="O37" s="8">
        <v>0</v>
      </c>
      <c r="P37" s="8">
        <v>0</v>
      </c>
      <c r="Q37" s="8">
        <v>7057887</v>
      </c>
      <c r="R37" s="8">
        <v>6956030</v>
      </c>
      <c r="S37" s="8">
        <v>175269</v>
      </c>
      <c r="T37" s="8">
        <v>565386</v>
      </c>
      <c r="U37" s="8">
        <v>22.3248</v>
      </c>
      <c r="V37" s="8">
        <v>0</v>
      </c>
    </row>
    <row r="38" spans="1:22" x14ac:dyDescent="0.3">
      <c r="A38" t="s">
        <v>121</v>
      </c>
      <c r="B38" s="8">
        <v>20489000</v>
      </c>
      <c r="C38" s="8">
        <v>18659664</v>
      </c>
      <c r="D38" s="8">
        <v>1829336</v>
      </c>
      <c r="E38" s="8">
        <v>7096913</v>
      </c>
      <c r="F38" s="8">
        <v>6303092</v>
      </c>
      <c r="G38" s="8">
        <v>793821</v>
      </c>
      <c r="H38" s="8">
        <v>6569245</v>
      </c>
      <c r="I38" s="8">
        <v>6274718</v>
      </c>
      <c r="J38" s="8">
        <v>294527</v>
      </c>
      <c r="K38" s="8">
        <v>6822842</v>
      </c>
      <c r="L38" s="8">
        <v>6081854</v>
      </c>
      <c r="M38" s="8">
        <v>740988</v>
      </c>
      <c r="N38" s="8">
        <v>0</v>
      </c>
      <c r="O38" s="8">
        <v>0</v>
      </c>
      <c r="P38" s="8">
        <v>0</v>
      </c>
      <c r="Q38" s="8">
        <v>7144944</v>
      </c>
      <c r="R38" s="8">
        <v>7019253</v>
      </c>
      <c r="S38" s="8">
        <v>170668</v>
      </c>
      <c r="T38" s="8">
        <v>570320</v>
      </c>
      <c r="U38" s="8">
        <v>19.0501</v>
      </c>
      <c r="V38" s="8">
        <v>0</v>
      </c>
    </row>
    <row r="39" spans="1:22" x14ac:dyDescent="0.3">
      <c r="A39" t="s">
        <v>122</v>
      </c>
      <c r="B39" s="8">
        <v>18538967</v>
      </c>
      <c r="C39" s="8">
        <v>17056657</v>
      </c>
      <c r="D39" s="8">
        <v>1482310</v>
      </c>
      <c r="E39" s="8">
        <v>6288077</v>
      </c>
      <c r="F39" s="8">
        <v>5605725</v>
      </c>
      <c r="G39" s="8">
        <v>682352</v>
      </c>
      <c r="H39" s="8">
        <v>6169696</v>
      </c>
      <c r="I39" s="8">
        <v>6019577</v>
      </c>
      <c r="J39" s="8">
        <v>150119</v>
      </c>
      <c r="K39" s="8">
        <v>6081194</v>
      </c>
      <c r="L39" s="8">
        <v>5431355</v>
      </c>
      <c r="M39" s="8">
        <v>649839</v>
      </c>
      <c r="N39" s="8">
        <v>0</v>
      </c>
      <c r="O39" s="8">
        <v>0</v>
      </c>
      <c r="P39" s="8">
        <v>0</v>
      </c>
      <c r="Q39" s="8">
        <v>6330348</v>
      </c>
      <c r="R39" s="8">
        <v>6218914</v>
      </c>
      <c r="S39" s="8">
        <v>141537</v>
      </c>
      <c r="T39" s="8">
        <v>508309</v>
      </c>
      <c r="U39" s="8">
        <v>23.291399999999999</v>
      </c>
      <c r="V39" s="8">
        <v>0</v>
      </c>
    </row>
    <row r="40" spans="1:22" x14ac:dyDescent="0.3">
      <c r="A40" t="s">
        <v>123</v>
      </c>
      <c r="B40" s="8">
        <v>18624218</v>
      </c>
      <c r="C40" s="8">
        <v>17199990</v>
      </c>
      <c r="D40" s="8">
        <v>1424228</v>
      </c>
      <c r="E40" s="8">
        <v>6317394</v>
      </c>
      <c r="F40" s="8">
        <v>5662255</v>
      </c>
      <c r="G40" s="8">
        <v>655139</v>
      </c>
      <c r="H40" s="8">
        <v>6167843</v>
      </c>
      <c r="I40" s="8">
        <v>6024566</v>
      </c>
      <c r="J40" s="8">
        <v>143277</v>
      </c>
      <c r="K40" s="8">
        <v>6138981</v>
      </c>
      <c r="L40" s="8">
        <v>5513169</v>
      </c>
      <c r="M40" s="8">
        <v>625812</v>
      </c>
      <c r="N40" s="8">
        <v>0</v>
      </c>
      <c r="O40" s="8">
        <v>0</v>
      </c>
      <c r="P40" s="8">
        <v>0</v>
      </c>
      <c r="Q40" s="8">
        <v>6352105</v>
      </c>
      <c r="R40" s="8">
        <v>6271932</v>
      </c>
      <c r="S40" s="8">
        <v>141203</v>
      </c>
      <c r="T40" s="8">
        <v>484578</v>
      </c>
      <c r="U40" s="8">
        <v>17.787199999999999</v>
      </c>
      <c r="V40" s="8">
        <v>0</v>
      </c>
    </row>
    <row r="41" spans="1:22" x14ac:dyDescent="0.3">
      <c r="A41" t="s">
        <v>124</v>
      </c>
      <c r="B41" s="8">
        <v>18442528</v>
      </c>
      <c r="C41" s="8">
        <v>16938351</v>
      </c>
      <c r="D41" s="8">
        <v>1504177</v>
      </c>
      <c r="E41" s="8">
        <v>6247797</v>
      </c>
      <c r="F41" s="8">
        <v>5546375</v>
      </c>
      <c r="G41" s="8">
        <v>701422</v>
      </c>
      <c r="H41" s="8">
        <v>6158963</v>
      </c>
      <c r="I41" s="8">
        <v>6006388</v>
      </c>
      <c r="J41" s="8">
        <v>152575</v>
      </c>
      <c r="K41" s="8">
        <v>6035768</v>
      </c>
      <c r="L41" s="8">
        <v>5385588</v>
      </c>
      <c r="M41" s="8">
        <v>650180</v>
      </c>
      <c r="N41" s="8">
        <v>0</v>
      </c>
      <c r="O41" s="8">
        <v>0</v>
      </c>
      <c r="P41" s="8">
        <v>0</v>
      </c>
      <c r="Q41" s="8">
        <v>6293194</v>
      </c>
      <c r="R41" s="8">
        <v>6201136</v>
      </c>
      <c r="S41" s="8">
        <v>138297</v>
      </c>
      <c r="T41" s="8">
        <v>511888</v>
      </c>
      <c r="U41" s="8">
        <v>42.980699999999999</v>
      </c>
      <c r="V41" s="8">
        <v>0</v>
      </c>
    </row>
    <row r="42" spans="1:22" x14ac:dyDescent="0.3">
      <c r="A42" t="s">
        <v>125</v>
      </c>
      <c r="B42" s="8">
        <v>21630808</v>
      </c>
      <c r="C42" s="8">
        <v>21570279</v>
      </c>
      <c r="D42" s="8">
        <v>60529</v>
      </c>
      <c r="E42" s="8">
        <v>7219046</v>
      </c>
      <c r="F42" s="8">
        <v>7183999</v>
      </c>
      <c r="G42" s="8">
        <v>35047</v>
      </c>
      <c r="H42" s="8">
        <v>7360022</v>
      </c>
      <c r="I42" s="8">
        <v>7352752</v>
      </c>
      <c r="J42" s="8">
        <v>7270</v>
      </c>
      <c r="K42" s="8">
        <v>7051740</v>
      </c>
      <c r="L42" s="8">
        <v>7033528</v>
      </c>
      <c r="M42" s="8">
        <v>18212</v>
      </c>
      <c r="N42" s="8">
        <v>0</v>
      </c>
      <c r="O42" s="8">
        <v>0</v>
      </c>
      <c r="P42" s="8">
        <v>0</v>
      </c>
      <c r="Q42" s="8">
        <v>7220180</v>
      </c>
      <c r="R42" s="8">
        <v>7085327</v>
      </c>
      <c r="S42" s="8">
        <v>5434</v>
      </c>
      <c r="T42" s="8">
        <v>12779</v>
      </c>
      <c r="U42" s="8">
        <v>17.603100000000001</v>
      </c>
      <c r="V42" s="8">
        <v>0</v>
      </c>
    </row>
    <row r="43" spans="1:22" x14ac:dyDescent="0.3">
      <c r="A43" t="s">
        <v>126</v>
      </c>
      <c r="B43" s="8">
        <v>18831253</v>
      </c>
      <c r="C43" s="8">
        <v>17852988</v>
      </c>
      <c r="D43" s="8">
        <v>978265</v>
      </c>
      <c r="E43" s="8">
        <v>6430210</v>
      </c>
      <c r="F43" s="8">
        <v>5940262</v>
      </c>
      <c r="G43" s="8">
        <v>489948</v>
      </c>
      <c r="H43" s="8">
        <v>6205815</v>
      </c>
      <c r="I43" s="8">
        <v>6141165</v>
      </c>
      <c r="J43" s="8">
        <v>64650</v>
      </c>
      <c r="K43" s="8">
        <v>6195228</v>
      </c>
      <c r="L43" s="8">
        <v>5771561</v>
      </c>
      <c r="M43" s="8">
        <v>423667</v>
      </c>
      <c r="N43" s="8">
        <v>0</v>
      </c>
      <c r="O43" s="8">
        <v>0</v>
      </c>
      <c r="P43" s="8">
        <v>0</v>
      </c>
      <c r="Q43" s="8">
        <v>6466707</v>
      </c>
      <c r="R43" s="8">
        <v>6314805</v>
      </c>
      <c r="S43" s="8">
        <v>118357</v>
      </c>
      <c r="T43" s="8">
        <v>305315</v>
      </c>
      <c r="U43" s="8">
        <v>28.776</v>
      </c>
      <c r="V43" s="8">
        <v>0</v>
      </c>
    </row>
    <row r="44" spans="1:22" x14ac:dyDescent="0.3">
      <c r="A44" t="s">
        <v>127</v>
      </c>
      <c r="B44" s="8">
        <v>18850211</v>
      </c>
      <c r="C44" s="8">
        <v>17867411</v>
      </c>
      <c r="D44" s="8">
        <v>982800</v>
      </c>
      <c r="E44" s="8">
        <v>6436293</v>
      </c>
      <c r="F44" s="8">
        <v>5944199</v>
      </c>
      <c r="G44" s="8">
        <v>492094</v>
      </c>
      <c r="H44" s="8">
        <v>6211855</v>
      </c>
      <c r="I44" s="8">
        <v>6146839</v>
      </c>
      <c r="J44" s="8">
        <v>65016</v>
      </c>
      <c r="K44" s="8">
        <v>6202063</v>
      </c>
      <c r="L44" s="8">
        <v>5776373</v>
      </c>
      <c r="M44" s="8">
        <v>425690</v>
      </c>
      <c r="N44" s="8">
        <v>0</v>
      </c>
      <c r="O44" s="8">
        <v>0</v>
      </c>
      <c r="P44" s="8">
        <v>0</v>
      </c>
      <c r="Q44" s="8">
        <v>6472411</v>
      </c>
      <c r="R44" s="8">
        <v>6321309</v>
      </c>
      <c r="S44" s="8">
        <v>118665</v>
      </c>
      <c r="T44" s="8">
        <v>307028</v>
      </c>
      <c r="U44" s="8">
        <v>29.273299999999999</v>
      </c>
      <c r="V44" s="8">
        <v>0</v>
      </c>
    </row>
    <row r="45" spans="1:22" x14ac:dyDescent="0.3">
      <c r="A45" t="s">
        <v>128</v>
      </c>
      <c r="B45" s="8">
        <v>20634771</v>
      </c>
      <c r="C45" s="8">
        <v>20139960</v>
      </c>
      <c r="D45" s="8">
        <v>494811</v>
      </c>
      <c r="E45" s="8">
        <v>6845183</v>
      </c>
      <c r="F45" s="8">
        <v>6623450</v>
      </c>
      <c r="G45" s="8">
        <v>221733</v>
      </c>
      <c r="H45" s="8">
        <v>7108879</v>
      </c>
      <c r="I45" s="8">
        <v>7040083</v>
      </c>
      <c r="J45" s="8">
        <v>68796</v>
      </c>
      <c r="K45" s="8">
        <v>6680709</v>
      </c>
      <c r="L45" s="8">
        <v>6476427</v>
      </c>
      <c r="M45" s="8">
        <v>204282</v>
      </c>
      <c r="N45" s="8">
        <v>0</v>
      </c>
      <c r="O45" s="8">
        <v>0</v>
      </c>
      <c r="P45" s="8">
        <v>0</v>
      </c>
      <c r="Q45" s="8">
        <v>6860960</v>
      </c>
      <c r="R45" s="8">
        <v>6754153</v>
      </c>
      <c r="S45" s="8">
        <v>48211</v>
      </c>
      <c r="T45" s="8">
        <v>156075</v>
      </c>
      <c r="U45" s="8">
        <v>14.956200000000001</v>
      </c>
      <c r="V45" s="8">
        <v>0</v>
      </c>
    </row>
    <row r="46" spans="1:22" x14ac:dyDescent="0.3">
      <c r="A46" t="s">
        <v>129</v>
      </c>
      <c r="B46" s="8">
        <v>19394447</v>
      </c>
      <c r="C46" s="8">
        <v>18289286</v>
      </c>
      <c r="D46" s="8">
        <v>1105161</v>
      </c>
      <c r="E46" s="8">
        <v>7266775</v>
      </c>
      <c r="F46" s="8">
        <v>6787697</v>
      </c>
      <c r="G46" s="8">
        <v>479078</v>
      </c>
      <c r="H46" s="8">
        <v>5119863</v>
      </c>
      <c r="I46" s="8">
        <v>5040285</v>
      </c>
      <c r="J46" s="8">
        <v>79578</v>
      </c>
      <c r="K46" s="8">
        <v>7007809</v>
      </c>
      <c r="L46" s="8">
        <v>6461304</v>
      </c>
      <c r="M46" s="8">
        <v>546505</v>
      </c>
      <c r="N46" s="8">
        <v>0</v>
      </c>
      <c r="O46" s="8">
        <v>0</v>
      </c>
      <c r="P46" s="8">
        <v>0</v>
      </c>
      <c r="Q46" s="8">
        <v>7310657</v>
      </c>
      <c r="R46" s="8">
        <v>7211705</v>
      </c>
      <c r="S46" s="8">
        <v>276254</v>
      </c>
      <c r="T46" s="8">
        <v>270264</v>
      </c>
      <c r="U46" s="8">
        <v>25.464600000000001</v>
      </c>
      <c r="V46" s="8">
        <v>0</v>
      </c>
    </row>
    <row r="47" spans="1:22" x14ac:dyDescent="0.3">
      <c r="A47" t="s">
        <v>130</v>
      </c>
      <c r="B47" s="8">
        <v>18364159</v>
      </c>
      <c r="C47" s="8">
        <v>13130407</v>
      </c>
      <c r="D47" s="8">
        <v>5233752</v>
      </c>
      <c r="E47" s="8">
        <v>6415698</v>
      </c>
      <c r="F47" s="8">
        <v>5359970</v>
      </c>
      <c r="G47" s="8">
        <v>1055728</v>
      </c>
      <c r="H47" s="8">
        <v>7041804</v>
      </c>
      <c r="I47" s="8">
        <v>3441034</v>
      </c>
      <c r="J47" s="8">
        <v>3600770</v>
      </c>
      <c r="K47" s="8">
        <v>4906657</v>
      </c>
      <c r="L47" s="8">
        <v>4329403</v>
      </c>
      <c r="M47" s="8">
        <v>577254</v>
      </c>
      <c r="N47" s="8">
        <v>0</v>
      </c>
      <c r="O47" s="8">
        <v>0</v>
      </c>
      <c r="P47" s="8">
        <v>0</v>
      </c>
      <c r="Q47" s="8">
        <v>6436336</v>
      </c>
      <c r="R47" s="8">
        <v>6367496</v>
      </c>
      <c r="S47" s="8">
        <v>417411</v>
      </c>
      <c r="T47" s="8">
        <v>160059</v>
      </c>
      <c r="U47" s="8">
        <v>333.995</v>
      </c>
      <c r="V47" s="8">
        <v>0</v>
      </c>
    </row>
    <row r="48" spans="1:22" x14ac:dyDescent="0.3">
      <c r="A48" t="s">
        <v>131</v>
      </c>
      <c r="B48" s="8">
        <v>17053879</v>
      </c>
      <c r="C48" s="8">
        <v>11329402</v>
      </c>
      <c r="D48" s="8">
        <v>5724477</v>
      </c>
      <c r="E48" s="8">
        <v>4658045</v>
      </c>
      <c r="F48" s="8">
        <v>4275540</v>
      </c>
      <c r="G48" s="8">
        <v>382505</v>
      </c>
      <c r="H48" s="8">
        <v>8223182</v>
      </c>
      <c r="I48" s="8">
        <v>3171483</v>
      </c>
      <c r="J48" s="8">
        <v>5051699</v>
      </c>
      <c r="K48" s="8">
        <v>4172652</v>
      </c>
      <c r="L48" s="8">
        <v>3882379</v>
      </c>
      <c r="M48" s="8">
        <v>290273</v>
      </c>
      <c r="N48" s="8">
        <v>0</v>
      </c>
      <c r="O48" s="8">
        <v>0</v>
      </c>
      <c r="P48" s="8">
        <v>0</v>
      </c>
      <c r="Q48" s="8">
        <v>4676939</v>
      </c>
      <c r="R48" s="8">
        <v>4618894</v>
      </c>
      <c r="S48" s="8">
        <v>152697</v>
      </c>
      <c r="T48" s="8">
        <v>137755</v>
      </c>
      <c r="U48" s="8">
        <v>502.78399999999999</v>
      </c>
      <c r="V48" s="8">
        <v>0</v>
      </c>
    </row>
    <row r="49" spans="1:22" x14ac:dyDescent="0.3">
      <c r="A49" t="s">
        <v>132</v>
      </c>
      <c r="B49" s="8">
        <v>18043633</v>
      </c>
      <c r="C49" s="8">
        <v>17664096</v>
      </c>
      <c r="D49" s="8">
        <v>379537</v>
      </c>
      <c r="E49" s="8">
        <v>7239595</v>
      </c>
      <c r="F49" s="8">
        <v>7104533</v>
      </c>
      <c r="G49" s="8">
        <v>135062</v>
      </c>
      <c r="H49" s="8">
        <v>3703549</v>
      </c>
      <c r="I49" s="8">
        <v>3599037</v>
      </c>
      <c r="J49" s="8">
        <v>104512</v>
      </c>
      <c r="K49" s="8">
        <v>7100489</v>
      </c>
      <c r="L49" s="8">
        <v>6960526</v>
      </c>
      <c r="M49" s="8">
        <v>139963</v>
      </c>
      <c r="N49" s="8">
        <v>0</v>
      </c>
      <c r="O49" s="8">
        <v>0</v>
      </c>
      <c r="P49" s="8">
        <v>0</v>
      </c>
      <c r="Q49" s="8">
        <v>7244788</v>
      </c>
      <c r="R49" s="8">
        <v>7162020</v>
      </c>
      <c r="S49" s="8">
        <v>45273</v>
      </c>
      <c r="T49" s="8">
        <v>94695</v>
      </c>
      <c r="U49" s="8">
        <v>33.799599999999998</v>
      </c>
      <c r="V49" s="8">
        <v>0</v>
      </c>
    </row>
    <row r="50" spans="1:22" x14ac:dyDescent="0.3">
      <c r="A50" t="s">
        <v>133</v>
      </c>
      <c r="B50" s="8">
        <v>17717258</v>
      </c>
      <c r="C50" s="8">
        <v>17594138</v>
      </c>
      <c r="D50" s="8">
        <v>123120</v>
      </c>
      <c r="E50" s="8">
        <v>6702948</v>
      </c>
      <c r="F50" s="8">
        <v>6668770</v>
      </c>
      <c r="G50" s="8">
        <v>34178</v>
      </c>
      <c r="H50" s="8">
        <v>4390557</v>
      </c>
      <c r="I50" s="8">
        <v>4347878</v>
      </c>
      <c r="J50" s="8">
        <v>42679</v>
      </c>
      <c r="K50" s="8">
        <v>6623753</v>
      </c>
      <c r="L50" s="8">
        <v>6577490</v>
      </c>
      <c r="M50" s="8">
        <v>46263</v>
      </c>
      <c r="N50" s="8">
        <v>0</v>
      </c>
      <c r="O50" s="8">
        <v>0</v>
      </c>
      <c r="P50" s="8">
        <v>0</v>
      </c>
      <c r="Q50" s="8">
        <v>6705305</v>
      </c>
      <c r="R50" s="8">
        <v>6637941</v>
      </c>
      <c r="S50" s="8">
        <v>17197</v>
      </c>
      <c r="T50" s="8">
        <v>29248</v>
      </c>
      <c r="U50" s="8">
        <v>50.269199999999998</v>
      </c>
      <c r="V50" s="8">
        <v>0</v>
      </c>
    </row>
    <row r="51" spans="1:22" x14ac:dyDescent="0.3">
      <c r="A51" t="s">
        <v>134</v>
      </c>
      <c r="B51" s="8">
        <v>20744874</v>
      </c>
      <c r="C51" s="8">
        <v>20329738</v>
      </c>
      <c r="D51" s="8">
        <v>415136</v>
      </c>
      <c r="E51" s="8">
        <v>7200933</v>
      </c>
      <c r="F51" s="8">
        <v>6987291</v>
      </c>
      <c r="G51" s="8">
        <v>213642</v>
      </c>
      <c r="H51" s="8">
        <v>6543285</v>
      </c>
      <c r="I51" s="8">
        <v>6524788</v>
      </c>
      <c r="J51" s="8">
        <v>18497</v>
      </c>
      <c r="K51" s="8">
        <v>7000656</v>
      </c>
      <c r="L51" s="8">
        <v>6817659</v>
      </c>
      <c r="M51" s="8">
        <v>182997</v>
      </c>
      <c r="N51" s="8">
        <v>0</v>
      </c>
      <c r="O51" s="8">
        <v>0</v>
      </c>
      <c r="P51" s="8">
        <v>0</v>
      </c>
      <c r="Q51" s="8">
        <v>7216987</v>
      </c>
      <c r="R51" s="8">
        <v>7101682</v>
      </c>
      <c r="S51" s="8">
        <v>55301</v>
      </c>
      <c r="T51" s="8">
        <v>127691</v>
      </c>
      <c r="U51" s="8">
        <v>58.025100000000002</v>
      </c>
      <c r="V51" s="8">
        <v>0</v>
      </c>
    </row>
    <row r="52" spans="1:22" x14ac:dyDescent="0.3">
      <c r="A52" t="s">
        <v>135</v>
      </c>
      <c r="B52" s="8">
        <v>12987203</v>
      </c>
      <c r="C52" s="8">
        <v>12826138</v>
      </c>
      <c r="D52" s="8">
        <v>161065</v>
      </c>
      <c r="E52" s="8">
        <v>5105613</v>
      </c>
      <c r="F52" s="8">
        <v>5050679</v>
      </c>
      <c r="G52" s="8">
        <v>54934</v>
      </c>
      <c r="H52" s="8">
        <v>2880905</v>
      </c>
      <c r="I52" s="8">
        <v>2846674</v>
      </c>
      <c r="J52" s="8">
        <v>34231</v>
      </c>
      <c r="K52" s="8">
        <v>5000685</v>
      </c>
      <c r="L52" s="8">
        <v>4928785</v>
      </c>
      <c r="M52" s="8">
        <v>71900</v>
      </c>
      <c r="N52" s="8">
        <v>0</v>
      </c>
      <c r="O52" s="8">
        <v>0</v>
      </c>
      <c r="P52" s="8">
        <v>0</v>
      </c>
      <c r="Q52" s="8">
        <v>5122345</v>
      </c>
      <c r="R52" s="8">
        <v>5055852</v>
      </c>
      <c r="S52" s="8">
        <v>26015</v>
      </c>
      <c r="T52" s="8">
        <v>45694</v>
      </c>
      <c r="U52" s="8">
        <v>40.149099999999997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B29" workbookViewId="0">
      <selection activeCell="T2" sqref="T2:T52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s="6" customFormat="1" ht="57.6" x14ac:dyDescent="0.3"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</row>
    <row r="3" spans="1:22" x14ac:dyDescent="0.3">
      <c r="A3" t="s">
        <v>1</v>
      </c>
      <c r="B3" s="8">
        <v>13004047</v>
      </c>
      <c r="C3" s="8">
        <v>12497178</v>
      </c>
      <c r="D3" s="8">
        <v>506869</v>
      </c>
      <c r="E3" s="8">
        <v>8920165</v>
      </c>
      <c r="F3" s="8">
        <v>8836940</v>
      </c>
      <c r="G3" s="8">
        <v>83225</v>
      </c>
      <c r="H3" s="8">
        <v>0</v>
      </c>
      <c r="I3" s="8">
        <v>0</v>
      </c>
      <c r="J3" s="8">
        <v>0</v>
      </c>
      <c r="K3" s="8">
        <v>4083882</v>
      </c>
      <c r="L3" s="8">
        <v>3660238</v>
      </c>
      <c r="M3" s="8">
        <v>423644</v>
      </c>
      <c r="N3" s="8">
        <v>0</v>
      </c>
      <c r="O3" s="8">
        <v>0</v>
      </c>
      <c r="P3" s="8">
        <v>0</v>
      </c>
      <c r="Q3" s="8">
        <v>4286741</v>
      </c>
      <c r="R3" s="8">
        <v>4273340</v>
      </c>
      <c r="S3" s="8">
        <v>333966</v>
      </c>
      <c r="T3" s="8">
        <v>89680</v>
      </c>
      <c r="U3" s="8">
        <v>18.428100000000001</v>
      </c>
      <c r="V3" s="8">
        <v>0</v>
      </c>
    </row>
    <row r="4" spans="1:22" x14ac:dyDescent="0.3">
      <c r="A4" t="s">
        <v>87</v>
      </c>
      <c r="B4" s="8">
        <v>16294815</v>
      </c>
      <c r="C4" s="8">
        <v>15262223</v>
      </c>
      <c r="D4" s="8">
        <v>1032592</v>
      </c>
      <c r="E4" s="8">
        <v>9526220</v>
      </c>
      <c r="F4" s="8">
        <v>9227387</v>
      </c>
      <c r="G4" s="8">
        <v>298833</v>
      </c>
      <c r="H4" s="8">
        <v>0</v>
      </c>
      <c r="I4" s="8">
        <v>0</v>
      </c>
      <c r="J4" s="8">
        <v>0</v>
      </c>
      <c r="K4" s="8">
        <v>6768595</v>
      </c>
      <c r="L4" s="8">
        <v>6034836</v>
      </c>
      <c r="M4" s="8">
        <v>733759</v>
      </c>
      <c r="N4" s="8">
        <v>0</v>
      </c>
      <c r="O4" s="8">
        <v>0</v>
      </c>
      <c r="P4" s="8">
        <v>0</v>
      </c>
      <c r="Q4" s="8">
        <v>7249027</v>
      </c>
      <c r="R4" s="8">
        <v>7244809</v>
      </c>
      <c r="S4" s="8">
        <v>534343</v>
      </c>
      <c r="T4" s="8">
        <v>199385</v>
      </c>
      <c r="U4" s="8">
        <v>16.333200000000001</v>
      </c>
      <c r="V4" s="8">
        <v>0</v>
      </c>
    </row>
    <row r="5" spans="1:22" x14ac:dyDescent="0.3">
      <c r="A5" t="s">
        <v>88</v>
      </c>
      <c r="B5" s="8">
        <v>14927253</v>
      </c>
      <c r="C5" s="8">
        <v>14000195</v>
      </c>
      <c r="D5" s="8">
        <v>927058</v>
      </c>
      <c r="E5" s="8">
        <v>9442556</v>
      </c>
      <c r="F5" s="8">
        <v>9204285</v>
      </c>
      <c r="G5" s="8">
        <v>238271</v>
      </c>
      <c r="H5" s="8">
        <v>0</v>
      </c>
      <c r="I5" s="8">
        <v>0</v>
      </c>
      <c r="J5" s="8">
        <v>0</v>
      </c>
      <c r="K5" s="8">
        <v>5484697</v>
      </c>
      <c r="L5" s="8">
        <v>4795910</v>
      </c>
      <c r="M5" s="8">
        <v>688787</v>
      </c>
      <c r="N5" s="8">
        <v>0</v>
      </c>
      <c r="O5" s="8">
        <v>0</v>
      </c>
      <c r="P5" s="8">
        <v>0</v>
      </c>
      <c r="Q5" s="8">
        <v>5842554</v>
      </c>
      <c r="R5" s="8">
        <v>5835221</v>
      </c>
      <c r="S5" s="8">
        <v>486682</v>
      </c>
      <c r="T5" s="8">
        <v>202144</v>
      </c>
      <c r="U5" s="8">
        <v>17.7715</v>
      </c>
      <c r="V5" s="8">
        <v>0</v>
      </c>
    </row>
    <row r="6" spans="1:22" x14ac:dyDescent="0.3">
      <c r="A6" t="s">
        <v>89</v>
      </c>
      <c r="B6" s="8">
        <v>14289676</v>
      </c>
      <c r="C6" s="8">
        <v>13394798</v>
      </c>
      <c r="D6" s="8">
        <v>894878</v>
      </c>
      <c r="E6" s="8">
        <v>9391911</v>
      </c>
      <c r="F6" s="8">
        <v>9161899</v>
      </c>
      <c r="G6" s="8">
        <v>230012</v>
      </c>
      <c r="H6" s="8">
        <v>0</v>
      </c>
      <c r="I6" s="8">
        <v>0</v>
      </c>
      <c r="J6" s="8">
        <v>0</v>
      </c>
      <c r="K6" s="8">
        <v>4897765</v>
      </c>
      <c r="L6" s="8">
        <v>4232899</v>
      </c>
      <c r="M6" s="8">
        <v>664866</v>
      </c>
      <c r="N6" s="8">
        <v>0</v>
      </c>
      <c r="O6" s="8">
        <v>0</v>
      </c>
      <c r="P6" s="8">
        <v>0</v>
      </c>
      <c r="Q6" s="8">
        <v>5178066</v>
      </c>
      <c r="R6" s="8">
        <v>5168796</v>
      </c>
      <c r="S6" s="8">
        <v>438410</v>
      </c>
      <c r="T6" s="8">
        <v>226462</v>
      </c>
      <c r="U6" s="8">
        <v>22.669699999999999</v>
      </c>
      <c r="V6" s="8">
        <v>0</v>
      </c>
    </row>
    <row r="7" spans="1:22" x14ac:dyDescent="0.3">
      <c r="A7" t="s">
        <v>90</v>
      </c>
      <c r="B7" s="8">
        <v>16664545</v>
      </c>
      <c r="C7" s="8">
        <v>15414556</v>
      </c>
      <c r="D7" s="8">
        <v>1249989</v>
      </c>
      <c r="E7" s="8">
        <v>9307989</v>
      </c>
      <c r="F7" s="8">
        <v>8979315</v>
      </c>
      <c r="G7" s="8">
        <v>328674</v>
      </c>
      <c r="H7" s="8">
        <v>0</v>
      </c>
      <c r="I7" s="8">
        <v>0</v>
      </c>
      <c r="J7" s="8">
        <v>0</v>
      </c>
      <c r="K7" s="8">
        <v>7356556</v>
      </c>
      <c r="L7" s="8">
        <v>6435241</v>
      </c>
      <c r="M7" s="8">
        <v>921315</v>
      </c>
      <c r="N7" s="8">
        <v>0</v>
      </c>
      <c r="O7" s="8">
        <v>0</v>
      </c>
      <c r="P7" s="8">
        <v>0</v>
      </c>
      <c r="Q7" s="8">
        <v>7829359</v>
      </c>
      <c r="R7" s="8">
        <v>7820376</v>
      </c>
      <c r="S7" s="8">
        <v>634530</v>
      </c>
      <c r="T7" s="8">
        <v>286722</v>
      </c>
      <c r="U7" s="8">
        <v>18.128599999999999</v>
      </c>
      <c r="V7" s="8">
        <v>0</v>
      </c>
    </row>
    <row r="8" spans="1:22" x14ac:dyDescent="0.3">
      <c r="A8" t="s">
        <v>91</v>
      </c>
      <c r="B8" s="8">
        <v>12628763</v>
      </c>
      <c r="C8" s="8">
        <v>11729078</v>
      </c>
      <c r="D8" s="8">
        <v>899685</v>
      </c>
      <c r="E8" s="8">
        <v>8450418</v>
      </c>
      <c r="F8" s="8">
        <v>8327844</v>
      </c>
      <c r="G8" s="8">
        <v>122574</v>
      </c>
      <c r="H8" s="8">
        <v>0</v>
      </c>
      <c r="I8" s="8">
        <v>0</v>
      </c>
      <c r="J8" s="8">
        <v>0</v>
      </c>
      <c r="K8" s="8">
        <v>4178345</v>
      </c>
      <c r="L8" s="8">
        <v>3401234</v>
      </c>
      <c r="M8" s="8">
        <v>777111</v>
      </c>
      <c r="N8" s="8">
        <v>0</v>
      </c>
      <c r="O8" s="8">
        <v>0</v>
      </c>
      <c r="P8" s="8">
        <v>0</v>
      </c>
      <c r="Q8" s="8">
        <v>4409276</v>
      </c>
      <c r="R8" s="8">
        <v>4392862</v>
      </c>
      <c r="S8" s="8">
        <v>684938</v>
      </c>
      <c r="T8" s="8">
        <v>92238</v>
      </c>
      <c r="U8" s="8">
        <v>20.8246</v>
      </c>
      <c r="V8" s="8">
        <v>0</v>
      </c>
    </row>
    <row r="9" spans="1:22" x14ac:dyDescent="0.3">
      <c r="A9" t="s">
        <v>92</v>
      </c>
      <c r="B9" s="8">
        <v>13333495</v>
      </c>
      <c r="C9" s="8">
        <v>12306874</v>
      </c>
      <c r="D9" s="8">
        <v>1026621</v>
      </c>
      <c r="E9" s="8">
        <v>9073760</v>
      </c>
      <c r="F9" s="8">
        <v>8900901</v>
      </c>
      <c r="G9" s="8">
        <v>172859</v>
      </c>
      <c r="H9" s="8">
        <v>0</v>
      </c>
      <c r="I9" s="8">
        <v>0</v>
      </c>
      <c r="J9" s="8">
        <v>0</v>
      </c>
      <c r="K9" s="8">
        <v>4259735</v>
      </c>
      <c r="L9" s="8">
        <v>3405973</v>
      </c>
      <c r="M9" s="8">
        <v>853762</v>
      </c>
      <c r="N9" s="8">
        <v>0</v>
      </c>
      <c r="O9" s="8">
        <v>0</v>
      </c>
      <c r="P9" s="8">
        <v>0</v>
      </c>
      <c r="Q9" s="8">
        <v>4505057</v>
      </c>
      <c r="R9" s="8">
        <v>4496550</v>
      </c>
      <c r="S9" s="8">
        <v>694397</v>
      </c>
      <c r="T9" s="8">
        <v>159385</v>
      </c>
      <c r="U9" s="8">
        <v>15.7323</v>
      </c>
      <c r="V9" s="8">
        <v>0</v>
      </c>
    </row>
    <row r="10" spans="1:22" x14ac:dyDescent="0.3">
      <c r="A10" t="s">
        <v>93</v>
      </c>
      <c r="B10" s="8">
        <v>14413776</v>
      </c>
      <c r="C10" s="8">
        <v>13353961</v>
      </c>
      <c r="D10" s="8">
        <v>1059815</v>
      </c>
      <c r="E10" s="8">
        <v>9697510</v>
      </c>
      <c r="F10" s="8">
        <v>9452854</v>
      </c>
      <c r="G10" s="8">
        <v>244656</v>
      </c>
      <c r="H10" s="8">
        <v>0</v>
      </c>
      <c r="I10" s="8">
        <v>0</v>
      </c>
      <c r="J10" s="8">
        <v>0</v>
      </c>
      <c r="K10" s="8">
        <v>4716266</v>
      </c>
      <c r="L10" s="8">
        <v>3901107</v>
      </c>
      <c r="M10" s="8">
        <v>815159</v>
      </c>
      <c r="N10" s="8">
        <v>0</v>
      </c>
      <c r="O10" s="8">
        <v>0</v>
      </c>
      <c r="P10" s="8">
        <v>0</v>
      </c>
      <c r="Q10" s="8">
        <v>5038189</v>
      </c>
      <c r="R10" s="8">
        <v>5031737</v>
      </c>
      <c r="S10" s="8">
        <v>579114</v>
      </c>
      <c r="T10" s="8">
        <v>236069</v>
      </c>
      <c r="U10" s="8">
        <v>16.7637</v>
      </c>
      <c r="V10" s="8">
        <v>0</v>
      </c>
    </row>
    <row r="11" spans="1:22" x14ac:dyDescent="0.3">
      <c r="A11" t="s">
        <v>94</v>
      </c>
      <c r="B11" s="8">
        <v>12933915</v>
      </c>
      <c r="C11" s="8">
        <v>12053129</v>
      </c>
      <c r="D11" s="8">
        <v>880786</v>
      </c>
      <c r="E11" s="8">
        <v>8224937</v>
      </c>
      <c r="F11" s="8">
        <v>8058266</v>
      </c>
      <c r="G11" s="8">
        <v>166671</v>
      </c>
      <c r="H11" s="8">
        <v>0</v>
      </c>
      <c r="I11" s="8">
        <v>0</v>
      </c>
      <c r="J11" s="8">
        <v>0</v>
      </c>
      <c r="K11" s="8">
        <v>4708978</v>
      </c>
      <c r="L11" s="8">
        <v>3994863</v>
      </c>
      <c r="M11" s="8">
        <v>714115</v>
      </c>
      <c r="N11" s="8">
        <v>0</v>
      </c>
      <c r="O11" s="8">
        <v>0</v>
      </c>
      <c r="P11" s="8">
        <v>0</v>
      </c>
      <c r="Q11" s="8">
        <v>4982600</v>
      </c>
      <c r="R11" s="8">
        <v>4943782</v>
      </c>
      <c r="S11" s="8">
        <v>535515</v>
      </c>
      <c r="T11" s="8">
        <v>178652</v>
      </c>
      <c r="U11" s="8">
        <v>28.895299999999999</v>
      </c>
      <c r="V11" s="8">
        <v>0</v>
      </c>
    </row>
    <row r="12" spans="1:22" x14ac:dyDescent="0.3">
      <c r="A12" t="s">
        <v>95</v>
      </c>
      <c r="B12" s="8">
        <v>18481926</v>
      </c>
      <c r="C12" s="8">
        <v>15967673</v>
      </c>
      <c r="D12" s="8">
        <v>2514253</v>
      </c>
      <c r="E12" s="8">
        <v>9604567</v>
      </c>
      <c r="F12" s="8">
        <v>8993443</v>
      </c>
      <c r="G12" s="8">
        <v>611124</v>
      </c>
      <c r="H12" s="8">
        <v>0</v>
      </c>
      <c r="I12" s="8">
        <v>0</v>
      </c>
      <c r="J12" s="8">
        <v>0</v>
      </c>
      <c r="K12" s="8">
        <v>8877359</v>
      </c>
      <c r="L12" s="8">
        <v>6974230</v>
      </c>
      <c r="M12" s="8">
        <v>1903129</v>
      </c>
      <c r="N12" s="8">
        <v>0</v>
      </c>
      <c r="O12" s="8">
        <v>0</v>
      </c>
      <c r="P12" s="8">
        <v>0</v>
      </c>
      <c r="Q12" s="8">
        <v>9560449</v>
      </c>
      <c r="R12" s="8">
        <v>9560448</v>
      </c>
      <c r="S12" s="8">
        <v>1298200</v>
      </c>
      <c r="T12" s="8">
        <v>604921</v>
      </c>
      <c r="U12" s="8">
        <v>12.9314</v>
      </c>
      <c r="V12" s="8">
        <v>0</v>
      </c>
    </row>
    <row r="13" spans="1:22" x14ac:dyDescent="0.3">
      <c r="A13" t="s">
        <v>96</v>
      </c>
      <c r="B13" s="8">
        <v>14243037</v>
      </c>
      <c r="C13" s="8">
        <v>12823831</v>
      </c>
      <c r="D13" s="8">
        <v>1419206</v>
      </c>
      <c r="E13" s="8">
        <v>9293393</v>
      </c>
      <c r="F13" s="8">
        <v>8938500</v>
      </c>
      <c r="G13" s="8">
        <v>354893</v>
      </c>
      <c r="H13" s="8">
        <v>0</v>
      </c>
      <c r="I13" s="8">
        <v>0</v>
      </c>
      <c r="J13" s="8">
        <v>0</v>
      </c>
      <c r="K13" s="8">
        <v>4949644</v>
      </c>
      <c r="L13" s="8">
        <v>3885331</v>
      </c>
      <c r="M13" s="8">
        <v>1064313</v>
      </c>
      <c r="N13" s="8">
        <v>0</v>
      </c>
      <c r="O13" s="8">
        <v>0</v>
      </c>
      <c r="P13" s="8">
        <v>0</v>
      </c>
      <c r="Q13" s="8">
        <v>5316696</v>
      </c>
      <c r="R13" s="8">
        <v>5290391</v>
      </c>
      <c r="S13" s="8">
        <v>682221</v>
      </c>
      <c r="T13" s="8">
        <v>381955</v>
      </c>
      <c r="U13" s="8">
        <v>32.392899999999997</v>
      </c>
      <c r="V13" s="8">
        <v>0</v>
      </c>
    </row>
    <row r="14" spans="1:22" x14ac:dyDescent="0.3">
      <c r="A14" t="s">
        <v>97</v>
      </c>
      <c r="B14" s="8">
        <v>15446769</v>
      </c>
      <c r="C14" s="8">
        <v>13807641</v>
      </c>
      <c r="D14" s="8">
        <v>1639128</v>
      </c>
      <c r="E14" s="8">
        <v>10671373</v>
      </c>
      <c r="F14" s="8">
        <v>10264214</v>
      </c>
      <c r="G14" s="8">
        <v>407159</v>
      </c>
      <c r="H14" s="8">
        <v>0</v>
      </c>
      <c r="I14" s="8">
        <v>0</v>
      </c>
      <c r="J14" s="8">
        <v>0</v>
      </c>
      <c r="K14" s="8">
        <v>4775396</v>
      </c>
      <c r="L14" s="8">
        <v>3543427</v>
      </c>
      <c r="M14" s="8">
        <v>1231969</v>
      </c>
      <c r="N14" s="8">
        <v>0</v>
      </c>
      <c r="O14" s="8">
        <v>0</v>
      </c>
      <c r="P14" s="8">
        <v>0</v>
      </c>
      <c r="Q14" s="8">
        <v>5122017</v>
      </c>
      <c r="R14" s="8">
        <v>5106442</v>
      </c>
      <c r="S14" s="8">
        <v>788881</v>
      </c>
      <c r="T14" s="8">
        <v>443064</v>
      </c>
      <c r="U14" s="8">
        <v>30.197500000000002</v>
      </c>
      <c r="V14" s="8">
        <v>0</v>
      </c>
    </row>
    <row r="15" spans="1:22" x14ac:dyDescent="0.3">
      <c r="A15" t="s">
        <v>98</v>
      </c>
      <c r="B15" s="8">
        <v>15480335</v>
      </c>
      <c r="C15" s="8">
        <v>13866326</v>
      </c>
      <c r="D15" s="8">
        <v>1614009</v>
      </c>
      <c r="E15" s="8">
        <v>10697818</v>
      </c>
      <c r="F15" s="8">
        <v>10346586</v>
      </c>
      <c r="G15" s="8">
        <v>351232</v>
      </c>
      <c r="H15" s="8">
        <v>0</v>
      </c>
      <c r="I15" s="8">
        <v>0</v>
      </c>
      <c r="J15" s="8">
        <v>0</v>
      </c>
      <c r="K15" s="8">
        <v>4782517</v>
      </c>
      <c r="L15" s="8">
        <v>3519740</v>
      </c>
      <c r="M15" s="8">
        <v>1262777</v>
      </c>
      <c r="N15" s="8">
        <v>0</v>
      </c>
      <c r="O15" s="8">
        <v>0</v>
      </c>
      <c r="P15" s="8">
        <v>0</v>
      </c>
      <c r="Q15" s="8">
        <v>5099540</v>
      </c>
      <c r="R15" s="8">
        <v>5079676</v>
      </c>
      <c r="S15" s="8">
        <v>841455</v>
      </c>
      <c r="T15" s="8">
        <v>421285</v>
      </c>
      <c r="U15" s="8">
        <v>27.907800000000002</v>
      </c>
      <c r="V15" s="8">
        <v>0</v>
      </c>
    </row>
    <row r="16" spans="1:22" x14ac:dyDescent="0.3">
      <c r="A16" t="s">
        <v>99</v>
      </c>
      <c r="B16" s="8">
        <v>14766631</v>
      </c>
      <c r="C16" s="8">
        <v>12805975</v>
      </c>
      <c r="D16" s="8">
        <v>1960656</v>
      </c>
      <c r="E16" s="8">
        <v>9889220</v>
      </c>
      <c r="F16" s="8">
        <v>9484137</v>
      </c>
      <c r="G16" s="8">
        <v>405083</v>
      </c>
      <c r="H16" s="8">
        <v>0</v>
      </c>
      <c r="I16" s="8">
        <v>0</v>
      </c>
      <c r="J16" s="8">
        <v>0</v>
      </c>
      <c r="K16" s="8">
        <v>4877411</v>
      </c>
      <c r="L16" s="8">
        <v>3321838</v>
      </c>
      <c r="M16" s="8">
        <v>1555573</v>
      </c>
      <c r="N16" s="8">
        <v>0</v>
      </c>
      <c r="O16" s="8">
        <v>0</v>
      </c>
      <c r="P16" s="8">
        <v>0</v>
      </c>
      <c r="Q16" s="8">
        <v>5246039</v>
      </c>
      <c r="R16" s="8">
        <v>5223360</v>
      </c>
      <c r="S16" s="8">
        <v>1079359</v>
      </c>
      <c r="T16" s="8">
        <v>476242</v>
      </c>
      <c r="U16" s="8">
        <v>26.360900000000001</v>
      </c>
      <c r="V16" s="8">
        <v>0</v>
      </c>
    </row>
    <row r="17" spans="1:22" x14ac:dyDescent="0.3">
      <c r="A17" t="s">
        <v>100</v>
      </c>
      <c r="B17" s="8">
        <v>13880566</v>
      </c>
      <c r="C17" s="8">
        <v>12049674</v>
      </c>
      <c r="D17" s="8">
        <v>1830892</v>
      </c>
      <c r="E17" s="8">
        <v>8813629</v>
      </c>
      <c r="F17" s="8">
        <v>8394164</v>
      </c>
      <c r="G17" s="8">
        <v>419465</v>
      </c>
      <c r="H17" s="8">
        <v>0</v>
      </c>
      <c r="I17" s="8">
        <v>0</v>
      </c>
      <c r="J17" s="8">
        <v>0</v>
      </c>
      <c r="K17" s="8">
        <v>5066937</v>
      </c>
      <c r="L17" s="8">
        <v>3655510</v>
      </c>
      <c r="M17" s="8">
        <v>1411427</v>
      </c>
      <c r="N17" s="8">
        <v>0</v>
      </c>
      <c r="O17" s="8">
        <v>0</v>
      </c>
      <c r="P17" s="8">
        <v>0</v>
      </c>
      <c r="Q17" s="8">
        <v>5453915</v>
      </c>
      <c r="R17" s="8">
        <v>5419151</v>
      </c>
      <c r="S17" s="8">
        <v>908870</v>
      </c>
      <c r="T17" s="8">
        <v>502587</v>
      </c>
      <c r="U17" s="8">
        <v>28.3081</v>
      </c>
      <c r="V17" s="8">
        <v>0</v>
      </c>
    </row>
    <row r="18" spans="1:22" x14ac:dyDescent="0.3">
      <c r="A18" t="s">
        <v>101</v>
      </c>
      <c r="B18" s="8">
        <v>13744389</v>
      </c>
      <c r="C18" s="8">
        <v>11676701</v>
      </c>
      <c r="D18" s="8">
        <v>2067688</v>
      </c>
      <c r="E18" s="8">
        <v>8651552</v>
      </c>
      <c r="F18" s="8">
        <v>8207506</v>
      </c>
      <c r="G18" s="8">
        <v>444046</v>
      </c>
      <c r="H18" s="8">
        <v>0</v>
      </c>
      <c r="I18" s="8">
        <v>0</v>
      </c>
      <c r="J18" s="8">
        <v>0</v>
      </c>
      <c r="K18" s="8">
        <v>5092837</v>
      </c>
      <c r="L18" s="8">
        <v>3469195</v>
      </c>
      <c r="M18" s="8">
        <v>1623642</v>
      </c>
      <c r="N18" s="8">
        <v>0</v>
      </c>
      <c r="O18" s="8">
        <v>0</v>
      </c>
      <c r="P18" s="8">
        <v>0</v>
      </c>
      <c r="Q18" s="8">
        <v>5494736</v>
      </c>
      <c r="R18" s="8">
        <v>5469078</v>
      </c>
      <c r="S18" s="8">
        <v>1095983</v>
      </c>
      <c r="T18" s="8">
        <v>527716</v>
      </c>
      <c r="U18" s="8">
        <v>27.2059</v>
      </c>
      <c r="V18" s="8">
        <v>0</v>
      </c>
    </row>
    <row r="19" spans="1:22" x14ac:dyDescent="0.3">
      <c r="A19" t="s">
        <v>102</v>
      </c>
      <c r="B19" s="8">
        <v>13788798</v>
      </c>
      <c r="C19" s="8">
        <v>11639391</v>
      </c>
      <c r="D19" s="8">
        <v>2149407</v>
      </c>
      <c r="E19" s="8">
        <v>8616185</v>
      </c>
      <c r="F19" s="8">
        <v>8130660</v>
      </c>
      <c r="G19" s="8">
        <v>485525</v>
      </c>
      <c r="H19" s="8">
        <v>0</v>
      </c>
      <c r="I19" s="8">
        <v>0</v>
      </c>
      <c r="J19" s="8">
        <v>0</v>
      </c>
      <c r="K19" s="8">
        <v>5172613</v>
      </c>
      <c r="L19" s="8">
        <v>3508731</v>
      </c>
      <c r="M19" s="8">
        <v>1663882</v>
      </c>
      <c r="N19" s="8">
        <v>0</v>
      </c>
      <c r="O19" s="8">
        <v>0</v>
      </c>
      <c r="P19" s="8">
        <v>0</v>
      </c>
      <c r="Q19" s="8">
        <v>5619522</v>
      </c>
      <c r="R19" s="8">
        <v>5574333</v>
      </c>
      <c r="S19" s="8">
        <v>1077615</v>
      </c>
      <c r="T19" s="8">
        <v>586314</v>
      </c>
      <c r="U19" s="8">
        <v>28.0548</v>
      </c>
      <c r="V19" s="8">
        <v>0</v>
      </c>
    </row>
    <row r="20" spans="1:22" x14ac:dyDescent="0.3">
      <c r="A20" t="s">
        <v>103</v>
      </c>
      <c r="B20" s="8">
        <v>18012905</v>
      </c>
      <c r="C20" s="8">
        <v>15265540</v>
      </c>
      <c r="D20" s="8">
        <v>2747365</v>
      </c>
      <c r="E20" s="8">
        <v>9567366</v>
      </c>
      <c r="F20" s="8">
        <v>8932308</v>
      </c>
      <c r="G20" s="8">
        <v>635058</v>
      </c>
      <c r="H20" s="8">
        <v>0</v>
      </c>
      <c r="I20" s="8">
        <v>0</v>
      </c>
      <c r="J20" s="8">
        <v>0</v>
      </c>
      <c r="K20" s="8">
        <v>8445539</v>
      </c>
      <c r="L20" s="8">
        <v>6333232</v>
      </c>
      <c r="M20" s="8">
        <v>2112307</v>
      </c>
      <c r="N20" s="8">
        <v>0</v>
      </c>
      <c r="O20" s="8">
        <v>0</v>
      </c>
      <c r="P20" s="8">
        <v>0</v>
      </c>
      <c r="Q20" s="8">
        <v>9178441</v>
      </c>
      <c r="R20" s="8">
        <v>9171174</v>
      </c>
      <c r="S20" s="8">
        <v>1632130</v>
      </c>
      <c r="T20" s="8">
        <v>480174</v>
      </c>
      <c r="U20" s="8">
        <v>13.547499999999999</v>
      </c>
      <c r="V20" s="8">
        <v>0</v>
      </c>
    </row>
    <row r="21" spans="1:22" x14ac:dyDescent="0.3">
      <c r="A21" t="s">
        <v>104</v>
      </c>
      <c r="B21" s="8">
        <v>18134850</v>
      </c>
      <c r="C21" s="8">
        <v>15425832</v>
      </c>
      <c r="D21" s="8">
        <v>2709018</v>
      </c>
      <c r="E21" s="8">
        <v>9510506</v>
      </c>
      <c r="F21" s="8">
        <v>8875626</v>
      </c>
      <c r="G21" s="8">
        <v>634880</v>
      </c>
      <c r="H21" s="8">
        <v>0</v>
      </c>
      <c r="I21" s="8">
        <v>0</v>
      </c>
      <c r="J21" s="8">
        <v>0</v>
      </c>
      <c r="K21" s="8">
        <v>8624344</v>
      </c>
      <c r="L21" s="8">
        <v>6550206</v>
      </c>
      <c r="M21" s="8">
        <v>2074138</v>
      </c>
      <c r="N21" s="8">
        <v>0</v>
      </c>
      <c r="O21" s="8">
        <v>0</v>
      </c>
      <c r="P21" s="8">
        <v>0</v>
      </c>
      <c r="Q21" s="8">
        <v>9314301</v>
      </c>
      <c r="R21" s="8">
        <v>9314301</v>
      </c>
      <c r="S21" s="8">
        <v>1532867</v>
      </c>
      <c r="T21" s="8">
        <v>541288</v>
      </c>
      <c r="U21" s="8">
        <v>13.0283</v>
      </c>
      <c r="V21" s="8">
        <v>0</v>
      </c>
    </row>
    <row r="22" spans="1:22" x14ac:dyDescent="0.3">
      <c r="A22" t="s">
        <v>105</v>
      </c>
      <c r="B22" s="8">
        <v>15023693</v>
      </c>
      <c r="C22" s="8">
        <v>11995181</v>
      </c>
      <c r="D22" s="8">
        <v>3028512</v>
      </c>
      <c r="E22" s="8">
        <v>9684542</v>
      </c>
      <c r="F22" s="8">
        <v>8961406</v>
      </c>
      <c r="G22" s="8">
        <v>723136</v>
      </c>
      <c r="H22" s="8">
        <v>0</v>
      </c>
      <c r="I22" s="8">
        <v>0</v>
      </c>
      <c r="J22" s="8">
        <v>0</v>
      </c>
      <c r="K22" s="8">
        <v>5339151</v>
      </c>
      <c r="L22" s="8">
        <v>3033775</v>
      </c>
      <c r="M22" s="8">
        <v>2305376</v>
      </c>
      <c r="N22" s="8">
        <v>0</v>
      </c>
      <c r="O22" s="8">
        <v>0</v>
      </c>
      <c r="P22" s="8">
        <v>0</v>
      </c>
      <c r="Q22" s="8">
        <v>5998430</v>
      </c>
      <c r="R22" s="8">
        <v>5996231</v>
      </c>
      <c r="S22" s="8">
        <v>1526425</v>
      </c>
      <c r="T22" s="8">
        <v>778933</v>
      </c>
      <c r="U22" s="8">
        <v>16.047599999999999</v>
      </c>
      <c r="V22" s="8">
        <v>0</v>
      </c>
    </row>
    <row r="23" spans="1:22" x14ac:dyDescent="0.3">
      <c r="A23" t="s">
        <v>106</v>
      </c>
      <c r="B23" s="8">
        <v>14522093</v>
      </c>
      <c r="C23" s="8">
        <v>12246362</v>
      </c>
      <c r="D23" s="8">
        <v>2275731</v>
      </c>
      <c r="E23" s="8">
        <v>9774217</v>
      </c>
      <c r="F23" s="8">
        <v>9391173</v>
      </c>
      <c r="G23" s="8">
        <v>383044</v>
      </c>
      <c r="H23" s="8">
        <v>0</v>
      </c>
      <c r="I23" s="8">
        <v>0</v>
      </c>
      <c r="J23" s="8">
        <v>0</v>
      </c>
      <c r="K23" s="8">
        <v>4747876</v>
      </c>
      <c r="L23" s="8">
        <v>2855189</v>
      </c>
      <c r="M23" s="8">
        <v>1892687</v>
      </c>
      <c r="N23" s="8">
        <v>0</v>
      </c>
      <c r="O23" s="8">
        <v>0</v>
      </c>
      <c r="P23" s="8">
        <v>0</v>
      </c>
      <c r="Q23" s="8">
        <v>5135003</v>
      </c>
      <c r="R23" s="8">
        <v>5134883</v>
      </c>
      <c r="S23" s="8">
        <v>1700474</v>
      </c>
      <c r="T23" s="8">
        <v>192237</v>
      </c>
      <c r="U23" s="8">
        <v>16.3139</v>
      </c>
      <c r="V23" s="8">
        <v>0</v>
      </c>
    </row>
    <row r="24" spans="1:22" x14ac:dyDescent="0.3">
      <c r="A24" t="s">
        <v>107</v>
      </c>
      <c r="B24" s="8">
        <v>15170421</v>
      </c>
      <c r="C24" s="8">
        <v>12677407</v>
      </c>
      <c r="D24" s="8">
        <v>2493014</v>
      </c>
      <c r="E24" s="8">
        <v>10018348</v>
      </c>
      <c r="F24" s="8">
        <v>9583374</v>
      </c>
      <c r="G24" s="8">
        <v>434974</v>
      </c>
      <c r="H24" s="8">
        <v>0</v>
      </c>
      <c r="I24" s="8">
        <v>0</v>
      </c>
      <c r="J24" s="8">
        <v>0</v>
      </c>
      <c r="K24" s="8">
        <v>5152073</v>
      </c>
      <c r="L24" s="8">
        <v>3094033</v>
      </c>
      <c r="M24" s="8">
        <v>2058040</v>
      </c>
      <c r="N24" s="8">
        <v>0</v>
      </c>
      <c r="O24" s="8">
        <v>0</v>
      </c>
      <c r="P24" s="8">
        <v>0</v>
      </c>
      <c r="Q24" s="8">
        <v>5567478</v>
      </c>
      <c r="R24" s="8">
        <v>5567030</v>
      </c>
      <c r="S24" s="8">
        <v>1832127</v>
      </c>
      <c r="T24" s="8">
        <v>225912</v>
      </c>
      <c r="U24" s="8">
        <v>15.8626</v>
      </c>
      <c r="V24" s="8">
        <v>0</v>
      </c>
    </row>
    <row r="25" spans="1:22" x14ac:dyDescent="0.3">
      <c r="A25" t="s">
        <v>108</v>
      </c>
      <c r="B25" s="8">
        <v>14449510</v>
      </c>
      <c r="C25" s="8">
        <v>12237890</v>
      </c>
      <c r="D25" s="8">
        <v>2211620</v>
      </c>
      <c r="E25" s="8">
        <v>9779435</v>
      </c>
      <c r="F25" s="8">
        <v>9397416</v>
      </c>
      <c r="G25" s="8">
        <v>382019</v>
      </c>
      <c r="H25" s="8">
        <v>0</v>
      </c>
      <c r="I25" s="8">
        <v>0</v>
      </c>
      <c r="J25" s="8">
        <v>0</v>
      </c>
      <c r="K25" s="8">
        <v>4670075</v>
      </c>
      <c r="L25" s="8">
        <v>2840474</v>
      </c>
      <c r="M25" s="8">
        <v>1829601</v>
      </c>
      <c r="N25" s="8">
        <v>0</v>
      </c>
      <c r="O25" s="8">
        <v>0</v>
      </c>
      <c r="P25" s="8">
        <v>0</v>
      </c>
      <c r="Q25" s="8">
        <v>5032033</v>
      </c>
      <c r="R25" s="8">
        <v>5031976</v>
      </c>
      <c r="S25" s="8">
        <v>1687541</v>
      </c>
      <c r="T25" s="8">
        <v>142057</v>
      </c>
      <c r="U25" s="8">
        <v>16.825299999999999</v>
      </c>
      <c r="V25" s="8">
        <v>0</v>
      </c>
    </row>
    <row r="26" spans="1:22" x14ac:dyDescent="0.3">
      <c r="A26" t="s">
        <v>109</v>
      </c>
      <c r="B26" s="8">
        <v>15203907</v>
      </c>
      <c r="C26" s="8">
        <v>12795007</v>
      </c>
      <c r="D26" s="8">
        <v>2408900</v>
      </c>
      <c r="E26" s="8">
        <v>9979439</v>
      </c>
      <c r="F26" s="8">
        <v>9560180</v>
      </c>
      <c r="G26" s="8">
        <v>419259</v>
      </c>
      <c r="H26" s="8">
        <v>0</v>
      </c>
      <c r="I26" s="8">
        <v>0</v>
      </c>
      <c r="J26" s="8">
        <v>0</v>
      </c>
      <c r="K26" s="8">
        <v>5224468</v>
      </c>
      <c r="L26" s="8">
        <v>3234827</v>
      </c>
      <c r="M26" s="8">
        <v>1989641</v>
      </c>
      <c r="N26" s="8">
        <v>0</v>
      </c>
      <c r="O26" s="8">
        <v>0</v>
      </c>
      <c r="P26" s="8">
        <v>0</v>
      </c>
      <c r="Q26" s="8">
        <v>5636998</v>
      </c>
      <c r="R26" s="8">
        <v>5636679</v>
      </c>
      <c r="S26" s="8">
        <v>1775710</v>
      </c>
      <c r="T26" s="8">
        <v>213929</v>
      </c>
      <c r="U26" s="8">
        <v>16.239699999999999</v>
      </c>
      <c r="V26" s="8">
        <v>0</v>
      </c>
    </row>
    <row r="27" spans="1:22" x14ac:dyDescent="0.3">
      <c r="A27" t="s">
        <v>110</v>
      </c>
      <c r="B27" s="8">
        <v>15351655</v>
      </c>
      <c r="C27" s="8">
        <v>12860493</v>
      </c>
      <c r="D27" s="8">
        <v>2491162</v>
      </c>
      <c r="E27" s="8">
        <v>10005984</v>
      </c>
      <c r="F27" s="8">
        <v>9575691</v>
      </c>
      <c r="G27" s="8">
        <v>430293</v>
      </c>
      <c r="H27" s="8">
        <v>0</v>
      </c>
      <c r="I27" s="8">
        <v>0</v>
      </c>
      <c r="J27" s="8">
        <v>0</v>
      </c>
      <c r="K27" s="8">
        <v>5345671</v>
      </c>
      <c r="L27" s="8">
        <v>3284802</v>
      </c>
      <c r="M27" s="8">
        <v>2060869</v>
      </c>
      <c r="N27" s="8">
        <v>0</v>
      </c>
      <c r="O27" s="8">
        <v>0</v>
      </c>
      <c r="P27" s="8">
        <v>0</v>
      </c>
      <c r="Q27" s="8">
        <v>5757730</v>
      </c>
      <c r="R27" s="8">
        <v>5757466</v>
      </c>
      <c r="S27" s="8">
        <v>1823332</v>
      </c>
      <c r="T27" s="8">
        <v>237523</v>
      </c>
      <c r="U27" s="8">
        <v>15.8177</v>
      </c>
      <c r="V27" s="8">
        <v>0</v>
      </c>
    </row>
    <row r="28" spans="1:22" x14ac:dyDescent="0.3">
      <c r="A28" t="s">
        <v>111</v>
      </c>
      <c r="B28" s="8">
        <v>15374447</v>
      </c>
      <c r="C28" s="8">
        <v>12694653</v>
      </c>
      <c r="D28" s="8">
        <v>2679794</v>
      </c>
      <c r="E28" s="8">
        <v>10044471</v>
      </c>
      <c r="F28" s="8">
        <v>9572061</v>
      </c>
      <c r="G28" s="8">
        <v>472410</v>
      </c>
      <c r="H28" s="8">
        <v>0</v>
      </c>
      <c r="I28" s="8">
        <v>0</v>
      </c>
      <c r="J28" s="8">
        <v>0</v>
      </c>
      <c r="K28" s="8">
        <v>5329976</v>
      </c>
      <c r="L28" s="8">
        <v>3122592</v>
      </c>
      <c r="M28" s="8">
        <v>2207384</v>
      </c>
      <c r="N28" s="8">
        <v>0</v>
      </c>
      <c r="O28" s="8">
        <v>0</v>
      </c>
      <c r="P28" s="8">
        <v>0</v>
      </c>
      <c r="Q28" s="8">
        <v>5804784</v>
      </c>
      <c r="R28" s="8">
        <v>5804506</v>
      </c>
      <c r="S28" s="8">
        <v>1999747</v>
      </c>
      <c r="T28" s="8">
        <v>207633</v>
      </c>
      <c r="U28" s="8">
        <v>15.6305</v>
      </c>
      <c r="V28" s="8">
        <v>0</v>
      </c>
    </row>
    <row r="29" spans="1:22" x14ac:dyDescent="0.3">
      <c r="A29" t="s">
        <v>112</v>
      </c>
      <c r="B29" s="8">
        <v>15627181</v>
      </c>
      <c r="C29" s="8">
        <v>12157587</v>
      </c>
      <c r="D29" s="8">
        <v>3469594</v>
      </c>
      <c r="E29" s="8">
        <v>9236756</v>
      </c>
      <c r="F29" s="8">
        <v>8419501</v>
      </c>
      <c r="G29" s="8">
        <v>817255</v>
      </c>
      <c r="H29" s="8">
        <v>0</v>
      </c>
      <c r="I29" s="8">
        <v>0</v>
      </c>
      <c r="J29" s="8">
        <v>0</v>
      </c>
      <c r="K29" s="8">
        <v>6390425</v>
      </c>
      <c r="L29" s="8">
        <v>3738086</v>
      </c>
      <c r="M29" s="8">
        <v>2652339</v>
      </c>
      <c r="N29" s="8">
        <v>0</v>
      </c>
      <c r="O29" s="8">
        <v>0</v>
      </c>
      <c r="P29" s="8">
        <v>0</v>
      </c>
      <c r="Q29" s="8">
        <v>7151227</v>
      </c>
      <c r="R29" s="8">
        <v>7144840</v>
      </c>
      <c r="S29" s="8">
        <v>1771417</v>
      </c>
      <c r="T29" s="8">
        <v>880922</v>
      </c>
      <c r="U29" s="8">
        <v>16.264399999999998</v>
      </c>
      <c r="V29" s="8">
        <v>0</v>
      </c>
    </row>
    <row r="30" spans="1:22" x14ac:dyDescent="0.3">
      <c r="A30" t="s">
        <v>113</v>
      </c>
      <c r="B30" s="8">
        <v>15581706</v>
      </c>
      <c r="C30" s="8">
        <v>12006705</v>
      </c>
      <c r="D30" s="8">
        <v>3575001</v>
      </c>
      <c r="E30" s="8">
        <v>9106268</v>
      </c>
      <c r="F30" s="8">
        <v>8261146</v>
      </c>
      <c r="G30" s="8">
        <v>845122</v>
      </c>
      <c r="H30" s="8">
        <v>0</v>
      </c>
      <c r="I30" s="8">
        <v>0</v>
      </c>
      <c r="J30" s="8">
        <v>0</v>
      </c>
      <c r="K30" s="8">
        <v>6475438</v>
      </c>
      <c r="L30" s="8">
        <v>3745559</v>
      </c>
      <c r="M30" s="8">
        <v>2729879</v>
      </c>
      <c r="N30" s="8">
        <v>0</v>
      </c>
      <c r="O30" s="8">
        <v>0</v>
      </c>
      <c r="P30" s="8">
        <v>0</v>
      </c>
      <c r="Q30" s="8">
        <v>7261366</v>
      </c>
      <c r="R30" s="8">
        <v>7256813</v>
      </c>
      <c r="S30" s="8">
        <v>1819115</v>
      </c>
      <c r="T30" s="8">
        <v>910757</v>
      </c>
      <c r="U30" s="8">
        <v>16.172899999999998</v>
      </c>
      <c r="V30" s="8">
        <v>0</v>
      </c>
    </row>
    <row r="31" spans="1:22" x14ac:dyDescent="0.3">
      <c r="A31" t="s">
        <v>114</v>
      </c>
      <c r="B31" s="8">
        <v>15944998</v>
      </c>
      <c r="C31" s="8">
        <v>12382755</v>
      </c>
      <c r="D31" s="8">
        <v>3562243</v>
      </c>
      <c r="E31" s="8">
        <v>9263618</v>
      </c>
      <c r="F31" s="8">
        <v>8398106</v>
      </c>
      <c r="G31" s="8">
        <v>865512</v>
      </c>
      <c r="H31" s="8">
        <v>0</v>
      </c>
      <c r="I31" s="8">
        <v>0</v>
      </c>
      <c r="J31" s="8">
        <v>0</v>
      </c>
      <c r="K31" s="8">
        <v>6681380</v>
      </c>
      <c r="L31" s="8">
        <v>3984649</v>
      </c>
      <c r="M31" s="8">
        <v>2696731</v>
      </c>
      <c r="N31" s="8">
        <v>0</v>
      </c>
      <c r="O31" s="8">
        <v>0</v>
      </c>
      <c r="P31" s="8">
        <v>0</v>
      </c>
      <c r="Q31" s="8">
        <v>7453366</v>
      </c>
      <c r="R31" s="8">
        <v>7451544</v>
      </c>
      <c r="S31" s="8">
        <v>1757366</v>
      </c>
      <c r="T31" s="8">
        <v>939400</v>
      </c>
      <c r="U31" s="8">
        <v>16.0609</v>
      </c>
      <c r="V31" s="8">
        <v>0</v>
      </c>
    </row>
    <row r="32" spans="1:22" x14ac:dyDescent="0.3">
      <c r="A32" t="s">
        <v>115</v>
      </c>
      <c r="B32" s="8">
        <v>16064880</v>
      </c>
      <c r="C32" s="8">
        <v>12082861</v>
      </c>
      <c r="D32" s="8">
        <v>3982019</v>
      </c>
      <c r="E32" s="8">
        <v>9226624</v>
      </c>
      <c r="F32" s="8">
        <v>8257533</v>
      </c>
      <c r="G32" s="8">
        <v>969091</v>
      </c>
      <c r="H32" s="8">
        <v>0</v>
      </c>
      <c r="I32" s="8">
        <v>0</v>
      </c>
      <c r="J32" s="8">
        <v>0</v>
      </c>
      <c r="K32" s="8">
        <v>6838256</v>
      </c>
      <c r="L32" s="8">
        <v>3825328</v>
      </c>
      <c r="M32" s="8">
        <v>3012928</v>
      </c>
      <c r="N32" s="8">
        <v>0</v>
      </c>
      <c r="O32" s="8">
        <v>0</v>
      </c>
      <c r="P32" s="8">
        <v>0</v>
      </c>
      <c r="Q32" s="8">
        <v>7703384</v>
      </c>
      <c r="R32" s="8">
        <v>7692916</v>
      </c>
      <c r="S32" s="8">
        <v>1969619</v>
      </c>
      <c r="T32" s="8">
        <v>1043311</v>
      </c>
      <c r="U32" s="8">
        <v>16.1568</v>
      </c>
      <c r="V32" s="8">
        <v>0</v>
      </c>
    </row>
    <row r="33" spans="1:22" x14ac:dyDescent="0.3">
      <c r="A33" t="s">
        <v>116</v>
      </c>
      <c r="B33" s="8">
        <v>16151172</v>
      </c>
      <c r="C33" s="8">
        <v>12082656</v>
      </c>
      <c r="D33" s="8">
        <v>4068516</v>
      </c>
      <c r="E33" s="8">
        <v>9221804</v>
      </c>
      <c r="F33" s="8">
        <v>8230857</v>
      </c>
      <c r="G33" s="8">
        <v>990947</v>
      </c>
      <c r="H33" s="8">
        <v>0</v>
      </c>
      <c r="I33" s="8">
        <v>0</v>
      </c>
      <c r="J33" s="8">
        <v>0</v>
      </c>
      <c r="K33" s="8">
        <v>6929368</v>
      </c>
      <c r="L33" s="8">
        <v>3851799</v>
      </c>
      <c r="M33" s="8">
        <v>3077569</v>
      </c>
      <c r="N33" s="8">
        <v>0</v>
      </c>
      <c r="O33" s="8">
        <v>0</v>
      </c>
      <c r="P33" s="8">
        <v>0</v>
      </c>
      <c r="Q33" s="8">
        <v>7824755</v>
      </c>
      <c r="R33" s="8">
        <v>7811912</v>
      </c>
      <c r="S33" s="8">
        <v>1998025</v>
      </c>
      <c r="T33" s="8">
        <v>1079533</v>
      </c>
      <c r="U33" s="8">
        <v>16.403700000000001</v>
      </c>
      <c r="V33" s="8">
        <v>0</v>
      </c>
    </row>
    <row r="34" spans="1:22" x14ac:dyDescent="0.3">
      <c r="A34" t="s">
        <v>117</v>
      </c>
      <c r="B34" s="8">
        <v>16335223</v>
      </c>
      <c r="C34" s="8">
        <v>12304450</v>
      </c>
      <c r="D34" s="8">
        <v>4030773</v>
      </c>
      <c r="E34" s="8">
        <v>9502616</v>
      </c>
      <c r="F34" s="8">
        <v>8552868</v>
      </c>
      <c r="G34" s="8">
        <v>949748</v>
      </c>
      <c r="H34" s="8">
        <v>0</v>
      </c>
      <c r="I34" s="8">
        <v>0</v>
      </c>
      <c r="J34" s="8">
        <v>0</v>
      </c>
      <c r="K34" s="8">
        <v>6832607</v>
      </c>
      <c r="L34" s="8">
        <v>3751582</v>
      </c>
      <c r="M34" s="8">
        <v>3081025</v>
      </c>
      <c r="N34" s="8">
        <v>0</v>
      </c>
      <c r="O34" s="8">
        <v>0</v>
      </c>
      <c r="P34" s="8">
        <v>0</v>
      </c>
      <c r="Q34" s="8">
        <v>7725137</v>
      </c>
      <c r="R34" s="8">
        <v>7718653</v>
      </c>
      <c r="S34" s="8">
        <v>2126716</v>
      </c>
      <c r="T34" s="8">
        <v>954321</v>
      </c>
      <c r="U34" s="8">
        <v>15.4337</v>
      </c>
      <c r="V34" s="8">
        <v>0</v>
      </c>
    </row>
    <row r="35" spans="1:22" x14ac:dyDescent="0.3">
      <c r="A35" t="s">
        <v>118</v>
      </c>
      <c r="B35" s="8">
        <v>16284175</v>
      </c>
      <c r="C35" s="8">
        <v>12232449</v>
      </c>
      <c r="D35" s="8">
        <v>4051726</v>
      </c>
      <c r="E35" s="8">
        <v>9507246</v>
      </c>
      <c r="F35" s="8">
        <v>8543561</v>
      </c>
      <c r="G35" s="8">
        <v>963685</v>
      </c>
      <c r="H35" s="8">
        <v>0</v>
      </c>
      <c r="I35" s="8">
        <v>0</v>
      </c>
      <c r="J35" s="8">
        <v>0</v>
      </c>
      <c r="K35" s="8">
        <v>6776929</v>
      </c>
      <c r="L35" s="8">
        <v>3688888</v>
      </c>
      <c r="M35" s="8">
        <v>3088041</v>
      </c>
      <c r="N35" s="8">
        <v>0</v>
      </c>
      <c r="O35" s="8">
        <v>0</v>
      </c>
      <c r="P35" s="8">
        <v>0</v>
      </c>
      <c r="Q35" s="8">
        <v>7674307</v>
      </c>
      <c r="R35" s="8">
        <v>7669619</v>
      </c>
      <c r="S35" s="8">
        <v>2135519</v>
      </c>
      <c r="T35" s="8">
        <v>952527</v>
      </c>
      <c r="U35" s="8">
        <v>15.373699999999999</v>
      </c>
      <c r="V35" s="8">
        <v>0</v>
      </c>
    </row>
    <row r="36" spans="1:22" x14ac:dyDescent="0.3">
      <c r="A36" t="s">
        <v>119</v>
      </c>
      <c r="B36" s="8">
        <v>16425471</v>
      </c>
      <c r="C36" s="8">
        <v>12235505</v>
      </c>
      <c r="D36" s="8">
        <v>4189966</v>
      </c>
      <c r="E36" s="8">
        <v>9510790</v>
      </c>
      <c r="F36" s="8">
        <v>8522125</v>
      </c>
      <c r="G36" s="8">
        <v>988665</v>
      </c>
      <c r="H36" s="8">
        <v>0</v>
      </c>
      <c r="I36" s="8">
        <v>0</v>
      </c>
      <c r="J36" s="8">
        <v>0</v>
      </c>
      <c r="K36" s="8">
        <v>6914681</v>
      </c>
      <c r="L36" s="8">
        <v>3713380</v>
      </c>
      <c r="M36" s="8">
        <v>3201301</v>
      </c>
      <c r="N36" s="8">
        <v>0</v>
      </c>
      <c r="O36" s="8">
        <v>0</v>
      </c>
      <c r="P36" s="8">
        <v>0</v>
      </c>
      <c r="Q36" s="8">
        <v>7831497</v>
      </c>
      <c r="R36" s="8">
        <v>7828990</v>
      </c>
      <c r="S36" s="8">
        <v>2160595</v>
      </c>
      <c r="T36" s="8">
        <v>1040730</v>
      </c>
      <c r="U36" s="8">
        <v>15.521800000000001</v>
      </c>
      <c r="V36" s="8">
        <v>0</v>
      </c>
    </row>
    <row r="37" spans="1:22" x14ac:dyDescent="0.3">
      <c r="A37" t="s">
        <v>120</v>
      </c>
      <c r="B37" s="8">
        <v>16352773</v>
      </c>
      <c r="C37" s="8">
        <v>12171468</v>
      </c>
      <c r="D37" s="8">
        <v>4181305</v>
      </c>
      <c r="E37" s="8">
        <v>9398922</v>
      </c>
      <c r="F37" s="8">
        <v>8408991</v>
      </c>
      <c r="G37" s="8">
        <v>989931</v>
      </c>
      <c r="H37" s="8">
        <v>0</v>
      </c>
      <c r="I37" s="8">
        <v>0</v>
      </c>
      <c r="J37" s="8">
        <v>0</v>
      </c>
      <c r="K37" s="8">
        <v>6953851</v>
      </c>
      <c r="L37" s="8">
        <v>3762477</v>
      </c>
      <c r="M37" s="8">
        <v>3191374</v>
      </c>
      <c r="N37" s="8">
        <v>0</v>
      </c>
      <c r="O37" s="8">
        <v>0</v>
      </c>
      <c r="P37" s="8">
        <v>0</v>
      </c>
      <c r="Q37" s="8">
        <v>7867875</v>
      </c>
      <c r="R37" s="8">
        <v>7863316</v>
      </c>
      <c r="S37" s="8">
        <v>2261156</v>
      </c>
      <c r="T37" s="8">
        <v>930180</v>
      </c>
      <c r="U37" s="8">
        <v>15.3903</v>
      </c>
      <c r="V37" s="8">
        <v>0</v>
      </c>
    </row>
    <row r="38" spans="1:22" x14ac:dyDescent="0.3">
      <c r="A38" t="s">
        <v>121</v>
      </c>
      <c r="B38" s="8">
        <v>16603075</v>
      </c>
      <c r="C38" s="8">
        <v>12234737</v>
      </c>
      <c r="D38" s="8">
        <v>4368338</v>
      </c>
      <c r="E38" s="8">
        <v>9395121</v>
      </c>
      <c r="F38" s="8">
        <v>8331448</v>
      </c>
      <c r="G38" s="8">
        <v>1063673</v>
      </c>
      <c r="H38" s="8">
        <v>0</v>
      </c>
      <c r="I38" s="8">
        <v>0</v>
      </c>
      <c r="J38" s="8">
        <v>0</v>
      </c>
      <c r="K38" s="8">
        <v>7207954</v>
      </c>
      <c r="L38" s="8">
        <v>3903289</v>
      </c>
      <c r="M38" s="8">
        <v>3304665</v>
      </c>
      <c r="N38" s="8">
        <v>0</v>
      </c>
      <c r="O38" s="8">
        <v>0</v>
      </c>
      <c r="P38" s="8">
        <v>0</v>
      </c>
      <c r="Q38" s="8">
        <v>8164013</v>
      </c>
      <c r="R38" s="8">
        <v>8160609</v>
      </c>
      <c r="S38" s="8">
        <v>2284034</v>
      </c>
      <c r="T38" s="8">
        <v>1020625</v>
      </c>
      <c r="U38" s="8">
        <v>15.3307</v>
      </c>
      <c r="V38" s="8">
        <v>0</v>
      </c>
    </row>
    <row r="39" spans="1:22" x14ac:dyDescent="0.3">
      <c r="A39" t="s">
        <v>122</v>
      </c>
      <c r="B39" s="8">
        <v>16214369</v>
      </c>
      <c r="C39" s="8">
        <v>12028623</v>
      </c>
      <c r="D39" s="8">
        <v>4185746</v>
      </c>
      <c r="E39" s="8">
        <v>9494967</v>
      </c>
      <c r="F39" s="8">
        <v>8668822</v>
      </c>
      <c r="G39" s="8">
        <v>826145</v>
      </c>
      <c r="H39" s="8">
        <v>0</v>
      </c>
      <c r="I39" s="8">
        <v>0</v>
      </c>
      <c r="J39" s="8">
        <v>0</v>
      </c>
      <c r="K39" s="8">
        <v>6719402</v>
      </c>
      <c r="L39" s="8">
        <v>3359801</v>
      </c>
      <c r="M39" s="8">
        <v>3359601</v>
      </c>
      <c r="N39" s="8">
        <v>0</v>
      </c>
      <c r="O39" s="8">
        <v>0</v>
      </c>
      <c r="P39" s="8">
        <v>0</v>
      </c>
      <c r="Q39" s="8">
        <v>7540244</v>
      </c>
      <c r="R39" s="8">
        <v>7536381</v>
      </c>
      <c r="S39" s="8">
        <v>2646632</v>
      </c>
      <c r="T39" s="8">
        <v>712959</v>
      </c>
      <c r="U39" s="8">
        <v>14.079599999999999</v>
      </c>
      <c r="V39" s="8">
        <v>0</v>
      </c>
    </row>
    <row r="40" spans="1:22" x14ac:dyDescent="0.3">
      <c r="A40" t="s">
        <v>123</v>
      </c>
      <c r="B40" s="8">
        <v>16077802</v>
      </c>
      <c r="C40" s="8">
        <v>11836854</v>
      </c>
      <c r="D40" s="8">
        <v>4240948</v>
      </c>
      <c r="E40" s="8">
        <v>9433514</v>
      </c>
      <c r="F40" s="8">
        <v>8579269</v>
      </c>
      <c r="G40" s="8">
        <v>854245</v>
      </c>
      <c r="H40" s="8">
        <v>0</v>
      </c>
      <c r="I40" s="8">
        <v>0</v>
      </c>
      <c r="J40" s="8">
        <v>0</v>
      </c>
      <c r="K40" s="8">
        <v>6644288</v>
      </c>
      <c r="L40" s="8">
        <v>3257585</v>
      </c>
      <c r="M40" s="8">
        <v>3386703</v>
      </c>
      <c r="N40" s="8">
        <v>0</v>
      </c>
      <c r="O40" s="8">
        <v>0</v>
      </c>
      <c r="P40" s="8">
        <v>0</v>
      </c>
      <c r="Q40" s="8">
        <v>7499822</v>
      </c>
      <c r="R40" s="8">
        <v>7498044</v>
      </c>
      <c r="S40" s="8">
        <v>2663330</v>
      </c>
      <c r="T40" s="8">
        <v>723363</v>
      </c>
      <c r="U40" s="8">
        <v>13.9274</v>
      </c>
      <c r="V40" s="8">
        <v>0</v>
      </c>
    </row>
    <row r="41" spans="1:22" x14ac:dyDescent="0.3">
      <c r="A41" t="s">
        <v>124</v>
      </c>
      <c r="B41" s="8">
        <v>16329137</v>
      </c>
      <c r="C41" s="8">
        <v>12125681</v>
      </c>
      <c r="D41" s="8">
        <v>4203456</v>
      </c>
      <c r="E41" s="8">
        <v>9538427</v>
      </c>
      <c r="F41" s="8">
        <v>8735036</v>
      </c>
      <c r="G41" s="8">
        <v>803391</v>
      </c>
      <c r="H41" s="8">
        <v>0</v>
      </c>
      <c r="I41" s="8">
        <v>0</v>
      </c>
      <c r="J41" s="8">
        <v>0</v>
      </c>
      <c r="K41" s="8">
        <v>6790710</v>
      </c>
      <c r="L41" s="8">
        <v>3390645</v>
      </c>
      <c r="M41" s="8">
        <v>3400065</v>
      </c>
      <c r="N41" s="8">
        <v>0</v>
      </c>
      <c r="O41" s="8">
        <v>0</v>
      </c>
      <c r="P41" s="8">
        <v>0</v>
      </c>
      <c r="Q41" s="8">
        <v>7567413</v>
      </c>
      <c r="R41" s="8">
        <v>7564617</v>
      </c>
      <c r="S41" s="8">
        <v>2702675</v>
      </c>
      <c r="T41" s="8">
        <v>697368</v>
      </c>
      <c r="U41" s="8">
        <v>14.696099999999999</v>
      </c>
      <c r="V41" s="8">
        <v>0</v>
      </c>
    </row>
    <row r="42" spans="1:22" x14ac:dyDescent="0.3">
      <c r="A42" t="s">
        <v>125</v>
      </c>
      <c r="B42" s="8">
        <v>15598372</v>
      </c>
      <c r="C42" s="8">
        <v>11518947</v>
      </c>
      <c r="D42" s="8">
        <v>4079425</v>
      </c>
      <c r="E42" s="8">
        <v>8895222</v>
      </c>
      <c r="F42" s="8">
        <v>8234174</v>
      </c>
      <c r="G42" s="8">
        <v>661048</v>
      </c>
      <c r="H42" s="8">
        <v>0</v>
      </c>
      <c r="I42" s="8">
        <v>0</v>
      </c>
      <c r="J42" s="8">
        <v>0</v>
      </c>
      <c r="K42" s="8">
        <v>6703150</v>
      </c>
      <c r="L42" s="8">
        <v>3284773</v>
      </c>
      <c r="M42" s="8">
        <v>3418377</v>
      </c>
      <c r="N42" s="8">
        <v>0</v>
      </c>
      <c r="O42" s="8">
        <v>0</v>
      </c>
      <c r="P42" s="8">
        <v>0</v>
      </c>
      <c r="Q42" s="8">
        <v>7407587</v>
      </c>
      <c r="R42" s="8">
        <v>7407587</v>
      </c>
      <c r="S42" s="8">
        <v>2893491</v>
      </c>
      <c r="T42" s="8">
        <v>524890</v>
      </c>
      <c r="U42" s="8">
        <v>13.629099999999999</v>
      </c>
      <c r="V42" s="8">
        <v>0</v>
      </c>
    </row>
    <row r="43" spans="1:22" x14ac:dyDescent="0.3">
      <c r="A43" t="s">
        <v>126</v>
      </c>
      <c r="B43" s="8">
        <v>16194312</v>
      </c>
      <c r="C43" s="8">
        <v>11659434</v>
      </c>
      <c r="D43" s="8">
        <v>4534878</v>
      </c>
      <c r="E43" s="8">
        <v>9205938</v>
      </c>
      <c r="F43" s="8">
        <v>8376040</v>
      </c>
      <c r="G43" s="8">
        <v>829898</v>
      </c>
      <c r="H43" s="8">
        <v>0</v>
      </c>
      <c r="I43" s="8">
        <v>0</v>
      </c>
      <c r="J43" s="8">
        <v>0</v>
      </c>
      <c r="K43" s="8">
        <v>6988374</v>
      </c>
      <c r="L43" s="8">
        <v>3283394</v>
      </c>
      <c r="M43" s="8">
        <v>3704980</v>
      </c>
      <c r="N43" s="8">
        <v>0</v>
      </c>
      <c r="O43" s="8">
        <v>0</v>
      </c>
      <c r="P43" s="8">
        <v>0</v>
      </c>
      <c r="Q43" s="8">
        <v>7802527</v>
      </c>
      <c r="R43" s="8">
        <v>7802527</v>
      </c>
      <c r="S43" s="8">
        <v>3201329</v>
      </c>
      <c r="T43" s="8">
        <v>503670</v>
      </c>
      <c r="U43" s="8">
        <v>13.654299999999999</v>
      </c>
      <c r="V43" s="8">
        <v>0</v>
      </c>
    </row>
    <row r="44" spans="1:22" x14ac:dyDescent="0.3">
      <c r="A44" t="s">
        <v>127</v>
      </c>
      <c r="B44" s="8">
        <v>16171666</v>
      </c>
      <c r="C44" s="8">
        <v>11426341</v>
      </c>
      <c r="D44" s="8">
        <v>4745325</v>
      </c>
      <c r="E44" s="8">
        <v>9195699</v>
      </c>
      <c r="F44" s="8">
        <v>8312910</v>
      </c>
      <c r="G44" s="8">
        <v>882789</v>
      </c>
      <c r="H44" s="8">
        <v>0</v>
      </c>
      <c r="I44" s="8">
        <v>0</v>
      </c>
      <c r="J44" s="8">
        <v>0</v>
      </c>
      <c r="K44" s="8">
        <v>6975967</v>
      </c>
      <c r="L44" s="8">
        <v>3113431</v>
      </c>
      <c r="M44" s="8">
        <v>3862536</v>
      </c>
      <c r="N44" s="8">
        <v>0</v>
      </c>
      <c r="O44" s="8">
        <v>0</v>
      </c>
      <c r="P44" s="8">
        <v>0</v>
      </c>
      <c r="Q44" s="8">
        <v>7821182</v>
      </c>
      <c r="R44" s="8">
        <v>7821181</v>
      </c>
      <c r="S44" s="8">
        <v>3206912</v>
      </c>
      <c r="T44" s="8">
        <v>655656</v>
      </c>
      <c r="U44" s="8">
        <v>13.678800000000001</v>
      </c>
      <c r="V44" s="8">
        <v>0</v>
      </c>
    </row>
    <row r="45" spans="1:22" x14ac:dyDescent="0.3">
      <c r="A45" t="s">
        <v>128</v>
      </c>
      <c r="B45" s="8">
        <v>16632222</v>
      </c>
      <c r="C45" s="8">
        <v>11968521</v>
      </c>
      <c r="D45" s="8">
        <v>4663701</v>
      </c>
      <c r="E45" s="8">
        <v>9153945</v>
      </c>
      <c r="F45" s="8">
        <v>8257217</v>
      </c>
      <c r="G45" s="8">
        <v>896728</v>
      </c>
      <c r="H45" s="8">
        <v>0</v>
      </c>
      <c r="I45" s="8">
        <v>0</v>
      </c>
      <c r="J45" s="8">
        <v>0</v>
      </c>
      <c r="K45" s="8">
        <v>7478277</v>
      </c>
      <c r="L45" s="8">
        <v>3711304</v>
      </c>
      <c r="M45" s="8">
        <v>3766973</v>
      </c>
      <c r="N45" s="8">
        <v>0</v>
      </c>
      <c r="O45" s="8">
        <v>0</v>
      </c>
      <c r="P45" s="8">
        <v>0</v>
      </c>
      <c r="Q45" s="8">
        <v>8321761</v>
      </c>
      <c r="R45" s="8">
        <v>8321761</v>
      </c>
      <c r="S45" s="8">
        <v>3177942</v>
      </c>
      <c r="T45" s="8">
        <v>589019</v>
      </c>
      <c r="U45" s="8">
        <v>13.582599999999999</v>
      </c>
      <c r="V45" s="8">
        <v>0</v>
      </c>
    </row>
    <row r="46" spans="1:22" x14ac:dyDescent="0.3">
      <c r="A46" t="s">
        <v>129</v>
      </c>
      <c r="B46" s="8">
        <v>14692628</v>
      </c>
      <c r="C46" s="8">
        <v>13959078</v>
      </c>
      <c r="D46" s="8">
        <v>733550</v>
      </c>
      <c r="E46" s="8">
        <v>9301146</v>
      </c>
      <c r="F46" s="8">
        <v>9110485</v>
      </c>
      <c r="G46" s="8">
        <v>190661</v>
      </c>
      <c r="H46" s="8">
        <v>0</v>
      </c>
      <c r="I46" s="8">
        <v>0</v>
      </c>
      <c r="J46" s="8">
        <v>0</v>
      </c>
      <c r="K46" s="8">
        <v>5391482</v>
      </c>
      <c r="L46" s="8">
        <v>4848593</v>
      </c>
      <c r="M46" s="8">
        <v>542889</v>
      </c>
      <c r="N46" s="8">
        <v>0</v>
      </c>
      <c r="O46" s="8">
        <v>0</v>
      </c>
      <c r="P46" s="8">
        <v>0</v>
      </c>
      <c r="Q46" s="8">
        <v>5694541</v>
      </c>
      <c r="R46" s="8">
        <v>5684789</v>
      </c>
      <c r="S46" s="8">
        <v>362904</v>
      </c>
      <c r="T46" s="8">
        <v>180012</v>
      </c>
      <c r="U46" s="8">
        <v>17.7624</v>
      </c>
      <c r="V46" s="8">
        <v>0</v>
      </c>
    </row>
    <row r="47" spans="1:22" x14ac:dyDescent="0.3">
      <c r="A47" t="s">
        <v>130</v>
      </c>
      <c r="B47" s="8">
        <v>15565756</v>
      </c>
      <c r="C47" s="8">
        <v>14613065</v>
      </c>
      <c r="D47" s="8">
        <v>952691</v>
      </c>
      <c r="E47" s="8">
        <v>12086889</v>
      </c>
      <c r="F47" s="8">
        <v>11836754</v>
      </c>
      <c r="G47" s="8">
        <v>250135</v>
      </c>
      <c r="H47" s="8">
        <v>0</v>
      </c>
      <c r="I47" s="8">
        <v>0</v>
      </c>
      <c r="J47" s="8">
        <v>0</v>
      </c>
      <c r="K47" s="8">
        <v>3478867</v>
      </c>
      <c r="L47" s="8">
        <v>2776311</v>
      </c>
      <c r="M47" s="8">
        <v>702556</v>
      </c>
      <c r="N47" s="8">
        <v>0</v>
      </c>
      <c r="O47" s="8">
        <v>0</v>
      </c>
      <c r="P47" s="8">
        <v>0</v>
      </c>
      <c r="Q47" s="8">
        <v>3836421</v>
      </c>
      <c r="R47" s="8">
        <v>3787467</v>
      </c>
      <c r="S47" s="8">
        <v>460705</v>
      </c>
      <c r="T47" s="8">
        <v>241839</v>
      </c>
      <c r="U47" s="8">
        <v>57.048299999999998</v>
      </c>
      <c r="V47" s="8">
        <v>0</v>
      </c>
    </row>
    <row r="48" spans="1:22" x14ac:dyDescent="0.3">
      <c r="A48" t="s">
        <v>131</v>
      </c>
      <c r="B48" s="8">
        <v>14851011</v>
      </c>
      <c r="C48" s="8">
        <v>13685894</v>
      </c>
      <c r="D48" s="8">
        <v>1165117</v>
      </c>
      <c r="E48" s="8">
        <v>11269055</v>
      </c>
      <c r="F48" s="8">
        <v>10958539</v>
      </c>
      <c r="G48" s="8">
        <v>310516</v>
      </c>
      <c r="H48" s="8">
        <v>0</v>
      </c>
      <c r="I48" s="8">
        <v>0</v>
      </c>
      <c r="J48" s="8">
        <v>0</v>
      </c>
      <c r="K48" s="8">
        <v>3581956</v>
      </c>
      <c r="L48" s="8">
        <v>2727355</v>
      </c>
      <c r="M48" s="8">
        <v>854601</v>
      </c>
      <c r="N48" s="8">
        <v>0</v>
      </c>
      <c r="O48" s="8">
        <v>0</v>
      </c>
      <c r="P48" s="8">
        <v>0</v>
      </c>
      <c r="Q48" s="8">
        <v>4002136</v>
      </c>
      <c r="R48" s="8">
        <v>3932926</v>
      </c>
      <c r="S48" s="8">
        <v>550008</v>
      </c>
      <c r="T48" s="8">
        <v>304573</v>
      </c>
      <c r="U48" s="8">
        <v>53.188699999999997</v>
      </c>
      <c r="V48" s="8">
        <v>0</v>
      </c>
    </row>
    <row r="49" spans="1:22" x14ac:dyDescent="0.3">
      <c r="A49" t="s">
        <v>132</v>
      </c>
      <c r="B49" s="8">
        <v>15530562</v>
      </c>
      <c r="C49" s="8">
        <v>14506933</v>
      </c>
      <c r="D49" s="8">
        <v>1023629</v>
      </c>
      <c r="E49" s="8">
        <v>8959947</v>
      </c>
      <c r="F49" s="8">
        <v>8769476</v>
      </c>
      <c r="G49" s="8">
        <v>190471</v>
      </c>
      <c r="H49" s="8">
        <v>0</v>
      </c>
      <c r="I49" s="8">
        <v>0</v>
      </c>
      <c r="J49" s="8">
        <v>0</v>
      </c>
      <c r="K49" s="8">
        <v>6570615</v>
      </c>
      <c r="L49" s="8">
        <v>5737457</v>
      </c>
      <c r="M49" s="8">
        <v>833158</v>
      </c>
      <c r="N49" s="8">
        <v>0</v>
      </c>
      <c r="O49" s="8">
        <v>0</v>
      </c>
      <c r="P49" s="8">
        <v>0</v>
      </c>
      <c r="Q49" s="8">
        <v>7038876</v>
      </c>
      <c r="R49" s="8">
        <v>6979210</v>
      </c>
      <c r="S49" s="8">
        <v>546376</v>
      </c>
      <c r="T49" s="8">
        <v>286777</v>
      </c>
      <c r="U49" s="8">
        <v>14.653600000000001</v>
      </c>
      <c r="V49" s="8">
        <v>0</v>
      </c>
    </row>
    <row r="50" spans="1:22" x14ac:dyDescent="0.3">
      <c r="A50" t="s">
        <v>133</v>
      </c>
      <c r="B50" s="8">
        <v>18106289</v>
      </c>
      <c r="C50" s="8">
        <v>16653380</v>
      </c>
      <c r="D50" s="8">
        <v>1452909</v>
      </c>
      <c r="E50" s="8">
        <v>8855464</v>
      </c>
      <c r="F50" s="8">
        <v>8578956</v>
      </c>
      <c r="G50" s="8">
        <v>276508</v>
      </c>
      <c r="H50" s="8">
        <v>0</v>
      </c>
      <c r="I50" s="8">
        <v>0</v>
      </c>
      <c r="J50" s="8">
        <v>0</v>
      </c>
      <c r="K50" s="8">
        <v>9250825</v>
      </c>
      <c r="L50" s="8">
        <v>8074424</v>
      </c>
      <c r="M50" s="8">
        <v>1176401</v>
      </c>
      <c r="N50" s="8">
        <v>0</v>
      </c>
      <c r="O50" s="8">
        <v>0</v>
      </c>
      <c r="P50" s="8">
        <v>0</v>
      </c>
      <c r="Q50" s="8">
        <v>9931111</v>
      </c>
      <c r="R50" s="8">
        <v>9844011</v>
      </c>
      <c r="S50" s="8">
        <v>775948</v>
      </c>
      <c r="T50" s="8">
        <v>400461</v>
      </c>
      <c r="U50" s="8">
        <v>14.162699999999999</v>
      </c>
      <c r="V50" s="8">
        <v>0</v>
      </c>
    </row>
    <row r="51" spans="1:22" x14ac:dyDescent="0.3">
      <c r="A51" t="s">
        <v>134</v>
      </c>
      <c r="B51" s="8">
        <v>15379404</v>
      </c>
      <c r="C51" s="8">
        <v>14692965</v>
      </c>
      <c r="D51" s="8">
        <v>686439</v>
      </c>
      <c r="E51" s="8">
        <v>9141658</v>
      </c>
      <c r="F51" s="8">
        <v>8979968</v>
      </c>
      <c r="G51" s="8">
        <v>161690</v>
      </c>
      <c r="H51" s="8">
        <v>0</v>
      </c>
      <c r="I51" s="8">
        <v>0</v>
      </c>
      <c r="J51" s="8">
        <v>0</v>
      </c>
      <c r="K51" s="8">
        <v>6237746</v>
      </c>
      <c r="L51" s="8">
        <v>5712997</v>
      </c>
      <c r="M51" s="8">
        <v>524749</v>
      </c>
      <c r="N51" s="8">
        <v>0</v>
      </c>
      <c r="O51" s="8">
        <v>0</v>
      </c>
      <c r="P51" s="8">
        <v>0</v>
      </c>
      <c r="Q51" s="8">
        <v>6485745</v>
      </c>
      <c r="R51" s="8">
        <v>6476661</v>
      </c>
      <c r="S51" s="8">
        <v>358962</v>
      </c>
      <c r="T51" s="8">
        <v>165785</v>
      </c>
      <c r="U51" s="8">
        <v>16.145499999999998</v>
      </c>
      <c r="V51" s="8">
        <v>0</v>
      </c>
    </row>
    <row r="52" spans="1:22" x14ac:dyDescent="0.3">
      <c r="A52" t="s">
        <v>135</v>
      </c>
      <c r="B52" s="8">
        <v>8816048</v>
      </c>
      <c r="C52" s="8">
        <v>8540383</v>
      </c>
      <c r="D52" s="8">
        <v>275665</v>
      </c>
      <c r="E52" s="8">
        <v>8033012</v>
      </c>
      <c r="F52" s="8">
        <v>7997774</v>
      </c>
      <c r="G52" s="8">
        <v>35238</v>
      </c>
      <c r="H52" s="8">
        <v>0</v>
      </c>
      <c r="I52" s="8">
        <v>0</v>
      </c>
      <c r="J52" s="8">
        <v>0</v>
      </c>
      <c r="K52" s="8">
        <v>783036</v>
      </c>
      <c r="L52" s="8">
        <v>542609</v>
      </c>
      <c r="M52" s="8">
        <v>240427</v>
      </c>
      <c r="N52" s="8">
        <v>0</v>
      </c>
      <c r="O52" s="8">
        <v>0</v>
      </c>
      <c r="P52" s="8">
        <v>0</v>
      </c>
      <c r="Q52" s="8">
        <v>824965</v>
      </c>
      <c r="R52" s="8">
        <v>823738</v>
      </c>
      <c r="S52" s="8">
        <v>218196</v>
      </c>
      <c r="T52" s="8">
        <v>22233</v>
      </c>
      <c r="U52" s="8">
        <v>14.4488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B4" sqref="B4"/>
    </sheetView>
  </sheetViews>
  <sheetFormatPr defaultRowHeight="14.4" x14ac:dyDescent="0.3"/>
  <cols>
    <col min="22" max="22" width="8.88671875" style="4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4" t="s">
        <v>167</v>
      </c>
    </row>
    <row r="3" spans="1:22" x14ac:dyDescent="0.3">
      <c r="A3" t="s">
        <v>1</v>
      </c>
      <c r="B3" s="8">
        <v>2058672</v>
      </c>
      <c r="C3" s="8">
        <v>1754156</v>
      </c>
      <c r="D3" s="8">
        <v>304516</v>
      </c>
      <c r="E3" s="8">
        <v>431606</v>
      </c>
      <c r="F3" s="8">
        <v>317193</v>
      </c>
      <c r="G3" s="8">
        <v>114413</v>
      </c>
      <c r="H3" s="8">
        <v>58240</v>
      </c>
      <c r="I3" s="8">
        <v>21552</v>
      </c>
      <c r="J3" s="8">
        <v>36688</v>
      </c>
      <c r="K3" s="8">
        <v>1379215</v>
      </c>
      <c r="L3" s="8">
        <v>1226035</v>
      </c>
      <c r="M3" s="8">
        <v>153180</v>
      </c>
      <c r="N3" s="8">
        <v>189611</v>
      </c>
      <c r="O3" s="8">
        <v>189376</v>
      </c>
      <c r="P3" s="8">
        <v>235</v>
      </c>
      <c r="Q3" s="8">
        <v>1670589</v>
      </c>
      <c r="R3" s="8">
        <v>1668364</v>
      </c>
      <c r="S3" s="8">
        <v>13945</v>
      </c>
      <c r="T3" s="8">
        <v>138430</v>
      </c>
      <c r="U3" s="8">
        <v>103.574</v>
      </c>
      <c r="V3" s="8">
        <v>523706</v>
      </c>
    </row>
    <row r="4" spans="1:22" x14ac:dyDescent="0.3">
      <c r="A4" t="s">
        <v>87</v>
      </c>
      <c r="B4" s="8">
        <v>1978541</v>
      </c>
      <c r="C4" s="8">
        <v>1736692</v>
      </c>
      <c r="D4" s="8">
        <v>241849</v>
      </c>
      <c r="E4" s="8">
        <v>312385</v>
      </c>
      <c r="F4" s="8">
        <v>248645</v>
      </c>
      <c r="G4" s="8">
        <v>63740</v>
      </c>
      <c r="H4" s="8">
        <v>88701</v>
      </c>
      <c r="I4" s="8">
        <v>23086</v>
      </c>
      <c r="J4" s="8">
        <v>65615</v>
      </c>
      <c r="K4" s="8">
        <v>1451945</v>
      </c>
      <c r="L4" s="8">
        <v>1339934</v>
      </c>
      <c r="M4" s="8">
        <v>112011</v>
      </c>
      <c r="N4" s="8">
        <v>125510</v>
      </c>
      <c r="O4" s="8">
        <v>125027</v>
      </c>
      <c r="P4" s="8">
        <v>483</v>
      </c>
      <c r="Q4" s="8">
        <v>1317730</v>
      </c>
      <c r="R4" s="8">
        <v>1317433</v>
      </c>
      <c r="S4" s="8">
        <v>17663</v>
      </c>
      <c r="T4" s="8">
        <v>93494</v>
      </c>
      <c r="U4" s="8">
        <v>64.332599999999999</v>
      </c>
      <c r="V4" s="8">
        <v>484755</v>
      </c>
    </row>
    <row r="5" spans="1:22" x14ac:dyDescent="0.3">
      <c r="A5" t="s">
        <v>88</v>
      </c>
      <c r="B5" s="8">
        <v>2106694</v>
      </c>
      <c r="C5" s="8">
        <v>1715192</v>
      </c>
      <c r="D5" s="8">
        <v>391502</v>
      </c>
      <c r="E5" s="8">
        <v>247370</v>
      </c>
      <c r="F5" s="8">
        <v>196453</v>
      </c>
      <c r="G5" s="8">
        <v>50917</v>
      </c>
      <c r="H5" s="8">
        <v>232261</v>
      </c>
      <c r="I5" s="8">
        <v>26335</v>
      </c>
      <c r="J5" s="8">
        <v>205926</v>
      </c>
      <c r="K5" s="8">
        <v>1357756</v>
      </c>
      <c r="L5" s="8">
        <v>1224109</v>
      </c>
      <c r="M5" s="8">
        <v>133647</v>
      </c>
      <c r="N5" s="8">
        <v>269307</v>
      </c>
      <c r="O5" s="8">
        <v>268295</v>
      </c>
      <c r="P5" s="8">
        <v>1012</v>
      </c>
      <c r="Q5" s="8">
        <v>1332686</v>
      </c>
      <c r="R5" s="8">
        <v>1332399</v>
      </c>
      <c r="S5" s="8">
        <v>12184</v>
      </c>
      <c r="T5" s="8">
        <v>121066</v>
      </c>
      <c r="U5" s="8">
        <v>168.68299999999999</v>
      </c>
      <c r="V5" s="8">
        <v>403498</v>
      </c>
    </row>
    <row r="6" spans="1:22" x14ac:dyDescent="0.3">
      <c r="A6" t="s">
        <v>89</v>
      </c>
      <c r="B6" s="8">
        <v>2656183</v>
      </c>
      <c r="C6" s="8">
        <v>2366615</v>
      </c>
      <c r="D6" s="8">
        <v>289568</v>
      </c>
      <c r="E6" s="8">
        <v>562311</v>
      </c>
      <c r="F6" s="8">
        <v>464177</v>
      </c>
      <c r="G6" s="8">
        <v>98134</v>
      </c>
      <c r="H6" s="8">
        <v>117388</v>
      </c>
      <c r="I6" s="8">
        <v>45940</v>
      </c>
      <c r="J6" s="8">
        <v>71448</v>
      </c>
      <c r="K6" s="8">
        <v>1754464</v>
      </c>
      <c r="L6" s="8">
        <v>1635235</v>
      </c>
      <c r="M6" s="8">
        <v>119229</v>
      </c>
      <c r="N6" s="8">
        <v>222020</v>
      </c>
      <c r="O6" s="8">
        <v>221263</v>
      </c>
      <c r="P6" s="8">
        <v>757</v>
      </c>
      <c r="Q6" s="8">
        <v>1733180</v>
      </c>
      <c r="R6" s="8">
        <v>1732997</v>
      </c>
      <c r="S6" s="8">
        <v>23997</v>
      </c>
      <c r="T6" s="8">
        <v>94393</v>
      </c>
      <c r="U6" s="8">
        <v>75.636899999999997</v>
      </c>
      <c r="V6" s="8">
        <v>658251</v>
      </c>
    </row>
    <row r="7" spans="1:22" x14ac:dyDescent="0.3">
      <c r="A7" t="s">
        <v>90</v>
      </c>
      <c r="B7" s="8">
        <v>2650374</v>
      </c>
      <c r="C7" s="8">
        <v>2263942</v>
      </c>
      <c r="D7" s="8">
        <v>386432</v>
      </c>
      <c r="E7" s="8">
        <v>389866</v>
      </c>
      <c r="F7" s="8">
        <v>292425</v>
      </c>
      <c r="G7" s="8">
        <v>97441</v>
      </c>
      <c r="H7" s="8">
        <v>180760</v>
      </c>
      <c r="I7" s="8">
        <v>32341</v>
      </c>
      <c r="J7" s="8">
        <v>148419</v>
      </c>
      <c r="K7" s="8">
        <v>1826699</v>
      </c>
      <c r="L7" s="8">
        <v>1687435</v>
      </c>
      <c r="M7" s="8">
        <v>139264</v>
      </c>
      <c r="N7" s="8">
        <v>253049</v>
      </c>
      <c r="O7" s="8">
        <v>251741</v>
      </c>
      <c r="P7" s="8">
        <v>1308</v>
      </c>
      <c r="Q7" s="8">
        <v>1690356</v>
      </c>
      <c r="R7" s="8">
        <v>1690097</v>
      </c>
      <c r="S7" s="8">
        <v>15996</v>
      </c>
      <c r="T7" s="8">
        <v>121676</v>
      </c>
      <c r="U7" s="8">
        <v>127.14</v>
      </c>
      <c r="V7" s="8">
        <v>616086</v>
      </c>
    </row>
    <row r="8" spans="1:22" x14ac:dyDescent="0.3">
      <c r="A8" t="s">
        <v>91</v>
      </c>
      <c r="B8" s="8">
        <v>2318860</v>
      </c>
      <c r="C8" s="8">
        <v>1774600</v>
      </c>
      <c r="D8" s="8">
        <v>544260</v>
      </c>
      <c r="E8" s="8">
        <v>402695</v>
      </c>
      <c r="F8" s="8">
        <v>162990</v>
      </c>
      <c r="G8" s="8">
        <v>239705</v>
      </c>
      <c r="H8" s="8">
        <v>42350</v>
      </c>
      <c r="I8" s="8">
        <v>12467</v>
      </c>
      <c r="J8" s="8">
        <v>29883</v>
      </c>
      <c r="K8" s="8">
        <v>1697830</v>
      </c>
      <c r="L8" s="8">
        <v>1423913</v>
      </c>
      <c r="M8" s="8">
        <v>273917</v>
      </c>
      <c r="N8" s="8">
        <v>175985</v>
      </c>
      <c r="O8" s="8">
        <v>175230</v>
      </c>
      <c r="P8" s="8">
        <v>755</v>
      </c>
      <c r="Q8" s="8">
        <v>2631935</v>
      </c>
      <c r="R8" s="8">
        <v>2611145</v>
      </c>
      <c r="S8" s="8">
        <v>12413</v>
      </c>
      <c r="T8" s="8">
        <v>262192</v>
      </c>
      <c r="U8" s="8">
        <v>116.536</v>
      </c>
      <c r="V8" s="8">
        <v>513399</v>
      </c>
    </row>
    <row r="9" spans="1:22" x14ac:dyDescent="0.3">
      <c r="A9" t="s">
        <v>92</v>
      </c>
      <c r="B9" s="8">
        <v>3198005</v>
      </c>
      <c r="C9" s="8">
        <v>2990943</v>
      </c>
      <c r="D9" s="8">
        <v>207062</v>
      </c>
      <c r="E9" s="8">
        <v>632712</v>
      </c>
      <c r="F9" s="8">
        <v>562418</v>
      </c>
      <c r="G9" s="8">
        <v>70294</v>
      </c>
      <c r="H9" s="8">
        <v>89552</v>
      </c>
      <c r="I9" s="8">
        <v>47956</v>
      </c>
      <c r="J9" s="8">
        <v>41596</v>
      </c>
      <c r="K9" s="8">
        <v>2148034</v>
      </c>
      <c r="L9" s="8">
        <v>2053051</v>
      </c>
      <c r="M9" s="8">
        <v>94983</v>
      </c>
      <c r="N9" s="8">
        <v>327707</v>
      </c>
      <c r="O9" s="8">
        <v>327518</v>
      </c>
      <c r="P9" s="8">
        <v>189</v>
      </c>
      <c r="Q9" s="8">
        <v>2547793</v>
      </c>
      <c r="R9" s="8">
        <v>2543421</v>
      </c>
      <c r="S9" s="8">
        <v>9570</v>
      </c>
      <c r="T9" s="8">
        <v>84865</v>
      </c>
      <c r="U9" s="8">
        <v>124.458</v>
      </c>
      <c r="V9" s="8">
        <v>688700</v>
      </c>
    </row>
    <row r="10" spans="1:22" x14ac:dyDescent="0.3">
      <c r="A10" t="s">
        <v>93</v>
      </c>
      <c r="B10" s="8">
        <v>3775721</v>
      </c>
      <c r="C10" s="8">
        <v>3329190</v>
      </c>
      <c r="D10" s="8">
        <v>446531</v>
      </c>
      <c r="E10" s="8">
        <v>934020</v>
      </c>
      <c r="F10" s="8">
        <v>764289</v>
      </c>
      <c r="G10" s="8">
        <v>169731</v>
      </c>
      <c r="H10" s="8">
        <v>104227</v>
      </c>
      <c r="I10" s="8">
        <v>18294</v>
      </c>
      <c r="J10" s="8">
        <v>85933</v>
      </c>
      <c r="K10" s="8">
        <v>2555480</v>
      </c>
      <c r="L10" s="8">
        <v>2365040</v>
      </c>
      <c r="M10" s="8">
        <v>190440</v>
      </c>
      <c r="N10" s="8">
        <v>181994</v>
      </c>
      <c r="O10" s="8">
        <v>181567</v>
      </c>
      <c r="P10" s="8">
        <v>427</v>
      </c>
      <c r="Q10" s="8">
        <v>2926204</v>
      </c>
      <c r="R10" s="8">
        <v>2919525</v>
      </c>
      <c r="S10" s="8">
        <v>19078</v>
      </c>
      <c r="T10" s="8">
        <v>172641</v>
      </c>
      <c r="U10" s="8">
        <v>77.023600000000002</v>
      </c>
      <c r="V10" s="8">
        <v>916843</v>
      </c>
    </row>
    <row r="11" spans="1:22" x14ac:dyDescent="0.3">
      <c r="A11" t="s">
        <v>94</v>
      </c>
      <c r="B11" s="8">
        <v>2099118</v>
      </c>
      <c r="C11" s="8">
        <v>1619245</v>
      </c>
      <c r="D11" s="8">
        <v>479873</v>
      </c>
      <c r="E11" s="8">
        <v>280624</v>
      </c>
      <c r="F11" s="8">
        <v>165251</v>
      </c>
      <c r="G11" s="8">
        <v>115373</v>
      </c>
      <c r="H11" s="8">
        <v>80939</v>
      </c>
      <c r="I11" s="8">
        <v>10175</v>
      </c>
      <c r="J11" s="8">
        <v>70764</v>
      </c>
      <c r="K11" s="8">
        <v>1529693</v>
      </c>
      <c r="L11" s="8">
        <v>1236551</v>
      </c>
      <c r="M11" s="8">
        <v>293142</v>
      </c>
      <c r="N11" s="8">
        <v>207862</v>
      </c>
      <c r="O11" s="8">
        <v>207268</v>
      </c>
      <c r="P11" s="8">
        <v>594</v>
      </c>
      <c r="Q11" s="8">
        <v>2052866</v>
      </c>
      <c r="R11" s="8">
        <v>2050905</v>
      </c>
      <c r="S11" s="8">
        <v>27296</v>
      </c>
      <c r="T11" s="8">
        <v>265266</v>
      </c>
      <c r="U11" s="8">
        <v>122.511</v>
      </c>
      <c r="V11" s="8">
        <v>496370</v>
      </c>
    </row>
    <row r="12" spans="1:22" x14ac:dyDescent="0.3">
      <c r="A12" t="s">
        <v>95</v>
      </c>
      <c r="B12" s="8">
        <v>3502870</v>
      </c>
      <c r="C12" s="8">
        <v>3502568</v>
      </c>
      <c r="D12" s="8">
        <v>302</v>
      </c>
      <c r="E12" s="8">
        <v>350731</v>
      </c>
      <c r="F12" s="8">
        <v>350662</v>
      </c>
      <c r="G12" s="8">
        <v>69</v>
      </c>
      <c r="H12" s="8">
        <v>113</v>
      </c>
      <c r="I12" s="8">
        <v>111</v>
      </c>
      <c r="J12" s="8">
        <v>2</v>
      </c>
      <c r="K12" s="8">
        <v>3151690</v>
      </c>
      <c r="L12" s="8">
        <v>3151462</v>
      </c>
      <c r="M12" s="8">
        <v>228</v>
      </c>
      <c r="N12" s="8">
        <v>336</v>
      </c>
      <c r="O12" s="8">
        <v>333</v>
      </c>
      <c r="P12" s="8">
        <v>3</v>
      </c>
      <c r="Q12" s="8">
        <v>2294511</v>
      </c>
      <c r="R12" s="8">
        <v>2294482</v>
      </c>
      <c r="S12" s="8">
        <v>80</v>
      </c>
      <c r="T12" s="8">
        <v>123</v>
      </c>
      <c r="U12" s="8">
        <v>115.119</v>
      </c>
      <c r="V12" s="8">
        <v>987706</v>
      </c>
    </row>
    <row r="13" spans="1:22" x14ac:dyDescent="0.3">
      <c r="A13" t="s">
        <v>96</v>
      </c>
      <c r="B13" s="8">
        <v>3454036</v>
      </c>
      <c r="C13" s="8">
        <v>2481454</v>
      </c>
      <c r="D13" s="8">
        <v>972582</v>
      </c>
      <c r="E13" s="8">
        <v>765872</v>
      </c>
      <c r="F13" s="8">
        <v>429666</v>
      </c>
      <c r="G13" s="8">
        <v>336206</v>
      </c>
      <c r="H13" s="8">
        <v>114666</v>
      </c>
      <c r="I13" s="8">
        <v>41091</v>
      </c>
      <c r="J13" s="8">
        <v>73575</v>
      </c>
      <c r="K13" s="8">
        <v>2289231</v>
      </c>
      <c r="L13" s="8">
        <v>1727593</v>
      </c>
      <c r="M13" s="8">
        <v>561638</v>
      </c>
      <c r="N13" s="8">
        <v>284267</v>
      </c>
      <c r="O13" s="8">
        <v>283104</v>
      </c>
      <c r="P13" s="8">
        <v>1163</v>
      </c>
      <c r="Q13" s="8">
        <v>2732260</v>
      </c>
      <c r="R13" s="8">
        <v>2730979</v>
      </c>
      <c r="S13" s="8">
        <v>46494</v>
      </c>
      <c r="T13" s="8">
        <v>513510</v>
      </c>
      <c r="U13" s="8">
        <v>75.993300000000005</v>
      </c>
      <c r="V13" s="8">
        <v>613059</v>
      </c>
    </row>
    <row r="14" spans="1:22" x14ac:dyDescent="0.3">
      <c r="A14" t="s">
        <v>97</v>
      </c>
      <c r="B14" s="8">
        <v>7264546</v>
      </c>
      <c r="C14" s="8">
        <v>6209749</v>
      </c>
      <c r="D14" s="8">
        <v>1054797</v>
      </c>
      <c r="E14" s="8">
        <v>2281371</v>
      </c>
      <c r="F14" s="8">
        <v>1925383</v>
      </c>
      <c r="G14" s="8">
        <v>355988</v>
      </c>
      <c r="H14" s="8">
        <v>105616</v>
      </c>
      <c r="I14" s="8">
        <v>56726</v>
      </c>
      <c r="J14" s="8">
        <v>48890</v>
      </c>
      <c r="K14" s="8">
        <v>4632524</v>
      </c>
      <c r="L14" s="8">
        <v>3984056</v>
      </c>
      <c r="M14" s="8">
        <v>648468</v>
      </c>
      <c r="N14" s="8">
        <v>245035</v>
      </c>
      <c r="O14" s="8">
        <v>243584</v>
      </c>
      <c r="P14" s="8">
        <v>1451</v>
      </c>
      <c r="Q14" s="8">
        <v>6998974</v>
      </c>
      <c r="R14" s="8">
        <v>6997280</v>
      </c>
      <c r="S14" s="8">
        <v>48096</v>
      </c>
      <c r="T14" s="8">
        <v>599680</v>
      </c>
      <c r="U14" s="8">
        <v>55.822699999999998</v>
      </c>
      <c r="V14" s="8">
        <v>1310298</v>
      </c>
    </row>
    <row r="15" spans="1:22" x14ac:dyDescent="0.3">
      <c r="A15" t="s">
        <v>98</v>
      </c>
      <c r="B15" s="8">
        <v>7923681</v>
      </c>
      <c r="C15" s="8">
        <v>6901469</v>
      </c>
      <c r="D15" s="8">
        <v>1022212</v>
      </c>
      <c r="E15" s="8">
        <v>2495992</v>
      </c>
      <c r="F15" s="8">
        <v>2185508</v>
      </c>
      <c r="G15" s="8">
        <v>310484</v>
      </c>
      <c r="H15" s="8">
        <v>103652</v>
      </c>
      <c r="I15" s="8">
        <v>64120</v>
      </c>
      <c r="J15" s="8">
        <v>39532</v>
      </c>
      <c r="K15" s="8">
        <v>5067147</v>
      </c>
      <c r="L15" s="8">
        <v>4395917</v>
      </c>
      <c r="M15" s="8">
        <v>671230</v>
      </c>
      <c r="N15" s="8">
        <v>256890</v>
      </c>
      <c r="O15" s="8">
        <v>255924</v>
      </c>
      <c r="P15" s="8">
        <v>966</v>
      </c>
      <c r="Q15" s="8">
        <v>7151143</v>
      </c>
      <c r="R15" s="8">
        <v>7148792</v>
      </c>
      <c r="S15" s="8">
        <v>46124</v>
      </c>
      <c r="T15" s="8">
        <v>623929</v>
      </c>
      <c r="U15" s="8">
        <v>46.295699999999997</v>
      </c>
      <c r="V15" s="8">
        <v>1474401</v>
      </c>
    </row>
    <row r="16" spans="1:22" x14ac:dyDescent="0.3">
      <c r="A16" t="s">
        <v>99</v>
      </c>
      <c r="B16" s="8">
        <v>6712986</v>
      </c>
      <c r="C16" s="8">
        <v>5587532</v>
      </c>
      <c r="D16" s="8">
        <v>1125454</v>
      </c>
      <c r="E16" s="8">
        <v>1832502</v>
      </c>
      <c r="F16" s="8">
        <v>1492043</v>
      </c>
      <c r="G16" s="8">
        <v>340459</v>
      </c>
      <c r="H16" s="8">
        <v>93397</v>
      </c>
      <c r="I16" s="8">
        <v>49217</v>
      </c>
      <c r="J16" s="8">
        <v>44180</v>
      </c>
      <c r="K16" s="8">
        <v>4521697</v>
      </c>
      <c r="L16" s="8">
        <v>3781997</v>
      </c>
      <c r="M16" s="8">
        <v>739700</v>
      </c>
      <c r="N16" s="8">
        <v>265390</v>
      </c>
      <c r="O16" s="8">
        <v>264275</v>
      </c>
      <c r="P16" s="8">
        <v>1115</v>
      </c>
      <c r="Q16" s="8">
        <v>6610599</v>
      </c>
      <c r="R16" s="8">
        <v>6606994</v>
      </c>
      <c r="S16" s="8">
        <v>52689</v>
      </c>
      <c r="T16" s="8">
        <v>687608</v>
      </c>
      <c r="U16" s="8">
        <v>45.083399999999997</v>
      </c>
      <c r="V16" s="8">
        <v>1265168</v>
      </c>
    </row>
    <row r="17" spans="1:22" x14ac:dyDescent="0.3">
      <c r="A17" t="s">
        <v>100</v>
      </c>
      <c r="B17" s="8">
        <v>3748642</v>
      </c>
      <c r="C17" s="8">
        <v>2638561</v>
      </c>
      <c r="D17" s="8">
        <v>1110081</v>
      </c>
      <c r="E17" s="8">
        <v>754696</v>
      </c>
      <c r="F17" s="8">
        <v>407860</v>
      </c>
      <c r="G17" s="8">
        <v>346836</v>
      </c>
      <c r="H17" s="8">
        <v>80295</v>
      </c>
      <c r="I17" s="8">
        <v>34813</v>
      </c>
      <c r="J17" s="8">
        <v>45482</v>
      </c>
      <c r="K17" s="8">
        <v>2645542</v>
      </c>
      <c r="L17" s="8">
        <v>1928987</v>
      </c>
      <c r="M17" s="8">
        <v>716555</v>
      </c>
      <c r="N17" s="8">
        <v>268109</v>
      </c>
      <c r="O17" s="8">
        <v>266901</v>
      </c>
      <c r="P17" s="8">
        <v>1208</v>
      </c>
      <c r="Q17" s="8">
        <v>3436772</v>
      </c>
      <c r="R17" s="8">
        <v>3433639</v>
      </c>
      <c r="S17" s="8">
        <v>57088</v>
      </c>
      <c r="T17" s="8">
        <v>659346</v>
      </c>
      <c r="U17" s="8">
        <v>48.5687</v>
      </c>
      <c r="V17" s="8">
        <v>622078</v>
      </c>
    </row>
    <row r="18" spans="1:22" x14ac:dyDescent="0.3">
      <c r="A18" t="s">
        <v>101</v>
      </c>
      <c r="B18" s="8">
        <v>4028272</v>
      </c>
      <c r="C18" s="8">
        <v>2768296</v>
      </c>
      <c r="D18" s="8">
        <v>1259976</v>
      </c>
      <c r="E18" s="8">
        <v>767051</v>
      </c>
      <c r="F18" s="8">
        <v>386880</v>
      </c>
      <c r="G18" s="8">
        <v>380171</v>
      </c>
      <c r="H18" s="8">
        <v>80775</v>
      </c>
      <c r="I18" s="8">
        <v>31414</v>
      </c>
      <c r="J18" s="8">
        <v>49361</v>
      </c>
      <c r="K18" s="8">
        <v>2904902</v>
      </c>
      <c r="L18" s="8">
        <v>2075981</v>
      </c>
      <c r="M18" s="8">
        <v>828921</v>
      </c>
      <c r="N18" s="8">
        <v>275544</v>
      </c>
      <c r="O18" s="8">
        <v>274021</v>
      </c>
      <c r="P18" s="8">
        <v>1523</v>
      </c>
      <c r="Q18" s="8">
        <v>3718808</v>
      </c>
      <c r="R18" s="8">
        <v>3715614</v>
      </c>
      <c r="S18" s="8">
        <v>58544</v>
      </c>
      <c r="T18" s="8">
        <v>769937</v>
      </c>
      <c r="U18" s="8">
        <v>44.951700000000002</v>
      </c>
      <c r="V18" s="8">
        <v>645016</v>
      </c>
    </row>
    <row r="19" spans="1:22" x14ac:dyDescent="0.3">
      <c r="A19" t="s">
        <v>102</v>
      </c>
      <c r="B19" s="8">
        <v>4136407</v>
      </c>
      <c r="C19" s="8">
        <v>2782739</v>
      </c>
      <c r="D19" s="8">
        <v>1353668</v>
      </c>
      <c r="E19" s="8">
        <v>793430</v>
      </c>
      <c r="F19" s="8">
        <v>386739</v>
      </c>
      <c r="G19" s="8">
        <v>406691</v>
      </c>
      <c r="H19" s="8">
        <v>79028</v>
      </c>
      <c r="I19" s="8">
        <v>30693</v>
      </c>
      <c r="J19" s="8">
        <v>48335</v>
      </c>
      <c r="K19" s="8">
        <v>2988131</v>
      </c>
      <c r="L19" s="8">
        <v>2091535</v>
      </c>
      <c r="M19" s="8">
        <v>896596</v>
      </c>
      <c r="N19" s="8">
        <v>275818</v>
      </c>
      <c r="O19" s="8">
        <v>273772</v>
      </c>
      <c r="P19" s="8">
        <v>2046</v>
      </c>
      <c r="Q19" s="8">
        <v>3867648</v>
      </c>
      <c r="R19" s="8">
        <v>3864621</v>
      </c>
      <c r="S19" s="8">
        <v>62952</v>
      </c>
      <c r="T19" s="8">
        <v>833411</v>
      </c>
      <c r="U19" s="8">
        <v>46.000500000000002</v>
      </c>
      <c r="V19" s="8">
        <v>649680</v>
      </c>
    </row>
    <row r="20" spans="1:22" x14ac:dyDescent="0.3">
      <c r="A20" t="s">
        <v>103</v>
      </c>
      <c r="B20" s="8">
        <v>3883670</v>
      </c>
      <c r="C20" s="8">
        <v>3811711</v>
      </c>
      <c r="D20" s="8">
        <v>71959</v>
      </c>
      <c r="E20" s="8">
        <v>388017</v>
      </c>
      <c r="F20" s="8">
        <v>367387</v>
      </c>
      <c r="G20" s="8">
        <v>20630</v>
      </c>
      <c r="H20" s="8">
        <v>32021</v>
      </c>
      <c r="I20" s="8">
        <v>1095</v>
      </c>
      <c r="J20" s="8">
        <v>30926</v>
      </c>
      <c r="K20" s="8">
        <v>3425264</v>
      </c>
      <c r="L20" s="8">
        <v>3404880</v>
      </c>
      <c r="M20" s="8">
        <v>20384</v>
      </c>
      <c r="N20" s="8">
        <v>38368</v>
      </c>
      <c r="O20" s="8">
        <v>38349</v>
      </c>
      <c r="P20" s="8">
        <v>19</v>
      </c>
      <c r="Q20" s="8">
        <v>2726854</v>
      </c>
      <c r="R20" s="8">
        <v>2726803</v>
      </c>
      <c r="S20" s="8">
        <v>1705</v>
      </c>
      <c r="T20" s="8">
        <v>18730</v>
      </c>
      <c r="U20" s="8">
        <v>259.01100000000002</v>
      </c>
      <c r="V20" s="8">
        <v>1043548</v>
      </c>
    </row>
    <row r="21" spans="1:22" x14ac:dyDescent="0.3">
      <c r="A21" t="s">
        <v>104</v>
      </c>
      <c r="B21" s="8">
        <v>3761893</v>
      </c>
      <c r="C21" s="8">
        <v>3761614</v>
      </c>
      <c r="D21" s="8">
        <v>279</v>
      </c>
      <c r="E21" s="8">
        <v>384154</v>
      </c>
      <c r="F21" s="8">
        <v>384095</v>
      </c>
      <c r="G21" s="8">
        <v>59</v>
      </c>
      <c r="H21" s="8">
        <v>94</v>
      </c>
      <c r="I21" s="8">
        <v>92</v>
      </c>
      <c r="J21" s="8">
        <v>2</v>
      </c>
      <c r="K21" s="8">
        <v>3377294</v>
      </c>
      <c r="L21" s="8">
        <v>3377076</v>
      </c>
      <c r="M21" s="8">
        <v>218</v>
      </c>
      <c r="N21" s="8">
        <v>351</v>
      </c>
      <c r="O21" s="8">
        <v>351</v>
      </c>
      <c r="P21" s="8">
        <v>0</v>
      </c>
      <c r="Q21" s="8">
        <v>2560725</v>
      </c>
      <c r="R21" s="8">
        <v>2560695</v>
      </c>
      <c r="S21" s="8">
        <v>75</v>
      </c>
      <c r="T21" s="8">
        <v>110</v>
      </c>
      <c r="U21" s="8">
        <v>121.434</v>
      </c>
      <c r="V21" s="8">
        <v>1043361</v>
      </c>
    </row>
    <row r="22" spans="1:22" x14ac:dyDescent="0.3">
      <c r="A22" t="s">
        <v>105</v>
      </c>
      <c r="B22" s="8">
        <v>5839625</v>
      </c>
      <c r="C22" s="8">
        <v>5335454</v>
      </c>
      <c r="D22" s="8">
        <v>504171</v>
      </c>
      <c r="E22" s="8">
        <v>1011211</v>
      </c>
      <c r="F22" s="8">
        <v>873443</v>
      </c>
      <c r="G22" s="8">
        <v>137768</v>
      </c>
      <c r="H22" s="8">
        <v>220556</v>
      </c>
      <c r="I22" s="8">
        <v>160131</v>
      </c>
      <c r="J22" s="8">
        <v>60425</v>
      </c>
      <c r="K22" s="8">
        <v>4179629</v>
      </c>
      <c r="L22" s="8">
        <v>3875242</v>
      </c>
      <c r="M22" s="8">
        <v>304387</v>
      </c>
      <c r="N22" s="8">
        <v>428229</v>
      </c>
      <c r="O22" s="8">
        <v>426638</v>
      </c>
      <c r="P22" s="8">
        <v>1591</v>
      </c>
      <c r="Q22" s="8">
        <v>4674095</v>
      </c>
      <c r="R22" s="8">
        <v>4669612</v>
      </c>
      <c r="S22" s="8">
        <v>28109</v>
      </c>
      <c r="T22" s="8">
        <v>275950</v>
      </c>
      <c r="U22" s="8">
        <v>42.037599999999998</v>
      </c>
      <c r="V22" s="8">
        <v>1145831</v>
      </c>
    </row>
    <row r="23" spans="1:22" x14ac:dyDescent="0.3">
      <c r="A23" t="s">
        <v>106</v>
      </c>
      <c r="B23" s="8">
        <v>6564568</v>
      </c>
      <c r="C23" s="8">
        <v>4723579</v>
      </c>
      <c r="D23" s="8">
        <v>1840989</v>
      </c>
      <c r="E23" s="8">
        <v>694177</v>
      </c>
      <c r="F23" s="8">
        <v>359095</v>
      </c>
      <c r="G23" s="8">
        <v>335082</v>
      </c>
      <c r="H23" s="8">
        <v>858729</v>
      </c>
      <c r="I23" s="8">
        <v>17354</v>
      </c>
      <c r="J23" s="8">
        <v>841375</v>
      </c>
      <c r="K23" s="8">
        <v>3888768</v>
      </c>
      <c r="L23" s="8">
        <v>3226512</v>
      </c>
      <c r="M23" s="8">
        <v>662256</v>
      </c>
      <c r="N23" s="8">
        <v>1122894</v>
      </c>
      <c r="O23" s="8">
        <v>1120618</v>
      </c>
      <c r="P23" s="8">
        <v>2276</v>
      </c>
      <c r="Q23" s="8">
        <v>4110573</v>
      </c>
      <c r="R23" s="8">
        <v>4106967</v>
      </c>
      <c r="S23" s="8">
        <v>26952</v>
      </c>
      <c r="T23" s="8">
        <v>635781</v>
      </c>
      <c r="U23" s="8">
        <v>206.96700000000001</v>
      </c>
      <c r="V23" s="8">
        <v>1002614</v>
      </c>
    </row>
    <row r="24" spans="1:22" x14ac:dyDescent="0.3">
      <c r="A24" t="s">
        <v>107</v>
      </c>
      <c r="B24" s="8">
        <v>6999039</v>
      </c>
      <c r="C24" s="8">
        <v>5142920</v>
      </c>
      <c r="D24" s="8">
        <v>1856119</v>
      </c>
      <c r="E24" s="8">
        <v>676871</v>
      </c>
      <c r="F24" s="8">
        <v>405068</v>
      </c>
      <c r="G24" s="8">
        <v>271803</v>
      </c>
      <c r="H24" s="8">
        <v>951742</v>
      </c>
      <c r="I24" s="8">
        <v>20176</v>
      </c>
      <c r="J24" s="8">
        <v>931566</v>
      </c>
      <c r="K24" s="8">
        <v>4200400</v>
      </c>
      <c r="L24" s="8">
        <v>3550234</v>
      </c>
      <c r="M24" s="8">
        <v>650166</v>
      </c>
      <c r="N24" s="8">
        <v>1170026</v>
      </c>
      <c r="O24" s="8">
        <v>1167442</v>
      </c>
      <c r="P24" s="8">
        <v>2584</v>
      </c>
      <c r="Q24" s="8">
        <v>4194524</v>
      </c>
      <c r="R24" s="8">
        <v>4189975</v>
      </c>
      <c r="S24" s="8">
        <v>27629</v>
      </c>
      <c r="T24" s="8">
        <v>623497</v>
      </c>
      <c r="U24" s="8">
        <v>212.65700000000001</v>
      </c>
      <c r="V24" s="8">
        <v>1138076</v>
      </c>
    </row>
    <row r="25" spans="1:22" x14ac:dyDescent="0.3">
      <c r="A25" t="s">
        <v>108</v>
      </c>
      <c r="B25" s="8">
        <v>6588211</v>
      </c>
      <c r="C25" s="8">
        <v>4702319</v>
      </c>
      <c r="D25" s="8">
        <v>1885892</v>
      </c>
      <c r="E25" s="8">
        <v>714314</v>
      </c>
      <c r="F25" s="8">
        <v>373282</v>
      </c>
      <c r="G25" s="8">
        <v>341032</v>
      </c>
      <c r="H25" s="8">
        <v>901519</v>
      </c>
      <c r="I25" s="8">
        <v>18385</v>
      </c>
      <c r="J25" s="8">
        <v>883134</v>
      </c>
      <c r="K25" s="8">
        <v>3797742</v>
      </c>
      <c r="L25" s="8">
        <v>3138361</v>
      </c>
      <c r="M25" s="8">
        <v>659381</v>
      </c>
      <c r="N25" s="8">
        <v>1174636</v>
      </c>
      <c r="O25" s="8">
        <v>1172291</v>
      </c>
      <c r="P25" s="8">
        <v>2345</v>
      </c>
      <c r="Q25" s="8">
        <v>3910009</v>
      </c>
      <c r="R25" s="8">
        <v>3908357</v>
      </c>
      <c r="S25" s="8">
        <v>26216</v>
      </c>
      <c r="T25" s="8">
        <v>631800</v>
      </c>
      <c r="U25" s="8">
        <v>221.00399999999999</v>
      </c>
      <c r="V25" s="8">
        <v>982674</v>
      </c>
    </row>
    <row r="26" spans="1:22" x14ac:dyDescent="0.3">
      <c r="A26" t="s">
        <v>109</v>
      </c>
      <c r="B26" s="8">
        <v>6765291</v>
      </c>
      <c r="C26" s="8">
        <v>4912429</v>
      </c>
      <c r="D26" s="8">
        <v>1852862</v>
      </c>
      <c r="E26" s="8">
        <v>657169</v>
      </c>
      <c r="F26" s="8">
        <v>383474</v>
      </c>
      <c r="G26" s="8">
        <v>273695</v>
      </c>
      <c r="H26" s="8">
        <v>945503</v>
      </c>
      <c r="I26" s="8">
        <v>20268</v>
      </c>
      <c r="J26" s="8">
        <v>925235</v>
      </c>
      <c r="K26" s="8">
        <v>3999051</v>
      </c>
      <c r="L26" s="8">
        <v>3347360</v>
      </c>
      <c r="M26" s="8">
        <v>651691</v>
      </c>
      <c r="N26" s="8">
        <v>1163568</v>
      </c>
      <c r="O26" s="8">
        <v>1161327</v>
      </c>
      <c r="P26" s="8">
        <v>2241</v>
      </c>
      <c r="Q26" s="8">
        <v>3927086</v>
      </c>
      <c r="R26" s="8">
        <v>3924185</v>
      </c>
      <c r="S26" s="8">
        <v>27016</v>
      </c>
      <c r="T26" s="8">
        <v>623646</v>
      </c>
      <c r="U26" s="8">
        <v>212.583</v>
      </c>
      <c r="V26" s="8">
        <v>1004925</v>
      </c>
    </row>
    <row r="27" spans="1:22" x14ac:dyDescent="0.3">
      <c r="A27" t="s">
        <v>110</v>
      </c>
      <c r="B27" s="8">
        <v>6916046</v>
      </c>
      <c r="C27" s="8">
        <v>5059108</v>
      </c>
      <c r="D27" s="8">
        <v>1856938</v>
      </c>
      <c r="E27" s="8">
        <v>651721</v>
      </c>
      <c r="F27" s="8">
        <v>395175</v>
      </c>
      <c r="G27" s="8">
        <v>256546</v>
      </c>
      <c r="H27" s="8">
        <v>974922</v>
      </c>
      <c r="I27" s="8">
        <v>21901</v>
      </c>
      <c r="J27" s="8">
        <v>953021</v>
      </c>
      <c r="K27" s="8">
        <v>4109638</v>
      </c>
      <c r="L27" s="8">
        <v>3464675</v>
      </c>
      <c r="M27" s="8">
        <v>644963</v>
      </c>
      <c r="N27" s="8">
        <v>1179765</v>
      </c>
      <c r="O27" s="8">
        <v>1177357</v>
      </c>
      <c r="P27" s="8">
        <v>2408</v>
      </c>
      <c r="Q27" s="8">
        <v>3940263</v>
      </c>
      <c r="R27" s="8">
        <v>3936462</v>
      </c>
      <c r="S27" s="8">
        <v>25207</v>
      </c>
      <c r="T27" s="8">
        <v>619682</v>
      </c>
      <c r="U27" s="8">
        <v>215.97399999999999</v>
      </c>
      <c r="V27" s="8">
        <v>1057377</v>
      </c>
    </row>
    <row r="28" spans="1:22" x14ac:dyDescent="0.3">
      <c r="A28" t="s">
        <v>111</v>
      </c>
      <c r="B28" s="8">
        <v>7221365</v>
      </c>
      <c r="C28" s="8">
        <v>5365220</v>
      </c>
      <c r="D28" s="8">
        <v>1856145</v>
      </c>
      <c r="E28" s="8">
        <v>668621</v>
      </c>
      <c r="F28" s="8">
        <v>416969</v>
      </c>
      <c r="G28" s="8">
        <v>251652</v>
      </c>
      <c r="H28" s="8">
        <v>978992</v>
      </c>
      <c r="I28" s="8">
        <v>20676</v>
      </c>
      <c r="J28" s="8">
        <v>958316</v>
      </c>
      <c r="K28" s="8">
        <v>4388615</v>
      </c>
      <c r="L28" s="8">
        <v>3744502</v>
      </c>
      <c r="M28" s="8">
        <v>644113</v>
      </c>
      <c r="N28" s="8">
        <v>1185137</v>
      </c>
      <c r="O28" s="8">
        <v>1183073</v>
      </c>
      <c r="P28" s="8">
        <v>2064</v>
      </c>
      <c r="Q28" s="8">
        <v>4192129</v>
      </c>
      <c r="R28" s="8">
        <v>4187251</v>
      </c>
      <c r="S28" s="8">
        <v>24842</v>
      </c>
      <c r="T28" s="8">
        <v>619255</v>
      </c>
      <c r="U28" s="8">
        <v>217.98599999999999</v>
      </c>
      <c r="V28" s="8">
        <v>1165760</v>
      </c>
    </row>
    <row r="29" spans="1:22" x14ac:dyDescent="0.3">
      <c r="A29" t="s">
        <v>112</v>
      </c>
      <c r="B29" s="8">
        <v>6675432</v>
      </c>
      <c r="C29" s="8">
        <v>6046857</v>
      </c>
      <c r="D29" s="8">
        <v>628575</v>
      </c>
      <c r="E29" s="8">
        <v>1159262</v>
      </c>
      <c r="F29" s="8">
        <v>991382</v>
      </c>
      <c r="G29" s="8">
        <v>167880</v>
      </c>
      <c r="H29" s="8">
        <v>259319</v>
      </c>
      <c r="I29" s="8">
        <v>170612</v>
      </c>
      <c r="J29" s="8">
        <v>88707</v>
      </c>
      <c r="K29" s="8">
        <v>4757618</v>
      </c>
      <c r="L29" s="8">
        <v>4387950</v>
      </c>
      <c r="M29" s="8">
        <v>369668</v>
      </c>
      <c r="N29" s="8">
        <v>499233</v>
      </c>
      <c r="O29" s="8">
        <v>496913</v>
      </c>
      <c r="P29" s="8">
        <v>2320</v>
      </c>
      <c r="Q29" s="8">
        <v>5102941</v>
      </c>
      <c r="R29" s="8">
        <v>5099422</v>
      </c>
      <c r="S29" s="8">
        <v>33328</v>
      </c>
      <c r="T29" s="8">
        <v>335862</v>
      </c>
      <c r="U29" s="8">
        <v>42.982199999999999</v>
      </c>
      <c r="V29" s="8">
        <v>1272646</v>
      </c>
    </row>
    <row r="30" spans="1:22" x14ac:dyDescent="0.3">
      <c r="A30" t="s">
        <v>113</v>
      </c>
      <c r="B30" s="8">
        <v>6928198</v>
      </c>
      <c r="C30" s="8">
        <v>6280285</v>
      </c>
      <c r="D30" s="8">
        <v>647913</v>
      </c>
      <c r="E30" s="8">
        <v>1195840</v>
      </c>
      <c r="F30" s="8">
        <v>1019249</v>
      </c>
      <c r="G30" s="8">
        <v>176591</v>
      </c>
      <c r="H30" s="8">
        <v>272295</v>
      </c>
      <c r="I30" s="8">
        <v>187476</v>
      </c>
      <c r="J30" s="8">
        <v>84819</v>
      </c>
      <c r="K30" s="8">
        <v>4939849</v>
      </c>
      <c r="L30" s="8">
        <v>4556601</v>
      </c>
      <c r="M30" s="8">
        <v>383248</v>
      </c>
      <c r="N30" s="8">
        <v>520214</v>
      </c>
      <c r="O30" s="8">
        <v>516959</v>
      </c>
      <c r="P30" s="8">
        <v>3255</v>
      </c>
      <c r="Q30" s="8">
        <v>5537190</v>
      </c>
      <c r="R30" s="8">
        <v>5531259</v>
      </c>
      <c r="S30" s="8">
        <v>32865</v>
      </c>
      <c r="T30" s="8">
        <v>349601</v>
      </c>
      <c r="U30" s="8">
        <v>44.930799999999998</v>
      </c>
      <c r="V30" s="8">
        <v>1347900</v>
      </c>
    </row>
    <row r="31" spans="1:22" x14ac:dyDescent="0.3">
      <c r="A31" t="s">
        <v>114</v>
      </c>
      <c r="B31" s="8">
        <v>6799441</v>
      </c>
      <c r="C31" s="8">
        <v>6179675</v>
      </c>
      <c r="D31" s="8">
        <v>619766</v>
      </c>
      <c r="E31" s="8">
        <v>1175019</v>
      </c>
      <c r="F31" s="8">
        <v>1007097</v>
      </c>
      <c r="G31" s="8">
        <v>167922</v>
      </c>
      <c r="H31" s="8">
        <v>246679</v>
      </c>
      <c r="I31" s="8">
        <v>172199</v>
      </c>
      <c r="J31" s="8">
        <v>74480</v>
      </c>
      <c r="K31" s="8">
        <v>4881092</v>
      </c>
      <c r="L31" s="8">
        <v>4507642</v>
      </c>
      <c r="M31" s="8">
        <v>373450</v>
      </c>
      <c r="N31" s="8">
        <v>496651</v>
      </c>
      <c r="O31" s="8">
        <v>492737</v>
      </c>
      <c r="P31" s="8">
        <v>3914</v>
      </c>
      <c r="Q31" s="8">
        <v>5395535</v>
      </c>
      <c r="R31" s="8">
        <v>5390733</v>
      </c>
      <c r="S31" s="8">
        <v>29283</v>
      </c>
      <c r="T31" s="8">
        <v>343443</v>
      </c>
      <c r="U31" s="8">
        <v>38.747599999999998</v>
      </c>
      <c r="V31" s="8">
        <v>1338048</v>
      </c>
    </row>
    <row r="32" spans="1:22" x14ac:dyDescent="0.3">
      <c r="A32" t="s">
        <v>115</v>
      </c>
      <c r="B32" s="8">
        <v>7690784</v>
      </c>
      <c r="C32" s="8">
        <v>6944948</v>
      </c>
      <c r="D32" s="8">
        <v>745836</v>
      </c>
      <c r="E32" s="8">
        <v>1337999</v>
      </c>
      <c r="F32" s="8">
        <v>1128026</v>
      </c>
      <c r="G32" s="8">
        <v>209973</v>
      </c>
      <c r="H32" s="8">
        <v>284905</v>
      </c>
      <c r="I32" s="8">
        <v>189675</v>
      </c>
      <c r="J32" s="8">
        <v>95230</v>
      </c>
      <c r="K32" s="8">
        <v>5506738</v>
      </c>
      <c r="L32" s="8">
        <v>5070001</v>
      </c>
      <c r="M32" s="8">
        <v>436737</v>
      </c>
      <c r="N32" s="8">
        <v>561142</v>
      </c>
      <c r="O32" s="8">
        <v>557246</v>
      </c>
      <c r="P32" s="8">
        <v>3896</v>
      </c>
      <c r="Q32" s="8">
        <v>6716885</v>
      </c>
      <c r="R32" s="8">
        <v>6707175</v>
      </c>
      <c r="S32" s="8">
        <v>38084</v>
      </c>
      <c r="T32" s="8">
        <v>397900</v>
      </c>
      <c r="U32" s="8">
        <v>39.1616</v>
      </c>
      <c r="V32" s="8">
        <v>1540795</v>
      </c>
    </row>
    <row r="33" spans="1:22" x14ac:dyDescent="0.3">
      <c r="A33" t="s">
        <v>116</v>
      </c>
      <c r="B33" s="8">
        <v>7624687</v>
      </c>
      <c r="C33" s="8">
        <v>6876853</v>
      </c>
      <c r="D33" s="8">
        <v>747834</v>
      </c>
      <c r="E33" s="8">
        <v>1333600</v>
      </c>
      <c r="F33" s="8">
        <v>1135143</v>
      </c>
      <c r="G33" s="8">
        <v>198457</v>
      </c>
      <c r="H33" s="8">
        <v>283772</v>
      </c>
      <c r="I33" s="8">
        <v>197006</v>
      </c>
      <c r="J33" s="8">
        <v>86766</v>
      </c>
      <c r="K33" s="8">
        <v>5448056</v>
      </c>
      <c r="L33" s="8">
        <v>4990388</v>
      </c>
      <c r="M33" s="8">
        <v>457668</v>
      </c>
      <c r="N33" s="8">
        <v>559259</v>
      </c>
      <c r="O33" s="8">
        <v>554316</v>
      </c>
      <c r="P33" s="8">
        <v>4943</v>
      </c>
      <c r="Q33" s="8">
        <v>5775146</v>
      </c>
      <c r="R33" s="8">
        <v>5769493</v>
      </c>
      <c r="S33" s="8">
        <v>38845</v>
      </c>
      <c r="T33" s="8">
        <v>418048</v>
      </c>
      <c r="U33" s="8">
        <v>38.827500000000001</v>
      </c>
      <c r="V33" s="8">
        <v>1422787</v>
      </c>
    </row>
    <row r="34" spans="1:22" x14ac:dyDescent="0.3">
      <c r="A34" t="s">
        <v>117</v>
      </c>
      <c r="B34" s="8">
        <v>8449868</v>
      </c>
      <c r="C34" s="8">
        <v>7825761</v>
      </c>
      <c r="D34" s="8">
        <v>624107</v>
      </c>
      <c r="E34" s="8">
        <v>1502796</v>
      </c>
      <c r="F34" s="8">
        <v>1316788</v>
      </c>
      <c r="G34" s="8">
        <v>186008</v>
      </c>
      <c r="H34" s="8">
        <v>281853</v>
      </c>
      <c r="I34" s="8">
        <v>230322</v>
      </c>
      <c r="J34" s="8">
        <v>51531</v>
      </c>
      <c r="K34" s="8">
        <v>6060138</v>
      </c>
      <c r="L34" s="8">
        <v>5675513</v>
      </c>
      <c r="M34" s="8">
        <v>384625</v>
      </c>
      <c r="N34" s="8">
        <v>605081</v>
      </c>
      <c r="O34" s="8">
        <v>603138</v>
      </c>
      <c r="P34" s="8">
        <v>1943</v>
      </c>
      <c r="Q34" s="8">
        <v>6874972</v>
      </c>
      <c r="R34" s="8">
        <v>6857333</v>
      </c>
      <c r="S34" s="8">
        <v>19533</v>
      </c>
      <c r="T34" s="8">
        <v>364675</v>
      </c>
      <c r="U34" s="8">
        <v>41.967599999999997</v>
      </c>
      <c r="V34" s="8">
        <v>1805838</v>
      </c>
    </row>
    <row r="35" spans="1:22" x14ac:dyDescent="0.3">
      <c r="A35" t="s">
        <v>118</v>
      </c>
      <c r="B35" s="8">
        <v>8593178</v>
      </c>
      <c r="C35" s="8">
        <v>8011409</v>
      </c>
      <c r="D35" s="8">
        <v>581769</v>
      </c>
      <c r="E35" s="8">
        <v>1532819</v>
      </c>
      <c r="F35" s="8">
        <v>1360827</v>
      </c>
      <c r="G35" s="8">
        <v>171992</v>
      </c>
      <c r="H35" s="8">
        <v>283886</v>
      </c>
      <c r="I35" s="8">
        <v>238349</v>
      </c>
      <c r="J35" s="8">
        <v>45537</v>
      </c>
      <c r="K35" s="8">
        <v>6165786</v>
      </c>
      <c r="L35" s="8">
        <v>5803751</v>
      </c>
      <c r="M35" s="8">
        <v>362035</v>
      </c>
      <c r="N35" s="8">
        <v>610687</v>
      </c>
      <c r="O35" s="8">
        <v>608482</v>
      </c>
      <c r="P35" s="8">
        <v>2205</v>
      </c>
      <c r="Q35" s="8">
        <v>7364675</v>
      </c>
      <c r="R35" s="8">
        <v>7347108</v>
      </c>
      <c r="S35" s="8">
        <v>18901</v>
      </c>
      <c r="T35" s="8">
        <v>342388</v>
      </c>
      <c r="U35" s="8">
        <v>44.047600000000003</v>
      </c>
      <c r="V35" s="8">
        <v>1903262</v>
      </c>
    </row>
    <row r="36" spans="1:22" x14ac:dyDescent="0.3">
      <c r="A36" t="s">
        <v>119</v>
      </c>
      <c r="B36" s="8">
        <v>8762974</v>
      </c>
      <c r="C36" s="8">
        <v>8162087</v>
      </c>
      <c r="D36" s="8">
        <v>600887</v>
      </c>
      <c r="E36" s="8">
        <v>1539512</v>
      </c>
      <c r="F36" s="8">
        <v>1359500</v>
      </c>
      <c r="G36" s="8">
        <v>180012</v>
      </c>
      <c r="H36" s="8">
        <v>283583</v>
      </c>
      <c r="I36" s="8">
        <v>234635</v>
      </c>
      <c r="J36" s="8">
        <v>48948</v>
      </c>
      <c r="K36" s="8">
        <v>6324505</v>
      </c>
      <c r="L36" s="8">
        <v>5956061</v>
      </c>
      <c r="M36" s="8">
        <v>368444</v>
      </c>
      <c r="N36" s="8">
        <v>615374</v>
      </c>
      <c r="O36" s="8">
        <v>611891</v>
      </c>
      <c r="P36" s="8">
        <v>3483</v>
      </c>
      <c r="Q36" s="8">
        <v>7850408</v>
      </c>
      <c r="R36" s="8">
        <v>7832109</v>
      </c>
      <c r="S36" s="8">
        <v>23343</v>
      </c>
      <c r="T36" s="8">
        <v>344574</v>
      </c>
      <c r="U36" s="8">
        <v>34.753999999999998</v>
      </c>
      <c r="V36" s="8">
        <v>1956936</v>
      </c>
    </row>
    <row r="37" spans="1:22" x14ac:dyDescent="0.3">
      <c r="A37" t="s">
        <v>120</v>
      </c>
      <c r="B37" s="8">
        <v>8496543</v>
      </c>
      <c r="C37" s="8">
        <v>7959407</v>
      </c>
      <c r="D37" s="8">
        <v>537136</v>
      </c>
      <c r="E37" s="8">
        <v>1460611</v>
      </c>
      <c r="F37" s="8">
        <v>1303630</v>
      </c>
      <c r="G37" s="8">
        <v>156981</v>
      </c>
      <c r="H37" s="8">
        <v>289849</v>
      </c>
      <c r="I37" s="8">
        <v>249939</v>
      </c>
      <c r="J37" s="8">
        <v>39910</v>
      </c>
      <c r="K37" s="8">
        <v>6129414</v>
      </c>
      <c r="L37" s="8">
        <v>5790187</v>
      </c>
      <c r="M37" s="8">
        <v>339227</v>
      </c>
      <c r="N37" s="8">
        <v>616669</v>
      </c>
      <c r="O37" s="8">
        <v>615651</v>
      </c>
      <c r="P37" s="8">
        <v>1018</v>
      </c>
      <c r="Q37" s="8">
        <v>7626810</v>
      </c>
      <c r="R37" s="8">
        <v>7575287</v>
      </c>
      <c r="S37" s="8">
        <v>14939</v>
      </c>
      <c r="T37" s="8">
        <v>323562</v>
      </c>
      <c r="U37" s="8">
        <v>47.361800000000002</v>
      </c>
      <c r="V37" s="8">
        <v>1830052</v>
      </c>
    </row>
    <row r="38" spans="1:22" x14ac:dyDescent="0.3">
      <c r="A38" t="s">
        <v>121</v>
      </c>
      <c r="B38" s="8">
        <v>8676265</v>
      </c>
      <c r="C38" s="8">
        <v>8124191</v>
      </c>
      <c r="D38" s="8">
        <v>552074</v>
      </c>
      <c r="E38" s="8">
        <v>1481020</v>
      </c>
      <c r="F38" s="8">
        <v>1346800</v>
      </c>
      <c r="G38" s="8">
        <v>134220</v>
      </c>
      <c r="H38" s="8">
        <v>292586</v>
      </c>
      <c r="I38" s="8">
        <v>246679</v>
      </c>
      <c r="J38" s="8">
        <v>45907</v>
      </c>
      <c r="K38" s="8">
        <v>6266475</v>
      </c>
      <c r="L38" s="8">
        <v>5905257</v>
      </c>
      <c r="M38" s="8">
        <v>361218</v>
      </c>
      <c r="N38" s="8">
        <v>636184</v>
      </c>
      <c r="O38" s="8">
        <v>625455</v>
      </c>
      <c r="P38" s="8">
        <v>10729</v>
      </c>
      <c r="Q38" s="8">
        <v>7755462</v>
      </c>
      <c r="R38" s="8">
        <v>7715123</v>
      </c>
      <c r="S38" s="8">
        <v>20990</v>
      </c>
      <c r="T38" s="8">
        <v>340088</v>
      </c>
      <c r="U38" s="8">
        <v>32.785200000000003</v>
      </c>
      <c r="V38" s="8">
        <v>1862933</v>
      </c>
    </row>
    <row r="39" spans="1:22" x14ac:dyDescent="0.3">
      <c r="A39" t="s">
        <v>122</v>
      </c>
      <c r="B39" s="8">
        <v>7705405</v>
      </c>
      <c r="C39" s="8">
        <v>7426672</v>
      </c>
      <c r="D39" s="8">
        <v>278733</v>
      </c>
      <c r="E39" s="8">
        <v>1174173</v>
      </c>
      <c r="F39" s="8">
        <v>1053956</v>
      </c>
      <c r="G39" s="8">
        <v>120217</v>
      </c>
      <c r="H39" s="8">
        <v>148776</v>
      </c>
      <c r="I39" s="8">
        <v>129205</v>
      </c>
      <c r="J39" s="8">
        <v>19571</v>
      </c>
      <c r="K39" s="8">
        <v>6015921</v>
      </c>
      <c r="L39" s="8">
        <v>5878151</v>
      </c>
      <c r="M39" s="8">
        <v>137770</v>
      </c>
      <c r="N39" s="8">
        <v>366535</v>
      </c>
      <c r="O39" s="8">
        <v>365360</v>
      </c>
      <c r="P39" s="8">
        <v>1175</v>
      </c>
      <c r="Q39" s="8">
        <v>6832340</v>
      </c>
      <c r="R39" s="8">
        <v>6816247</v>
      </c>
      <c r="S39" s="8">
        <v>10781</v>
      </c>
      <c r="T39" s="8">
        <v>126485</v>
      </c>
      <c r="U39" s="8">
        <v>49.639499999999998</v>
      </c>
      <c r="V39" s="8">
        <v>1686186</v>
      </c>
    </row>
    <row r="40" spans="1:22" x14ac:dyDescent="0.3">
      <c r="A40" t="s">
        <v>123</v>
      </c>
      <c r="B40" s="8">
        <v>7630290</v>
      </c>
      <c r="C40" s="8">
        <v>7487102</v>
      </c>
      <c r="D40" s="8">
        <v>143188</v>
      </c>
      <c r="E40" s="8">
        <v>1148688</v>
      </c>
      <c r="F40" s="8">
        <v>1102643</v>
      </c>
      <c r="G40" s="8">
        <v>46045</v>
      </c>
      <c r="H40" s="8">
        <v>141443</v>
      </c>
      <c r="I40" s="8">
        <v>132945</v>
      </c>
      <c r="J40" s="8">
        <v>8498</v>
      </c>
      <c r="K40" s="8">
        <v>5989194</v>
      </c>
      <c r="L40" s="8">
        <v>5901429</v>
      </c>
      <c r="M40" s="8">
        <v>87765</v>
      </c>
      <c r="N40" s="8">
        <v>350965</v>
      </c>
      <c r="O40" s="8">
        <v>350085</v>
      </c>
      <c r="P40" s="8">
        <v>880</v>
      </c>
      <c r="Q40" s="8">
        <v>6348807</v>
      </c>
      <c r="R40" s="8">
        <v>6342210</v>
      </c>
      <c r="S40" s="8">
        <v>3972</v>
      </c>
      <c r="T40" s="8">
        <v>83002</v>
      </c>
      <c r="U40" s="8">
        <v>38.658000000000001</v>
      </c>
      <c r="V40" s="8">
        <v>1632889</v>
      </c>
    </row>
    <row r="41" spans="1:22" x14ac:dyDescent="0.3">
      <c r="A41" t="s">
        <v>124</v>
      </c>
      <c r="B41" s="8">
        <v>7559300</v>
      </c>
      <c r="C41" s="8">
        <v>7267377</v>
      </c>
      <c r="D41" s="8">
        <v>291923</v>
      </c>
      <c r="E41" s="8">
        <v>1190848</v>
      </c>
      <c r="F41" s="8">
        <v>1065737</v>
      </c>
      <c r="G41" s="8">
        <v>125111</v>
      </c>
      <c r="H41" s="8">
        <v>150832</v>
      </c>
      <c r="I41" s="8">
        <v>130534</v>
      </c>
      <c r="J41" s="8">
        <v>20298</v>
      </c>
      <c r="K41" s="8">
        <v>5852671</v>
      </c>
      <c r="L41" s="8">
        <v>5706949</v>
      </c>
      <c r="M41" s="8">
        <v>145722</v>
      </c>
      <c r="N41" s="8">
        <v>364949</v>
      </c>
      <c r="O41" s="8">
        <v>364157</v>
      </c>
      <c r="P41" s="8">
        <v>792</v>
      </c>
      <c r="Q41" s="8">
        <v>6756225</v>
      </c>
      <c r="R41" s="8">
        <v>6749089</v>
      </c>
      <c r="S41" s="8">
        <v>15021</v>
      </c>
      <c r="T41" s="8">
        <v>130126</v>
      </c>
      <c r="U41" s="8">
        <v>160.17699999999999</v>
      </c>
      <c r="V41" s="8">
        <v>1502527</v>
      </c>
    </row>
    <row r="42" spans="1:22" x14ac:dyDescent="0.3">
      <c r="A42" t="s">
        <v>125</v>
      </c>
      <c r="B42" s="8">
        <v>5687073</v>
      </c>
      <c r="C42" s="8">
        <v>5684761</v>
      </c>
      <c r="D42" s="8">
        <v>2312</v>
      </c>
      <c r="E42" s="8">
        <v>382908</v>
      </c>
      <c r="F42" s="8">
        <v>382393</v>
      </c>
      <c r="G42" s="8">
        <v>515</v>
      </c>
      <c r="H42" s="8">
        <v>7260</v>
      </c>
      <c r="I42" s="8">
        <v>7205</v>
      </c>
      <c r="J42" s="8">
        <v>55</v>
      </c>
      <c r="K42" s="8">
        <v>5281254</v>
      </c>
      <c r="L42" s="8">
        <v>5279537</v>
      </c>
      <c r="M42" s="8">
        <v>1717</v>
      </c>
      <c r="N42" s="8">
        <v>15651</v>
      </c>
      <c r="O42" s="8">
        <v>15626</v>
      </c>
      <c r="P42" s="8">
        <v>25</v>
      </c>
      <c r="Q42" s="8">
        <v>5739242</v>
      </c>
      <c r="R42" s="8">
        <v>5739198</v>
      </c>
      <c r="S42" s="8">
        <v>187</v>
      </c>
      <c r="T42" s="8">
        <v>1025</v>
      </c>
      <c r="U42" s="8">
        <v>145.98599999999999</v>
      </c>
      <c r="V42" s="8">
        <v>1556085</v>
      </c>
    </row>
    <row r="43" spans="1:22" x14ac:dyDescent="0.3">
      <c r="A43" t="s">
        <v>126</v>
      </c>
      <c r="B43" s="8">
        <v>8170763</v>
      </c>
      <c r="C43" s="8">
        <v>7865941</v>
      </c>
      <c r="D43" s="8">
        <v>304822</v>
      </c>
      <c r="E43" s="8">
        <v>896079</v>
      </c>
      <c r="F43" s="8">
        <v>758875</v>
      </c>
      <c r="G43" s="8">
        <v>137204</v>
      </c>
      <c r="H43" s="8">
        <v>64400</v>
      </c>
      <c r="I43" s="8">
        <v>37661</v>
      </c>
      <c r="J43" s="8">
        <v>26739</v>
      </c>
      <c r="K43" s="8">
        <v>6920787</v>
      </c>
      <c r="L43" s="8">
        <v>6780812</v>
      </c>
      <c r="M43" s="8">
        <v>139975</v>
      </c>
      <c r="N43" s="8">
        <v>289497</v>
      </c>
      <c r="O43" s="8">
        <v>288593</v>
      </c>
      <c r="P43" s="8">
        <v>904</v>
      </c>
      <c r="Q43" s="8">
        <v>6889915</v>
      </c>
      <c r="R43" s="8">
        <v>6870113</v>
      </c>
      <c r="S43" s="8">
        <v>6499</v>
      </c>
      <c r="T43" s="8">
        <v>133295</v>
      </c>
      <c r="U43" s="8">
        <v>45.648200000000003</v>
      </c>
      <c r="V43" s="8">
        <v>2382227</v>
      </c>
    </row>
    <row r="44" spans="1:22" x14ac:dyDescent="0.3">
      <c r="A44" t="s">
        <v>127</v>
      </c>
      <c r="B44" s="8">
        <v>8332991</v>
      </c>
      <c r="C44" s="8">
        <v>8021877</v>
      </c>
      <c r="D44" s="8">
        <v>311114</v>
      </c>
      <c r="E44" s="8">
        <v>937351</v>
      </c>
      <c r="F44" s="8">
        <v>796945</v>
      </c>
      <c r="G44" s="8">
        <v>140406</v>
      </c>
      <c r="H44" s="8">
        <v>64769</v>
      </c>
      <c r="I44" s="8">
        <v>36852</v>
      </c>
      <c r="J44" s="8">
        <v>27917</v>
      </c>
      <c r="K44" s="8">
        <v>7039069</v>
      </c>
      <c r="L44" s="8">
        <v>6897016</v>
      </c>
      <c r="M44" s="8">
        <v>142053</v>
      </c>
      <c r="N44" s="8">
        <v>291802</v>
      </c>
      <c r="O44" s="8">
        <v>291064</v>
      </c>
      <c r="P44" s="8">
        <v>738</v>
      </c>
      <c r="Q44" s="8">
        <v>7696448</v>
      </c>
      <c r="R44" s="8">
        <v>7663650</v>
      </c>
      <c r="S44" s="8">
        <v>6509</v>
      </c>
      <c r="T44" s="8">
        <v>135375</v>
      </c>
      <c r="U44" s="8">
        <v>46.113</v>
      </c>
      <c r="V44" s="8">
        <v>2336513</v>
      </c>
    </row>
    <row r="45" spans="1:22" x14ac:dyDescent="0.3">
      <c r="A45" t="s">
        <v>128</v>
      </c>
      <c r="B45" s="8">
        <v>7204433</v>
      </c>
      <c r="C45" s="8">
        <v>7204377</v>
      </c>
      <c r="D45" s="8">
        <v>56</v>
      </c>
      <c r="E45" s="8">
        <v>743468</v>
      </c>
      <c r="F45" s="8">
        <v>743465</v>
      </c>
      <c r="G45" s="8">
        <v>3</v>
      </c>
      <c r="H45" s="8">
        <v>66781</v>
      </c>
      <c r="I45" s="8">
        <v>66781</v>
      </c>
      <c r="J45" s="8">
        <v>0</v>
      </c>
      <c r="K45" s="8">
        <v>6214143</v>
      </c>
      <c r="L45" s="8">
        <v>6214090</v>
      </c>
      <c r="M45" s="8">
        <v>53</v>
      </c>
      <c r="N45" s="8">
        <v>180041</v>
      </c>
      <c r="O45" s="8">
        <v>180041</v>
      </c>
      <c r="P45" s="8">
        <v>0</v>
      </c>
      <c r="Q45" s="8">
        <v>5348543</v>
      </c>
      <c r="R45" s="8">
        <v>5348496</v>
      </c>
      <c r="S45" s="8">
        <v>1</v>
      </c>
      <c r="T45" s="8">
        <v>1</v>
      </c>
      <c r="U45" s="8">
        <v>43.946399999999997</v>
      </c>
      <c r="V45" s="8">
        <v>1889519</v>
      </c>
    </row>
    <row r="46" spans="1:22" x14ac:dyDescent="0.3">
      <c r="A46" t="s">
        <v>129</v>
      </c>
      <c r="B46" s="8">
        <v>3060615</v>
      </c>
      <c r="C46" s="8">
        <v>2813296</v>
      </c>
      <c r="D46" s="8">
        <v>247319</v>
      </c>
      <c r="E46" s="8">
        <v>593146</v>
      </c>
      <c r="F46" s="8">
        <v>509031</v>
      </c>
      <c r="G46" s="8">
        <v>84115</v>
      </c>
      <c r="H46" s="8">
        <v>75009</v>
      </c>
      <c r="I46" s="8">
        <v>36993</v>
      </c>
      <c r="J46" s="8">
        <v>38016</v>
      </c>
      <c r="K46" s="8">
        <v>2138705</v>
      </c>
      <c r="L46" s="8">
        <v>2013994</v>
      </c>
      <c r="M46" s="8">
        <v>124711</v>
      </c>
      <c r="N46" s="8">
        <v>253755</v>
      </c>
      <c r="O46" s="8">
        <v>253278</v>
      </c>
      <c r="P46" s="8">
        <v>477</v>
      </c>
      <c r="Q46" s="8">
        <v>2052873</v>
      </c>
      <c r="R46" s="8">
        <v>2052730</v>
      </c>
      <c r="S46" s="8">
        <v>31756</v>
      </c>
      <c r="T46" s="8">
        <v>92287</v>
      </c>
      <c r="U46" s="8">
        <v>63.419199999999996</v>
      </c>
      <c r="V46" s="8">
        <v>975777</v>
      </c>
    </row>
    <row r="47" spans="1:22" x14ac:dyDescent="0.3">
      <c r="A47" t="s">
        <v>130</v>
      </c>
      <c r="B47" s="8">
        <v>10339696</v>
      </c>
      <c r="C47" s="8">
        <v>5051998</v>
      </c>
      <c r="D47" s="8">
        <v>5287698</v>
      </c>
      <c r="E47" s="8">
        <v>427231</v>
      </c>
      <c r="F47" s="8">
        <v>216046</v>
      </c>
      <c r="G47" s="8">
        <v>211185</v>
      </c>
      <c r="H47" s="8">
        <v>3599155</v>
      </c>
      <c r="I47" s="8">
        <v>12515</v>
      </c>
      <c r="J47" s="8">
        <v>3586640</v>
      </c>
      <c r="K47" s="8">
        <v>2587809</v>
      </c>
      <c r="L47" s="8">
        <v>1098047</v>
      </c>
      <c r="M47" s="8">
        <v>1489762</v>
      </c>
      <c r="N47" s="8">
        <v>3725501</v>
      </c>
      <c r="O47" s="8">
        <v>3725390</v>
      </c>
      <c r="P47" s="8">
        <v>111</v>
      </c>
      <c r="Q47" s="8">
        <v>3172827</v>
      </c>
      <c r="R47" s="8">
        <v>3172812</v>
      </c>
      <c r="S47" s="8">
        <v>51390</v>
      </c>
      <c r="T47" s="8">
        <v>1438546</v>
      </c>
      <c r="U47" s="8">
        <v>345.01</v>
      </c>
      <c r="V47" s="8">
        <v>329395</v>
      </c>
    </row>
    <row r="48" spans="1:22" x14ac:dyDescent="0.3">
      <c r="A48" t="s">
        <v>131</v>
      </c>
      <c r="B48" s="8">
        <v>12391901</v>
      </c>
      <c r="C48" s="8">
        <v>6361232</v>
      </c>
      <c r="D48" s="8">
        <v>6030669</v>
      </c>
      <c r="E48" s="8">
        <v>424219</v>
      </c>
      <c r="F48" s="8">
        <v>173157</v>
      </c>
      <c r="G48" s="8">
        <v>251062</v>
      </c>
      <c r="H48" s="8">
        <v>5049896</v>
      </c>
      <c r="I48" s="8">
        <v>6490</v>
      </c>
      <c r="J48" s="8">
        <v>5043406</v>
      </c>
      <c r="K48" s="8">
        <v>1759880</v>
      </c>
      <c r="L48" s="8">
        <v>1023849</v>
      </c>
      <c r="M48" s="8">
        <v>736031</v>
      </c>
      <c r="N48" s="8">
        <v>5157906</v>
      </c>
      <c r="O48" s="8">
        <v>5157736</v>
      </c>
      <c r="P48" s="8">
        <v>170</v>
      </c>
      <c r="Q48" s="8">
        <v>2063293</v>
      </c>
      <c r="R48" s="8">
        <v>2063258</v>
      </c>
      <c r="S48" s="8">
        <v>63489</v>
      </c>
      <c r="T48" s="8">
        <v>669350</v>
      </c>
      <c r="U48" s="8">
        <v>474.46699999999998</v>
      </c>
      <c r="V48" s="8">
        <v>301677</v>
      </c>
    </row>
    <row r="49" spans="1:22" x14ac:dyDescent="0.3">
      <c r="A49" t="s">
        <v>132</v>
      </c>
      <c r="B49" s="8">
        <v>2124172</v>
      </c>
      <c r="C49" s="8">
        <v>2000319</v>
      </c>
      <c r="D49" s="8">
        <v>123853</v>
      </c>
      <c r="E49" s="8">
        <v>262148</v>
      </c>
      <c r="F49" s="8">
        <v>226845</v>
      </c>
      <c r="G49" s="8">
        <v>35303</v>
      </c>
      <c r="H49" s="8">
        <v>104185</v>
      </c>
      <c r="I49" s="8">
        <v>70250</v>
      </c>
      <c r="J49" s="8">
        <v>33935</v>
      </c>
      <c r="K49" s="8">
        <v>1618540</v>
      </c>
      <c r="L49" s="8">
        <v>1563992</v>
      </c>
      <c r="M49" s="8">
        <v>54548</v>
      </c>
      <c r="N49" s="8">
        <v>139299</v>
      </c>
      <c r="O49" s="8">
        <v>139232</v>
      </c>
      <c r="P49" s="8">
        <v>67</v>
      </c>
      <c r="Q49" s="8">
        <v>1290950</v>
      </c>
      <c r="R49" s="8">
        <v>1290830</v>
      </c>
      <c r="S49" s="8">
        <v>4778</v>
      </c>
      <c r="T49" s="8">
        <v>50115</v>
      </c>
      <c r="U49" s="8">
        <v>66.452600000000004</v>
      </c>
      <c r="V49" s="8">
        <v>589725</v>
      </c>
    </row>
    <row r="50" spans="1:22" x14ac:dyDescent="0.3">
      <c r="A50" t="s">
        <v>133</v>
      </c>
      <c r="B50" s="8">
        <v>2363197</v>
      </c>
      <c r="C50" s="8">
        <v>2325786</v>
      </c>
      <c r="D50" s="8">
        <v>37411</v>
      </c>
      <c r="E50" s="8">
        <v>252729</v>
      </c>
      <c r="F50" s="8">
        <v>238871</v>
      </c>
      <c r="G50" s="8">
        <v>13858</v>
      </c>
      <c r="H50" s="8">
        <v>42582</v>
      </c>
      <c r="I50" s="8">
        <v>39833</v>
      </c>
      <c r="J50" s="8">
        <v>2749</v>
      </c>
      <c r="K50" s="8">
        <v>1993686</v>
      </c>
      <c r="L50" s="8">
        <v>1973009</v>
      </c>
      <c r="M50" s="8">
        <v>20677</v>
      </c>
      <c r="N50" s="8">
        <v>74200</v>
      </c>
      <c r="O50" s="8">
        <v>74073</v>
      </c>
      <c r="P50" s="8">
        <v>127</v>
      </c>
      <c r="Q50" s="8">
        <v>1472928</v>
      </c>
      <c r="R50" s="8">
        <v>1472909</v>
      </c>
      <c r="S50" s="8">
        <v>2292</v>
      </c>
      <c r="T50" s="8">
        <v>18757</v>
      </c>
      <c r="U50" s="8">
        <v>125.05500000000001</v>
      </c>
      <c r="V50" s="8">
        <v>718425</v>
      </c>
    </row>
    <row r="51" spans="1:22" x14ac:dyDescent="0.3">
      <c r="A51" t="s">
        <v>134</v>
      </c>
      <c r="B51" s="8">
        <v>1569435</v>
      </c>
      <c r="C51" s="8">
        <v>1403629</v>
      </c>
      <c r="D51" s="8">
        <v>165806</v>
      </c>
      <c r="E51" s="8">
        <v>322360</v>
      </c>
      <c r="F51" s="8">
        <v>241584</v>
      </c>
      <c r="G51" s="8">
        <v>80776</v>
      </c>
      <c r="H51" s="8">
        <v>18268</v>
      </c>
      <c r="I51" s="8">
        <v>12919</v>
      </c>
      <c r="J51" s="8">
        <v>5349</v>
      </c>
      <c r="K51" s="8">
        <v>1149845</v>
      </c>
      <c r="L51" s="8">
        <v>1070504</v>
      </c>
      <c r="M51" s="8">
        <v>79341</v>
      </c>
      <c r="N51" s="8">
        <v>78962</v>
      </c>
      <c r="O51" s="8">
        <v>78622</v>
      </c>
      <c r="P51" s="8">
        <v>340</v>
      </c>
      <c r="Q51" s="8">
        <v>1033032</v>
      </c>
      <c r="R51" s="8">
        <v>1033005</v>
      </c>
      <c r="S51" s="8">
        <v>6458</v>
      </c>
      <c r="T51" s="8">
        <v>72870</v>
      </c>
      <c r="U51" s="8">
        <v>120.64100000000001</v>
      </c>
      <c r="V51" s="8">
        <v>391248</v>
      </c>
    </row>
    <row r="52" spans="1:22" x14ac:dyDescent="0.3">
      <c r="A52" t="s">
        <v>135</v>
      </c>
      <c r="B52" s="8">
        <v>643138</v>
      </c>
      <c r="C52" s="8">
        <v>604531</v>
      </c>
      <c r="D52" s="8">
        <v>38607</v>
      </c>
      <c r="E52" s="8">
        <v>76241</v>
      </c>
      <c r="F52" s="8">
        <v>70926</v>
      </c>
      <c r="G52" s="8">
        <v>5315</v>
      </c>
      <c r="H52" s="8">
        <v>34011</v>
      </c>
      <c r="I52" s="8">
        <v>21951</v>
      </c>
      <c r="J52" s="8">
        <v>12060</v>
      </c>
      <c r="K52" s="8">
        <v>489775</v>
      </c>
      <c r="L52" s="8">
        <v>468607</v>
      </c>
      <c r="M52" s="8">
        <v>21168</v>
      </c>
      <c r="N52" s="8">
        <v>43111</v>
      </c>
      <c r="O52" s="8">
        <v>43047</v>
      </c>
      <c r="P52" s="8">
        <v>64</v>
      </c>
      <c r="Q52" s="8">
        <v>522399</v>
      </c>
      <c r="R52" s="8">
        <v>521332</v>
      </c>
      <c r="S52" s="8">
        <v>8881</v>
      </c>
      <c r="T52" s="8">
        <v>12469</v>
      </c>
      <c r="U52" s="8">
        <v>106.16</v>
      </c>
      <c r="V52" s="8">
        <v>164757</v>
      </c>
    </row>
    <row r="53" spans="1:22" x14ac:dyDescent="0.3">
      <c r="A53" t="s">
        <v>151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4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4" t="s">
        <v>168</v>
      </c>
    </row>
    <row r="3" spans="1:22" x14ac:dyDescent="0.3">
      <c r="A3" t="s">
        <v>1</v>
      </c>
      <c r="B3" s="8">
        <v>791375</v>
      </c>
      <c r="C3" s="8">
        <v>596542</v>
      </c>
      <c r="D3" s="8">
        <v>194833</v>
      </c>
      <c r="E3" s="8">
        <v>114085</v>
      </c>
      <c r="F3" s="8">
        <v>71666</v>
      </c>
      <c r="G3" s="8">
        <v>42419</v>
      </c>
      <c r="H3" s="8">
        <v>36688</v>
      </c>
      <c r="I3" s="8">
        <v>8597</v>
      </c>
      <c r="J3" s="8">
        <v>28091</v>
      </c>
      <c r="K3" s="8">
        <v>534715</v>
      </c>
      <c r="L3" s="8">
        <v>411054</v>
      </c>
      <c r="M3" s="8">
        <v>123661</v>
      </c>
      <c r="N3" s="8">
        <v>105887</v>
      </c>
      <c r="O3" s="8">
        <v>105225</v>
      </c>
      <c r="P3" s="8">
        <v>662</v>
      </c>
      <c r="Q3" s="8">
        <v>0</v>
      </c>
      <c r="R3" s="8">
        <v>0</v>
      </c>
      <c r="S3" s="8">
        <v>29013</v>
      </c>
      <c r="T3" s="8">
        <v>96706</v>
      </c>
      <c r="U3" s="8">
        <v>182.66800000000001</v>
      </c>
      <c r="V3" s="8">
        <v>317085</v>
      </c>
    </row>
    <row r="4" spans="1:22" x14ac:dyDescent="0.3">
      <c r="A4" t="s">
        <v>87</v>
      </c>
      <c r="B4" s="8">
        <v>618832</v>
      </c>
      <c r="C4" s="8">
        <v>557153</v>
      </c>
      <c r="D4" s="8">
        <v>61679</v>
      </c>
      <c r="E4" s="8">
        <v>63732</v>
      </c>
      <c r="F4" s="8">
        <v>57476</v>
      </c>
      <c r="G4" s="8">
        <v>6256</v>
      </c>
      <c r="H4" s="8">
        <v>65613</v>
      </c>
      <c r="I4" s="8">
        <v>36111</v>
      </c>
      <c r="J4" s="8">
        <v>29502</v>
      </c>
      <c r="K4" s="8">
        <v>405354</v>
      </c>
      <c r="L4" s="8">
        <v>379675</v>
      </c>
      <c r="M4" s="8">
        <v>25679</v>
      </c>
      <c r="N4" s="8">
        <v>84133</v>
      </c>
      <c r="O4" s="8">
        <v>83891</v>
      </c>
      <c r="P4" s="8">
        <v>242</v>
      </c>
      <c r="Q4" s="8">
        <v>0</v>
      </c>
      <c r="R4" s="8">
        <v>0</v>
      </c>
      <c r="S4" s="8">
        <v>6160</v>
      </c>
      <c r="T4" s="8">
        <v>18738</v>
      </c>
      <c r="U4" s="8">
        <v>177.977</v>
      </c>
      <c r="V4" s="8">
        <v>280495</v>
      </c>
    </row>
    <row r="5" spans="1:22" x14ac:dyDescent="0.3">
      <c r="A5" t="s">
        <v>88</v>
      </c>
      <c r="B5" s="8">
        <v>994699</v>
      </c>
      <c r="C5" s="8">
        <v>708941</v>
      </c>
      <c r="D5" s="8">
        <v>285758</v>
      </c>
      <c r="E5" s="8">
        <v>50791</v>
      </c>
      <c r="F5" s="8">
        <v>35670</v>
      </c>
      <c r="G5" s="8">
        <v>15121</v>
      </c>
      <c r="H5" s="8">
        <v>205918</v>
      </c>
      <c r="I5" s="8">
        <v>34141</v>
      </c>
      <c r="J5" s="8">
        <v>171777</v>
      </c>
      <c r="K5" s="8">
        <v>514521</v>
      </c>
      <c r="L5" s="8">
        <v>416019</v>
      </c>
      <c r="M5" s="8">
        <v>98502</v>
      </c>
      <c r="N5" s="8">
        <v>223469</v>
      </c>
      <c r="O5" s="8">
        <v>223111</v>
      </c>
      <c r="P5" s="8">
        <v>358</v>
      </c>
      <c r="Q5" s="8">
        <v>0</v>
      </c>
      <c r="R5" s="8">
        <v>0</v>
      </c>
      <c r="S5" s="8">
        <v>12558</v>
      </c>
      <c r="T5" s="8">
        <v>84801</v>
      </c>
      <c r="U5" s="8">
        <v>231.58699999999999</v>
      </c>
      <c r="V5" s="8">
        <v>348754</v>
      </c>
    </row>
    <row r="6" spans="1:22" x14ac:dyDescent="0.3">
      <c r="A6" t="s">
        <v>89</v>
      </c>
      <c r="B6" s="8">
        <v>731083</v>
      </c>
      <c r="C6" s="8">
        <v>601451</v>
      </c>
      <c r="D6" s="8">
        <v>129632</v>
      </c>
      <c r="E6" s="8">
        <v>98102</v>
      </c>
      <c r="F6" s="8">
        <v>67564</v>
      </c>
      <c r="G6" s="8">
        <v>30538</v>
      </c>
      <c r="H6" s="8">
        <v>71448</v>
      </c>
      <c r="I6" s="8">
        <v>41000</v>
      </c>
      <c r="J6" s="8">
        <v>30448</v>
      </c>
      <c r="K6" s="8">
        <v>461528</v>
      </c>
      <c r="L6" s="8">
        <v>393125</v>
      </c>
      <c r="M6" s="8">
        <v>68403</v>
      </c>
      <c r="N6" s="8">
        <v>100005</v>
      </c>
      <c r="O6" s="8">
        <v>99762</v>
      </c>
      <c r="P6" s="8">
        <v>243</v>
      </c>
      <c r="Q6" s="8">
        <v>0</v>
      </c>
      <c r="R6" s="8">
        <v>0</v>
      </c>
      <c r="S6" s="8">
        <v>27370</v>
      </c>
      <c r="T6" s="8">
        <v>42514</v>
      </c>
      <c r="U6" s="8">
        <v>166.613</v>
      </c>
      <c r="V6" s="8">
        <v>297320</v>
      </c>
    </row>
    <row r="7" spans="1:22" x14ac:dyDescent="0.3">
      <c r="A7" t="s">
        <v>90</v>
      </c>
      <c r="B7" s="8">
        <v>946433</v>
      </c>
      <c r="C7" s="8">
        <v>645557</v>
      </c>
      <c r="D7" s="8">
        <v>300876</v>
      </c>
      <c r="E7" s="8">
        <v>97428</v>
      </c>
      <c r="F7" s="8">
        <v>52731</v>
      </c>
      <c r="G7" s="8">
        <v>44697</v>
      </c>
      <c r="H7" s="8">
        <v>148418</v>
      </c>
      <c r="I7" s="8">
        <v>16905</v>
      </c>
      <c r="J7" s="8">
        <v>131513</v>
      </c>
      <c r="K7" s="8">
        <v>502019</v>
      </c>
      <c r="L7" s="8">
        <v>378302</v>
      </c>
      <c r="M7" s="8">
        <v>123717</v>
      </c>
      <c r="N7" s="8">
        <v>198568</v>
      </c>
      <c r="O7" s="8">
        <v>197619</v>
      </c>
      <c r="P7" s="8">
        <v>949</v>
      </c>
      <c r="Q7" s="8">
        <v>0</v>
      </c>
      <c r="R7" s="8">
        <v>0</v>
      </c>
      <c r="S7" s="8">
        <v>28884</v>
      </c>
      <c r="T7" s="8">
        <v>91579</v>
      </c>
      <c r="U7" s="8">
        <v>167.803</v>
      </c>
      <c r="V7" s="8">
        <v>294919</v>
      </c>
    </row>
    <row r="8" spans="1:22" x14ac:dyDescent="0.3">
      <c r="A8" t="s">
        <v>91</v>
      </c>
      <c r="B8" s="8">
        <v>1267143</v>
      </c>
      <c r="C8" s="8">
        <v>882024</v>
      </c>
      <c r="D8" s="8">
        <v>385119</v>
      </c>
      <c r="E8" s="8">
        <v>229840</v>
      </c>
      <c r="F8" s="8">
        <v>134676</v>
      </c>
      <c r="G8" s="8">
        <v>95164</v>
      </c>
      <c r="H8" s="8">
        <v>29883</v>
      </c>
      <c r="I8" s="8">
        <v>5068</v>
      </c>
      <c r="J8" s="8">
        <v>24815</v>
      </c>
      <c r="K8" s="8">
        <v>873538</v>
      </c>
      <c r="L8" s="8">
        <v>609011</v>
      </c>
      <c r="M8" s="8">
        <v>264527</v>
      </c>
      <c r="N8" s="8">
        <v>133882</v>
      </c>
      <c r="O8" s="8">
        <v>133269</v>
      </c>
      <c r="P8" s="8">
        <v>613</v>
      </c>
      <c r="Q8" s="8">
        <v>0</v>
      </c>
      <c r="R8" s="8">
        <v>0</v>
      </c>
      <c r="S8" s="8">
        <v>41804</v>
      </c>
      <c r="T8" s="8">
        <v>226327</v>
      </c>
      <c r="U8" s="8">
        <v>196.666</v>
      </c>
      <c r="V8" s="8">
        <v>475983</v>
      </c>
    </row>
    <row r="9" spans="1:22" x14ac:dyDescent="0.3">
      <c r="A9" t="s">
        <v>92</v>
      </c>
      <c r="B9" s="8">
        <v>997197</v>
      </c>
      <c r="C9" s="8">
        <v>828752</v>
      </c>
      <c r="D9" s="8">
        <v>168445</v>
      </c>
      <c r="E9" s="8">
        <v>70204</v>
      </c>
      <c r="F9" s="8">
        <v>34901</v>
      </c>
      <c r="G9" s="8">
        <v>35303</v>
      </c>
      <c r="H9" s="8">
        <v>41596</v>
      </c>
      <c r="I9" s="8">
        <v>7147</v>
      </c>
      <c r="J9" s="8">
        <v>34449</v>
      </c>
      <c r="K9" s="8">
        <v>810913</v>
      </c>
      <c r="L9" s="8">
        <v>712532</v>
      </c>
      <c r="M9" s="8">
        <v>98381</v>
      </c>
      <c r="N9" s="8">
        <v>74484</v>
      </c>
      <c r="O9" s="8">
        <v>74172</v>
      </c>
      <c r="P9" s="8">
        <v>312</v>
      </c>
      <c r="Q9" s="8">
        <v>0</v>
      </c>
      <c r="R9" s="8">
        <v>0</v>
      </c>
      <c r="S9" s="8">
        <v>18814</v>
      </c>
      <c r="T9" s="8">
        <v>79739</v>
      </c>
      <c r="U9" s="8">
        <v>181.27699999999999</v>
      </c>
      <c r="V9" s="8">
        <v>660753</v>
      </c>
    </row>
    <row r="10" spans="1:22" x14ac:dyDescent="0.3">
      <c r="A10" t="s">
        <v>93</v>
      </c>
      <c r="B10" s="8">
        <v>1435442</v>
      </c>
      <c r="C10" s="8">
        <v>1253513</v>
      </c>
      <c r="D10" s="8">
        <v>181929</v>
      </c>
      <c r="E10" s="8">
        <v>169637</v>
      </c>
      <c r="F10" s="8">
        <v>146723</v>
      </c>
      <c r="G10" s="8">
        <v>22914</v>
      </c>
      <c r="H10" s="8">
        <v>85928</v>
      </c>
      <c r="I10" s="8">
        <v>16138</v>
      </c>
      <c r="J10" s="8">
        <v>69790</v>
      </c>
      <c r="K10" s="8">
        <v>1044067</v>
      </c>
      <c r="L10" s="8">
        <v>955204</v>
      </c>
      <c r="M10" s="8">
        <v>88863</v>
      </c>
      <c r="N10" s="8">
        <v>135810</v>
      </c>
      <c r="O10" s="8">
        <v>135448</v>
      </c>
      <c r="P10" s="8">
        <v>362</v>
      </c>
      <c r="Q10" s="8">
        <v>0</v>
      </c>
      <c r="R10" s="8">
        <v>0</v>
      </c>
      <c r="S10" s="8">
        <v>25596</v>
      </c>
      <c r="T10" s="8">
        <v>70498</v>
      </c>
      <c r="U10" s="8">
        <v>167.4</v>
      </c>
      <c r="V10" s="8">
        <v>809342</v>
      </c>
    </row>
    <row r="11" spans="1:22" x14ac:dyDescent="0.3">
      <c r="A11" t="s">
        <v>94</v>
      </c>
      <c r="B11" s="8">
        <v>1194020</v>
      </c>
      <c r="C11" s="8">
        <v>867804</v>
      </c>
      <c r="D11" s="8">
        <v>326216</v>
      </c>
      <c r="E11" s="8">
        <v>115115</v>
      </c>
      <c r="F11" s="8">
        <v>79291</v>
      </c>
      <c r="G11" s="8">
        <v>35824</v>
      </c>
      <c r="H11" s="8">
        <v>70763</v>
      </c>
      <c r="I11" s="8">
        <v>6897</v>
      </c>
      <c r="J11" s="8">
        <v>63866</v>
      </c>
      <c r="K11" s="8">
        <v>840006</v>
      </c>
      <c r="L11" s="8">
        <v>613730</v>
      </c>
      <c r="M11" s="8">
        <v>226276</v>
      </c>
      <c r="N11" s="8">
        <v>168136</v>
      </c>
      <c r="O11" s="8">
        <v>167886</v>
      </c>
      <c r="P11" s="8">
        <v>250</v>
      </c>
      <c r="Q11" s="8">
        <v>0</v>
      </c>
      <c r="R11" s="8">
        <v>0</v>
      </c>
      <c r="S11" s="8">
        <v>30254</v>
      </c>
      <c r="T11" s="8">
        <v>191864</v>
      </c>
      <c r="U11" s="8">
        <v>221.74299999999999</v>
      </c>
      <c r="V11" s="8">
        <v>424613</v>
      </c>
    </row>
    <row r="12" spans="1:22" x14ac:dyDescent="0.3">
      <c r="A12" t="s">
        <v>95</v>
      </c>
      <c r="B12" s="8">
        <v>244754</v>
      </c>
      <c r="C12" s="8">
        <v>244144</v>
      </c>
      <c r="D12" s="8">
        <v>610</v>
      </c>
      <c r="E12" s="8">
        <v>69</v>
      </c>
      <c r="F12" s="8">
        <v>55</v>
      </c>
      <c r="G12" s="8">
        <v>14</v>
      </c>
      <c r="H12" s="8">
        <v>2</v>
      </c>
      <c r="I12" s="8">
        <v>0</v>
      </c>
      <c r="J12" s="8">
        <v>2</v>
      </c>
      <c r="K12" s="8">
        <v>244576</v>
      </c>
      <c r="L12" s="8">
        <v>243984</v>
      </c>
      <c r="M12" s="8">
        <v>592</v>
      </c>
      <c r="N12" s="8">
        <v>107</v>
      </c>
      <c r="O12" s="8">
        <v>105</v>
      </c>
      <c r="P12" s="8">
        <v>2</v>
      </c>
      <c r="Q12" s="8">
        <v>0</v>
      </c>
      <c r="R12" s="8">
        <v>0</v>
      </c>
      <c r="S12" s="8">
        <v>10</v>
      </c>
      <c r="T12" s="8">
        <v>145</v>
      </c>
      <c r="U12" s="8">
        <v>299.077</v>
      </c>
      <c r="V12" s="8">
        <v>243902</v>
      </c>
    </row>
    <row r="13" spans="1:22" x14ac:dyDescent="0.3">
      <c r="A13" t="s">
        <v>96</v>
      </c>
      <c r="B13" s="8">
        <v>1906602</v>
      </c>
      <c r="C13" s="8">
        <v>1548448</v>
      </c>
      <c r="D13" s="8">
        <v>358154</v>
      </c>
      <c r="E13" s="8">
        <v>334662</v>
      </c>
      <c r="F13" s="8">
        <v>251782</v>
      </c>
      <c r="G13" s="8">
        <v>82880</v>
      </c>
      <c r="H13" s="8">
        <v>73575</v>
      </c>
      <c r="I13" s="8">
        <v>31986</v>
      </c>
      <c r="J13" s="8">
        <v>41589</v>
      </c>
      <c r="K13" s="8">
        <v>1334190</v>
      </c>
      <c r="L13" s="8">
        <v>1101961</v>
      </c>
      <c r="M13" s="8">
        <v>232229</v>
      </c>
      <c r="N13" s="8">
        <v>164175</v>
      </c>
      <c r="O13" s="8">
        <v>162719</v>
      </c>
      <c r="P13" s="8">
        <v>1456</v>
      </c>
      <c r="Q13" s="8">
        <v>0</v>
      </c>
      <c r="R13" s="8">
        <v>0</v>
      </c>
      <c r="S13" s="8">
        <v>42298</v>
      </c>
      <c r="T13" s="8">
        <v>181158</v>
      </c>
      <c r="U13" s="8">
        <v>179.96600000000001</v>
      </c>
      <c r="V13" s="8">
        <v>675953</v>
      </c>
    </row>
    <row r="14" spans="1:22" x14ac:dyDescent="0.3">
      <c r="A14" t="s">
        <v>97</v>
      </c>
      <c r="B14" s="8">
        <v>2523834</v>
      </c>
      <c r="C14" s="8">
        <v>2292949</v>
      </c>
      <c r="D14" s="8">
        <v>230885</v>
      </c>
      <c r="E14" s="8">
        <v>354083</v>
      </c>
      <c r="F14" s="8">
        <v>300615</v>
      </c>
      <c r="G14" s="8">
        <v>53468</v>
      </c>
      <c r="H14" s="8">
        <v>48887</v>
      </c>
      <c r="I14" s="8">
        <v>33412</v>
      </c>
      <c r="J14" s="8">
        <v>15475</v>
      </c>
      <c r="K14" s="8">
        <v>1979902</v>
      </c>
      <c r="L14" s="8">
        <v>1818265</v>
      </c>
      <c r="M14" s="8">
        <v>161637</v>
      </c>
      <c r="N14" s="8">
        <v>140962</v>
      </c>
      <c r="O14" s="8">
        <v>140657</v>
      </c>
      <c r="P14" s="8">
        <v>305</v>
      </c>
      <c r="Q14" s="8">
        <v>0</v>
      </c>
      <c r="R14" s="8">
        <v>0</v>
      </c>
      <c r="S14" s="8">
        <v>26258</v>
      </c>
      <c r="T14" s="8">
        <v>134907</v>
      </c>
      <c r="U14" s="8">
        <v>169.43899999999999</v>
      </c>
      <c r="V14" s="8">
        <v>1275173</v>
      </c>
    </row>
    <row r="15" spans="1:22" x14ac:dyDescent="0.3">
      <c r="A15" t="s">
        <v>98</v>
      </c>
      <c r="B15" s="8">
        <v>2449160</v>
      </c>
      <c r="C15" s="8">
        <v>2318011</v>
      </c>
      <c r="D15" s="8">
        <v>131149</v>
      </c>
      <c r="E15" s="8">
        <v>309363</v>
      </c>
      <c r="F15" s="8">
        <v>286262</v>
      </c>
      <c r="G15" s="8">
        <v>23101</v>
      </c>
      <c r="H15" s="8">
        <v>39524</v>
      </c>
      <c r="I15" s="8">
        <v>30441</v>
      </c>
      <c r="J15" s="8">
        <v>9083</v>
      </c>
      <c r="K15" s="8">
        <v>1964611</v>
      </c>
      <c r="L15" s="8">
        <v>1865914</v>
      </c>
      <c r="M15" s="8">
        <v>98697</v>
      </c>
      <c r="N15" s="8">
        <v>135662</v>
      </c>
      <c r="O15" s="8">
        <v>135394</v>
      </c>
      <c r="P15" s="8">
        <v>268</v>
      </c>
      <c r="Q15" s="8">
        <v>0</v>
      </c>
      <c r="R15" s="8">
        <v>0</v>
      </c>
      <c r="S15" s="8">
        <v>12558</v>
      </c>
      <c r="T15" s="8">
        <v>83686</v>
      </c>
      <c r="U15" s="8">
        <v>169.815</v>
      </c>
      <c r="V15" s="8">
        <v>1282361</v>
      </c>
    </row>
    <row r="16" spans="1:22" x14ac:dyDescent="0.3">
      <c r="A16" t="s">
        <v>99</v>
      </c>
      <c r="B16" s="8">
        <v>2555270</v>
      </c>
      <c r="C16" s="8">
        <v>2424267</v>
      </c>
      <c r="D16" s="8">
        <v>131003</v>
      </c>
      <c r="E16" s="8">
        <v>339375</v>
      </c>
      <c r="F16" s="8">
        <v>318830</v>
      </c>
      <c r="G16" s="8">
        <v>20545</v>
      </c>
      <c r="H16" s="8">
        <v>44175</v>
      </c>
      <c r="I16" s="8">
        <v>35842</v>
      </c>
      <c r="J16" s="8">
        <v>8333</v>
      </c>
      <c r="K16" s="8">
        <v>2022185</v>
      </c>
      <c r="L16" s="8">
        <v>1920330</v>
      </c>
      <c r="M16" s="8">
        <v>101855</v>
      </c>
      <c r="N16" s="8">
        <v>149535</v>
      </c>
      <c r="O16" s="8">
        <v>149265</v>
      </c>
      <c r="P16" s="8">
        <v>270</v>
      </c>
      <c r="Q16" s="8">
        <v>0</v>
      </c>
      <c r="R16" s="8">
        <v>0</v>
      </c>
      <c r="S16" s="8">
        <v>11495</v>
      </c>
      <c r="T16" s="8">
        <v>90722</v>
      </c>
      <c r="U16" s="8">
        <v>171.99700000000001</v>
      </c>
      <c r="V16" s="8">
        <v>1275959</v>
      </c>
    </row>
    <row r="17" spans="1:22" x14ac:dyDescent="0.3">
      <c r="A17" t="s">
        <v>100</v>
      </c>
      <c r="B17" s="8">
        <v>2252185</v>
      </c>
      <c r="C17" s="8">
        <v>2078689</v>
      </c>
      <c r="D17" s="8">
        <v>173496</v>
      </c>
      <c r="E17" s="8">
        <v>345579</v>
      </c>
      <c r="F17" s="8">
        <v>310344</v>
      </c>
      <c r="G17" s="8">
        <v>35235</v>
      </c>
      <c r="H17" s="8">
        <v>45473</v>
      </c>
      <c r="I17" s="8">
        <v>32352</v>
      </c>
      <c r="J17" s="8">
        <v>13121</v>
      </c>
      <c r="K17" s="8">
        <v>1711030</v>
      </c>
      <c r="L17" s="8">
        <v>1586266</v>
      </c>
      <c r="M17" s="8">
        <v>124764</v>
      </c>
      <c r="N17" s="8">
        <v>150103</v>
      </c>
      <c r="O17" s="8">
        <v>149727</v>
      </c>
      <c r="P17" s="8">
        <v>376</v>
      </c>
      <c r="Q17" s="8">
        <v>0</v>
      </c>
      <c r="R17" s="8">
        <v>0</v>
      </c>
      <c r="S17" s="8">
        <v>21626</v>
      </c>
      <c r="T17" s="8">
        <v>102103</v>
      </c>
      <c r="U17" s="8">
        <v>169.333</v>
      </c>
      <c r="V17" s="8">
        <v>966224</v>
      </c>
    </row>
    <row r="18" spans="1:22" x14ac:dyDescent="0.3">
      <c r="A18" t="s">
        <v>101</v>
      </c>
      <c r="B18" s="8">
        <v>2509770</v>
      </c>
      <c r="C18" s="8">
        <v>2364464</v>
      </c>
      <c r="D18" s="8">
        <v>145306</v>
      </c>
      <c r="E18" s="8">
        <v>379059</v>
      </c>
      <c r="F18" s="8">
        <v>356045</v>
      </c>
      <c r="G18" s="8">
        <v>23014</v>
      </c>
      <c r="H18" s="8">
        <v>49358</v>
      </c>
      <c r="I18" s="8">
        <v>39247</v>
      </c>
      <c r="J18" s="8">
        <v>10111</v>
      </c>
      <c r="K18" s="8">
        <v>1915481</v>
      </c>
      <c r="L18" s="8">
        <v>1803668</v>
      </c>
      <c r="M18" s="8">
        <v>111813</v>
      </c>
      <c r="N18" s="8">
        <v>165873</v>
      </c>
      <c r="O18" s="8">
        <v>165505</v>
      </c>
      <c r="P18" s="8">
        <v>368</v>
      </c>
      <c r="Q18" s="8">
        <v>0</v>
      </c>
      <c r="R18" s="8">
        <v>0</v>
      </c>
      <c r="S18" s="8">
        <v>12635</v>
      </c>
      <c r="T18" s="8">
        <v>98768</v>
      </c>
      <c r="U18" s="8">
        <v>169.095</v>
      </c>
      <c r="V18" s="8">
        <v>1081886</v>
      </c>
    </row>
    <row r="19" spans="1:22" x14ac:dyDescent="0.3">
      <c r="A19" t="s">
        <v>102</v>
      </c>
      <c r="B19" s="8">
        <v>2635275</v>
      </c>
      <c r="C19" s="8">
        <v>2470392</v>
      </c>
      <c r="D19" s="8">
        <v>164883</v>
      </c>
      <c r="E19" s="8">
        <v>405541</v>
      </c>
      <c r="F19" s="8">
        <v>377905</v>
      </c>
      <c r="G19" s="8">
        <v>27636</v>
      </c>
      <c r="H19" s="8">
        <v>48327</v>
      </c>
      <c r="I19" s="8">
        <v>38242</v>
      </c>
      <c r="J19" s="8">
        <v>10085</v>
      </c>
      <c r="K19" s="8">
        <v>2007631</v>
      </c>
      <c r="L19" s="8">
        <v>1880712</v>
      </c>
      <c r="M19" s="8">
        <v>126919</v>
      </c>
      <c r="N19" s="8">
        <v>173776</v>
      </c>
      <c r="O19" s="8">
        <v>173533</v>
      </c>
      <c r="P19" s="8">
        <v>243</v>
      </c>
      <c r="Q19" s="8">
        <v>0</v>
      </c>
      <c r="R19" s="8">
        <v>0</v>
      </c>
      <c r="S19" s="8">
        <v>14824</v>
      </c>
      <c r="T19" s="8">
        <v>110736</v>
      </c>
      <c r="U19" s="8">
        <v>170.99299999999999</v>
      </c>
      <c r="V19" s="8">
        <v>1102054</v>
      </c>
    </row>
    <row r="20" spans="1:22" x14ac:dyDescent="0.3">
      <c r="A20" t="s">
        <v>103</v>
      </c>
      <c r="B20" s="8">
        <v>690911</v>
      </c>
      <c r="C20" s="8">
        <v>625844</v>
      </c>
      <c r="D20" s="8">
        <v>65067</v>
      </c>
      <c r="E20" s="8">
        <v>19558</v>
      </c>
      <c r="F20" s="8">
        <v>6043</v>
      </c>
      <c r="G20" s="8">
        <v>13515</v>
      </c>
      <c r="H20" s="8">
        <v>30926</v>
      </c>
      <c r="I20" s="8">
        <v>4295</v>
      </c>
      <c r="J20" s="8">
        <v>26631</v>
      </c>
      <c r="K20" s="8">
        <v>605577</v>
      </c>
      <c r="L20" s="8">
        <v>580776</v>
      </c>
      <c r="M20" s="8">
        <v>24801</v>
      </c>
      <c r="N20" s="8">
        <v>34850</v>
      </c>
      <c r="O20" s="8">
        <v>34730</v>
      </c>
      <c r="P20" s="8">
        <v>120</v>
      </c>
      <c r="Q20" s="8">
        <v>0</v>
      </c>
      <c r="R20" s="8">
        <v>0</v>
      </c>
      <c r="S20" s="8">
        <v>4640</v>
      </c>
      <c r="T20" s="8">
        <v>20955</v>
      </c>
      <c r="U20" s="8">
        <v>309.57299999999998</v>
      </c>
      <c r="V20" s="8">
        <v>573516</v>
      </c>
    </row>
    <row r="21" spans="1:22" x14ac:dyDescent="0.3">
      <c r="A21" t="s">
        <v>104</v>
      </c>
      <c r="B21" s="8">
        <v>534646</v>
      </c>
      <c r="C21" s="8">
        <v>534056</v>
      </c>
      <c r="D21" s="8">
        <v>590</v>
      </c>
      <c r="E21" s="8">
        <v>58</v>
      </c>
      <c r="F21" s="8">
        <v>43</v>
      </c>
      <c r="G21" s="8">
        <v>15</v>
      </c>
      <c r="H21" s="8">
        <v>2</v>
      </c>
      <c r="I21" s="8">
        <v>0</v>
      </c>
      <c r="J21" s="8">
        <v>2</v>
      </c>
      <c r="K21" s="8">
        <v>534505</v>
      </c>
      <c r="L21" s="8">
        <v>533935</v>
      </c>
      <c r="M21" s="8">
        <v>570</v>
      </c>
      <c r="N21" s="8">
        <v>81</v>
      </c>
      <c r="O21" s="8">
        <v>78</v>
      </c>
      <c r="P21" s="8">
        <v>3</v>
      </c>
      <c r="Q21" s="8">
        <v>0</v>
      </c>
      <c r="R21" s="8">
        <v>0</v>
      </c>
      <c r="S21" s="8">
        <v>7</v>
      </c>
      <c r="T21" s="8">
        <v>131</v>
      </c>
      <c r="U21" s="8">
        <v>321.58300000000003</v>
      </c>
      <c r="V21" s="8">
        <v>533853</v>
      </c>
    </row>
    <row r="22" spans="1:22" x14ac:dyDescent="0.3">
      <c r="A22" t="s">
        <v>105</v>
      </c>
      <c r="B22" s="8">
        <v>1800730</v>
      </c>
      <c r="C22" s="8">
        <v>1763845</v>
      </c>
      <c r="D22" s="8">
        <v>36885</v>
      </c>
      <c r="E22" s="8">
        <v>137624</v>
      </c>
      <c r="F22" s="8">
        <v>133269</v>
      </c>
      <c r="G22" s="8">
        <v>4355</v>
      </c>
      <c r="H22" s="8">
        <v>60425</v>
      </c>
      <c r="I22" s="8">
        <v>46965</v>
      </c>
      <c r="J22" s="8">
        <v>13460</v>
      </c>
      <c r="K22" s="8">
        <v>1504709</v>
      </c>
      <c r="L22" s="8">
        <v>1485795</v>
      </c>
      <c r="M22" s="8">
        <v>18914</v>
      </c>
      <c r="N22" s="8">
        <v>97972</v>
      </c>
      <c r="O22" s="8">
        <v>97816</v>
      </c>
      <c r="P22" s="8">
        <v>156</v>
      </c>
      <c r="Q22" s="8">
        <v>0</v>
      </c>
      <c r="R22" s="8">
        <v>0</v>
      </c>
      <c r="S22" s="8">
        <v>1868</v>
      </c>
      <c r="T22" s="8">
        <v>16762</v>
      </c>
      <c r="U22" s="8">
        <v>176.86699999999999</v>
      </c>
      <c r="V22" s="8">
        <v>1201526</v>
      </c>
    </row>
    <row r="23" spans="1:22" x14ac:dyDescent="0.3">
      <c r="A23" t="s">
        <v>106</v>
      </c>
      <c r="B23" s="8">
        <v>4113108</v>
      </c>
      <c r="C23" s="8">
        <v>2553043</v>
      </c>
      <c r="D23" s="8">
        <v>1560065</v>
      </c>
      <c r="E23" s="8">
        <v>334995</v>
      </c>
      <c r="F23" s="8">
        <v>167145</v>
      </c>
      <c r="G23" s="8">
        <v>167850</v>
      </c>
      <c r="H23" s="8">
        <v>841374</v>
      </c>
      <c r="I23" s="8">
        <v>122676</v>
      </c>
      <c r="J23" s="8">
        <v>718698</v>
      </c>
      <c r="K23" s="8">
        <v>1875394</v>
      </c>
      <c r="L23" s="8">
        <v>1204288</v>
      </c>
      <c r="M23" s="8">
        <v>671106</v>
      </c>
      <c r="N23" s="8">
        <v>1061345</v>
      </c>
      <c r="O23" s="8">
        <v>1058934</v>
      </c>
      <c r="P23" s="8">
        <v>2411</v>
      </c>
      <c r="Q23" s="8">
        <v>0</v>
      </c>
      <c r="R23" s="8">
        <v>0</v>
      </c>
      <c r="S23" s="8">
        <v>40877</v>
      </c>
      <c r="T23" s="8">
        <v>629979</v>
      </c>
      <c r="U23" s="8">
        <v>260.12700000000001</v>
      </c>
      <c r="V23" s="8">
        <v>896762</v>
      </c>
    </row>
    <row r="24" spans="1:22" x14ac:dyDescent="0.3">
      <c r="A24" t="s">
        <v>107</v>
      </c>
      <c r="B24" s="8">
        <v>4046770</v>
      </c>
      <c r="C24" s="8">
        <v>2618654</v>
      </c>
      <c r="D24" s="8">
        <v>1428116</v>
      </c>
      <c r="E24" s="8">
        <v>271643</v>
      </c>
      <c r="F24" s="8">
        <v>171805</v>
      </c>
      <c r="G24" s="8">
        <v>99838</v>
      </c>
      <c r="H24" s="8">
        <v>931557</v>
      </c>
      <c r="I24" s="8">
        <v>137927</v>
      </c>
      <c r="J24" s="8">
        <v>793630</v>
      </c>
      <c r="K24" s="8">
        <v>1742979</v>
      </c>
      <c r="L24" s="8">
        <v>1210326</v>
      </c>
      <c r="M24" s="8">
        <v>532653</v>
      </c>
      <c r="N24" s="8">
        <v>1100591</v>
      </c>
      <c r="O24" s="8">
        <v>1098596</v>
      </c>
      <c r="P24" s="8">
        <v>1995</v>
      </c>
      <c r="Q24" s="8">
        <v>0</v>
      </c>
      <c r="R24" s="8">
        <v>0</v>
      </c>
      <c r="S24" s="8">
        <v>28498</v>
      </c>
      <c r="T24" s="8">
        <v>504193</v>
      </c>
      <c r="U24" s="8">
        <v>279.70800000000003</v>
      </c>
      <c r="V24" s="8">
        <v>875632</v>
      </c>
    </row>
    <row r="25" spans="1:22" x14ac:dyDescent="0.3">
      <c r="A25" t="s">
        <v>108</v>
      </c>
      <c r="B25" s="8">
        <v>4068269</v>
      </c>
      <c r="C25" s="8">
        <v>2480974</v>
      </c>
      <c r="D25" s="8">
        <v>1587295</v>
      </c>
      <c r="E25" s="8">
        <v>340949</v>
      </c>
      <c r="F25" s="8">
        <v>174802</v>
      </c>
      <c r="G25" s="8">
        <v>166147</v>
      </c>
      <c r="H25" s="8">
        <v>883132</v>
      </c>
      <c r="I25" s="8">
        <v>115169</v>
      </c>
      <c r="J25" s="8">
        <v>767963</v>
      </c>
      <c r="K25" s="8">
        <v>1733949</v>
      </c>
      <c r="L25" s="8">
        <v>1082882</v>
      </c>
      <c r="M25" s="8">
        <v>651067</v>
      </c>
      <c r="N25" s="8">
        <v>1110239</v>
      </c>
      <c r="O25" s="8">
        <v>1108121</v>
      </c>
      <c r="P25" s="8">
        <v>2118</v>
      </c>
      <c r="Q25" s="8">
        <v>0</v>
      </c>
      <c r="R25" s="8">
        <v>0</v>
      </c>
      <c r="S25" s="8">
        <v>52368</v>
      </c>
      <c r="T25" s="8">
        <v>597644</v>
      </c>
      <c r="U25" s="8">
        <v>275.42</v>
      </c>
      <c r="V25" s="8">
        <v>779715</v>
      </c>
    </row>
    <row r="26" spans="1:22" x14ac:dyDescent="0.3">
      <c r="A26" t="s">
        <v>109</v>
      </c>
      <c r="B26" s="8">
        <v>4065868</v>
      </c>
      <c r="C26" s="8">
        <v>2617190</v>
      </c>
      <c r="D26" s="8">
        <v>1448678</v>
      </c>
      <c r="E26" s="8">
        <v>273615</v>
      </c>
      <c r="F26" s="8">
        <v>170876</v>
      </c>
      <c r="G26" s="8">
        <v>102739</v>
      </c>
      <c r="H26" s="8">
        <v>925229</v>
      </c>
      <c r="I26" s="8">
        <v>138017</v>
      </c>
      <c r="J26" s="8">
        <v>787212</v>
      </c>
      <c r="K26" s="8">
        <v>1770205</v>
      </c>
      <c r="L26" s="8">
        <v>1213440</v>
      </c>
      <c r="M26" s="8">
        <v>556765</v>
      </c>
      <c r="N26" s="8">
        <v>1096819</v>
      </c>
      <c r="O26" s="8">
        <v>1094857</v>
      </c>
      <c r="P26" s="8">
        <v>1962</v>
      </c>
      <c r="Q26" s="8">
        <v>0</v>
      </c>
      <c r="R26" s="8">
        <v>0</v>
      </c>
      <c r="S26" s="8">
        <v>32426</v>
      </c>
      <c r="T26" s="8">
        <v>524223</v>
      </c>
      <c r="U26" s="8">
        <v>274.70999999999998</v>
      </c>
      <c r="V26" s="8">
        <v>890731</v>
      </c>
    </row>
    <row r="27" spans="1:22" x14ac:dyDescent="0.3">
      <c r="A27" t="s">
        <v>110</v>
      </c>
      <c r="B27" s="8">
        <v>3970445</v>
      </c>
      <c r="C27" s="8">
        <v>2591532</v>
      </c>
      <c r="D27" s="8">
        <v>1378913</v>
      </c>
      <c r="E27" s="8">
        <v>256503</v>
      </c>
      <c r="F27" s="8">
        <v>180236</v>
      </c>
      <c r="G27" s="8">
        <v>76267</v>
      </c>
      <c r="H27" s="8">
        <v>953010</v>
      </c>
      <c r="I27" s="8">
        <v>143064</v>
      </c>
      <c r="J27" s="8">
        <v>809946</v>
      </c>
      <c r="K27" s="8">
        <v>1649354</v>
      </c>
      <c r="L27" s="8">
        <v>1158681</v>
      </c>
      <c r="M27" s="8">
        <v>490673</v>
      </c>
      <c r="N27" s="8">
        <v>1111578</v>
      </c>
      <c r="O27" s="8">
        <v>1109551</v>
      </c>
      <c r="P27" s="8">
        <v>2027</v>
      </c>
      <c r="Q27" s="8">
        <v>0</v>
      </c>
      <c r="R27" s="8">
        <v>0</v>
      </c>
      <c r="S27" s="8">
        <v>27059</v>
      </c>
      <c r="T27" s="8">
        <v>462047</v>
      </c>
      <c r="U27" s="8">
        <v>287.65100000000001</v>
      </c>
      <c r="V27" s="8">
        <v>823491</v>
      </c>
    </row>
    <row r="28" spans="1:22" x14ac:dyDescent="0.3">
      <c r="A28" t="s">
        <v>111</v>
      </c>
      <c r="B28" s="8">
        <v>3993274</v>
      </c>
      <c r="C28" s="8">
        <v>2608474</v>
      </c>
      <c r="D28" s="8">
        <v>1384800</v>
      </c>
      <c r="E28" s="8">
        <v>251575</v>
      </c>
      <c r="F28" s="8">
        <v>177177</v>
      </c>
      <c r="G28" s="8">
        <v>74398</v>
      </c>
      <c r="H28" s="8">
        <v>958312</v>
      </c>
      <c r="I28" s="8">
        <v>142854</v>
      </c>
      <c r="J28" s="8">
        <v>815458</v>
      </c>
      <c r="K28" s="8">
        <v>1667188</v>
      </c>
      <c r="L28" s="8">
        <v>1174313</v>
      </c>
      <c r="M28" s="8">
        <v>492875</v>
      </c>
      <c r="N28" s="8">
        <v>1116199</v>
      </c>
      <c r="O28" s="8">
        <v>1114130</v>
      </c>
      <c r="P28" s="8">
        <v>2069</v>
      </c>
      <c r="Q28" s="8">
        <v>0</v>
      </c>
      <c r="R28" s="8">
        <v>0</v>
      </c>
      <c r="S28" s="8">
        <v>28709</v>
      </c>
      <c r="T28" s="8">
        <v>464694</v>
      </c>
      <c r="U28" s="8">
        <v>292.31299999999999</v>
      </c>
      <c r="V28" s="8">
        <v>833745</v>
      </c>
    </row>
    <row r="29" spans="1:22" x14ac:dyDescent="0.3">
      <c r="A29" t="s">
        <v>112</v>
      </c>
      <c r="B29" s="8">
        <v>2067115</v>
      </c>
      <c r="C29" s="8">
        <v>2018760</v>
      </c>
      <c r="D29" s="8">
        <v>48355</v>
      </c>
      <c r="E29" s="8">
        <v>167690</v>
      </c>
      <c r="F29" s="8">
        <v>161263</v>
      </c>
      <c r="G29" s="8">
        <v>6427</v>
      </c>
      <c r="H29" s="8">
        <v>88705</v>
      </c>
      <c r="I29" s="8">
        <v>70892</v>
      </c>
      <c r="J29" s="8">
        <v>17813</v>
      </c>
      <c r="K29" s="8">
        <v>1673696</v>
      </c>
      <c r="L29" s="8">
        <v>1649838</v>
      </c>
      <c r="M29" s="8">
        <v>23858</v>
      </c>
      <c r="N29" s="8">
        <v>137024</v>
      </c>
      <c r="O29" s="8">
        <v>136767</v>
      </c>
      <c r="P29" s="8">
        <v>257</v>
      </c>
      <c r="Q29" s="8">
        <v>0</v>
      </c>
      <c r="R29" s="8">
        <v>0</v>
      </c>
      <c r="S29" s="8">
        <v>2597</v>
      </c>
      <c r="T29" s="8">
        <v>21152</v>
      </c>
      <c r="U29" s="8">
        <v>182.089</v>
      </c>
      <c r="V29" s="8">
        <v>1307339</v>
      </c>
    </row>
    <row r="30" spans="1:22" x14ac:dyDescent="0.3">
      <c r="A30" t="s">
        <v>113</v>
      </c>
      <c r="B30" s="8">
        <v>2217743</v>
      </c>
      <c r="C30" s="8">
        <v>2163603</v>
      </c>
      <c r="D30" s="8">
        <v>54140</v>
      </c>
      <c r="E30" s="8">
        <v>176287</v>
      </c>
      <c r="F30" s="8">
        <v>170412</v>
      </c>
      <c r="G30" s="8">
        <v>5875</v>
      </c>
      <c r="H30" s="8">
        <v>84819</v>
      </c>
      <c r="I30" s="8">
        <v>62746</v>
      </c>
      <c r="J30" s="8">
        <v>22073</v>
      </c>
      <c r="K30" s="8">
        <v>1820601</v>
      </c>
      <c r="L30" s="8">
        <v>1794723</v>
      </c>
      <c r="M30" s="8">
        <v>25878</v>
      </c>
      <c r="N30" s="8">
        <v>136036</v>
      </c>
      <c r="O30" s="8">
        <v>135722</v>
      </c>
      <c r="P30" s="8">
        <v>314</v>
      </c>
      <c r="Q30" s="8">
        <v>0</v>
      </c>
      <c r="R30" s="8">
        <v>0</v>
      </c>
      <c r="S30" s="8">
        <v>2316</v>
      </c>
      <c r="T30" s="8">
        <v>22455</v>
      </c>
      <c r="U30" s="8">
        <v>197.35400000000001</v>
      </c>
      <c r="V30" s="8">
        <v>1440356</v>
      </c>
    </row>
    <row r="31" spans="1:22" x14ac:dyDescent="0.3">
      <c r="A31" t="s">
        <v>114</v>
      </c>
      <c r="B31" s="8">
        <v>2158729</v>
      </c>
      <c r="C31" s="8">
        <v>2129752</v>
      </c>
      <c r="D31" s="8">
        <v>28977</v>
      </c>
      <c r="E31" s="8">
        <v>167821</v>
      </c>
      <c r="F31" s="8">
        <v>164414</v>
      </c>
      <c r="G31" s="8">
        <v>3407</v>
      </c>
      <c r="H31" s="8">
        <v>74480</v>
      </c>
      <c r="I31" s="8">
        <v>63752</v>
      </c>
      <c r="J31" s="8">
        <v>10728</v>
      </c>
      <c r="K31" s="8">
        <v>1791691</v>
      </c>
      <c r="L31" s="8">
        <v>1777081</v>
      </c>
      <c r="M31" s="8">
        <v>14610</v>
      </c>
      <c r="N31" s="8">
        <v>124737</v>
      </c>
      <c r="O31" s="8">
        <v>124505</v>
      </c>
      <c r="P31" s="8">
        <v>232</v>
      </c>
      <c r="Q31" s="8">
        <v>0</v>
      </c>
      <c r="R31" s="8">
        <v>0</v>
      </c>
      <c r="S31" s="8">
        <v>1301</v>
      </c>
      <c r="T31" s="8">
        <v>12611</v>
      </c>
      <c r="U31" s="8">
        <v>179.70699999999999</v>
      </c>
      <c r="V31" s="8">
        <v>1423075</v>
      </c>
    </row>
    <row r="32" spans="1:22" x14ac:dyDescent="0.3">
      <c r="A32" t="s">
        <v>115</v>
      </c>
      <c r="B32" s="8">
        <v>2694866</v>
      </c>
      <c r="C32" s="8">
        <v>2660020</v>
      </c>
      <c r="D32" s="8">
        <v>34846</v>
      </c>
      <c r="E32" s="8">
        <v>209829</v>
      </c>
      <c r="F32" s="8">
        <v>206165</v>
      </c>
      <c r="G32" s="8">
        <v>3664</v>
      </c>
      <c r="H32" s="8">
        <v>95210</v>
      </c>
      <c r="I32" s="8">
        <v>80921</v>
      </c>
      <c r="J32" s="8">
        <v>14289</v>
      </c>
      <c r="K32" s="8">
        <v>2227260</v>
      </c>
      <c r="L32" s="8">
        <v>2210579</v>
      </c>
      <c r="M32" s="8">
        <v>16681</v>
      </c>
      <c r="N32" s="8">
        <v>162567</v>
      </c>
      <c r="O32" s="8">
        <v>162355</v>
      </c>
      <c r="P32" s="8">
        <v>212</v>
      </c>
      <c r="Q32" s="8">
        <v>0</v>
      </c>
      <c r="R32" s="8">
        <v>0</v>
      </c>
      <c r="S32" s="8">
        <v>1209</v>
      </c>
      <c r="T32" s="8">
        <v>15190</v>
      </c>
      <c r="U32" s="8">
        <v>186.98400000000001</v>
      </c>
      <c r="V32" s="8">
        <v>1799056</v>
      </c>
    </row>
    <row r="33" spans="1:22" x14ac:dyDescent="0.3">
      <c r="A33" t="s">
        <v>116</v>
      </c>
      <c r="B33" s="8">
        <v>2431955</v>
      </c>
      <c r="C33" s="8">
        <v>2398649</v>
      </c>
      <c r="D33" s="8">
        <v>33306</v>
      </c>
      <c r="E33" s="8">
        <v>198321</v>
      </c>
      <c r="F33" s="8">
        <v>194632</v>
      </c>
      <c r="G33" s="8">
        <v>3689</v>
      </c>
      <c r="H33" s="8">
        <v>86765</v>
      </c>
      <c r="I33" s="8">
        <v>72872</v>
      </c>
      <c r="J33" s="8">
        <v>13893</v>
      </c>
      <c r="K33" s="8">
        <v>2007558</v>
      </c>
      <c r="L33" s="8">
        <v>1992034</v>
      </c>
      <c r="M33" s="8">
        <v>15524</v>
      </c>
      <c r="N33" s="8">
        <v>139311</v>
      </c>
      <c r="O33" s="8">
        <v>139111</v>
      </c>
      <c r="P33" s="8">
        <v>200</v>
      </c>
      <c r="Q33" s="8">
        <v>0</v>
      </c>
      <c r="R33" s="8">
        <v>0</v>
      </c>
      <c r="S33" s="8">
        <v>1402</v>
      </c>
      <c r="T33" s="8">
        <v>13274</v>
      </c>
      <c r="U33" s="8">
        <v>184.90600000000001</v>
      </c>
      <c r="V33" s="8">
        <v>1556072</v>
      </c>
    </row>
    <row r="34" spans="1:22" x14ac:dyDescent="0.3">
      <c r="A34" t="s">
        <v>117</v>
      </c>
      <c r="B34" s="8">
        <v>2718487</v>
      </c>
      <c r="C34" s="8">
        <v>2644450</v>
      </c>
      <c r="D34" s="8">
        <v>74037</v>
      </c>
      <c r="E34" s="8">
        <v>185850</v>
      </c>
      <c r="F34" s="8">
        <v>169666</v>
      </c>
      <c r="G34" s="8">
        <v>16184</v>
      </c>
      <c r="H34" s="8">
        <v>51531</v>
      </c>
      <c r="I34" s="8">
        <v>49553</v>
      </c>
      <c r="J34" s="8">
        <v>1978</v>
      </c>
      <c r="K34" s="8">
        <v>2389255</v>
      </c>
      <c r="L34" s="8">
        <v>2333783</v>
      </c>
      <c r="M34" s="8">
        <v>55472</v>
      </c>
      <c r="N34" s="8">
        <v>91851</v>
      </c>
      <c r="O34" s="8">
        <v>91448</v>
      </c>
      <c r="P34" s="8">
        <v>403</v>
      </c>
      <c r="Q34" s="8">
        <v>0</v>
      </c>
      <c r="R34" s="8">
        <v>0</v>
      </c>
      <c r="S34" s="8">
        <v>2512</v>
      </c>
      <c r="T34" s="8">
        <v>52321</v>
      </c>
      <c r="U34" s="8">
        <v>158.78</v>
      </c>
      <c r="V34" s="8">
        <v>1986636</v>
      </c>
    </row>
    <row r="35" spans="1:22" x14ac:dyDescent="0.3">
      <c r="A35" t="s">
        <v>118</v>
      </c>
      <c r="B35" s="8">
        <v>2528460</v>
      </c>
      <c r="C35" s="8">
        <v>2452714</v>
      </c>
      <c r="D35" s="8">
        <v>75746</v>
      </c>
      <c r="E35" s="8">
        <v>171763</v>
      </c>
      <c r="F35" s="8">
        <v>154699</v>
      </c>
      <c r="G35" s="8">
        <v>17064</v>
      </c>
      <c r="H35" s="8">
        <v>45536</v>
      </c>
      <c r="I35" s="8">
        <v>41892</v>
      </c>
      <c r="J35" s="8">
        <v>3644</v>
      </c>
      <c r="K35" s="8">
        <v>2220743</v>
      </c>
      <c r="L35" s="8">
        <v>2166345</v>
      </c>
      <c r="M35" s="8">
        <v>54398</v>
      </c>
      <c r="N35" s="8">
        <v>90418</v>
      </c>
      <c r="O35" s="8">
        <v>89778</v>
      </c>
      <c r="P35" s="8">
        <v>640</v>
      </c>
      <c r="Q35" s="8">
        <v>0</v>
      </c>
      <c r="R35" s="8">
        <v>0</v>
      </c>
      <c r="S35" s="8">
        <v>2685</v>
      </c>
      <c r="T35" s="8">
        <v>52110</v>
      </c>
      <c r="U35" s="8">
        <v>158.71</v>
      </c>
      <c r="V35" s="8">
        <v>1844120</v>
      </c>
    </row>
    <row r="36" spans="1:22" x14ac:dyDescent="0.3">
      <c r="A36" t="s">
        <v>119</v>
      </c>
      <c r="B36" s="8">
        <v>2804314</v>
      </c>
      <c r="C36" s="8">
        <v>2783987</v>
      </c>
      <c r="D36" s="8">
        <v>20327</v>
      </c>
      <c r="E36" s="8">
        <v>179515</v>
      </c>
      <c r="F36" s="8">
        <v>176776</v>
      </c>
      <c r="G36" s="8">
        <v>2739</v>
      </c>
      <c r="H36" s="8">
        <v>48854</v>
      </c>
      <c r="I36" s="8">
        <v>47098</v>
      </c>
      <c r="J36" s="8">
        <v>1756</v>
      </c>
      <c r="K36" s="8">
        <v>2479102</v>
      </c>
      <c r="L36" s="8">
        <v>2463385</v>
      </c>
      <c r="M36" s="8">
        <v>15717</v>
      </c>
      <c r="N36" s="8">
        <v>96844</v>
      </c>
      <c r="O36" s="8">
        <v>96729</v>
      </c>
      <c r="P36" s="8">
        <v>115</v>
      </c>
      <c r="Q36" s="8">
        <v>0</v>
      </c>
      <c r="R36" s="8">
        <v>0</v>
      </c>
      <c r="S36" s="8">
        <v>931</v>
      </c>
      <c r="T36" s="8">
        <v>13166</v>
      </c>
      <c r="U36" s="8">
        <v>146.745</v>
      </c>
      <c r="V36" s="8">
        <v>2114970</v>
      </c>
    </row>
    <row r="37" spans="1:22" x14ac:dyDescent="0.3">
      <c r="A37" t="s">
        <v>120</v>
      </c>
      <c r="B37" s="8">
        <v>3356309</v>
      </c>
      <c r="C37" s="8">
        <v>3252887</v>
      </c>
      <c r="D37" s="8">
        <v>103422</v>
      </c>
      <c r="E37" s="8">
        <v>156938</v>
      </c>
      <c r="F37" s="8">
        <v>137130</v>
      </c>
      <c r="G37" s="8">
        <v>19808</v>
      </c>
      <c r="H37" s="8">
        <v>39885</v>
      </c>
      <c r="I37" s="8">
        <v>35448</v>
      </c>
      <c r="J37" s="8">
        <v>4437</v>
      </c>
      <c r="K37" s="8">
        <v>3086478</v>
      </c>
      <c r="L37" s="8">
        <v>3008124</v>
      </c>
      <c r="M37" s="8">
        <v>78354</v>
      </c>
      <c r="N37" s="8">
        <v>73008</v>
      </c>
      <c r="O37" s="8">
        <v>72185</v>
      </c>
      <c r="P37" s="8">
        <v>823</v>
      </c>
      <c r="Q37" s="8">
        <v>0</v>
      </c>
      <c r="R37" s="8">
        <v>0</v>
      </c>
      <c r="S37" s="8">
        <v>3430</v>
      </c>
      <c r="T37" s="8">
        <v>73357</v>
      </c>
      <c r="U37" s="8">
        <v>167.93100000000001</v>
      </c>
      <c r="V37" s="8">
        <v>2703995</v>
      </c>
    </row>
    <row r="38" spans="1:22" x14ac:dyDescent="0.3">
      <c r="A38" t="s">
        <v>121</v>
      </c>
      <c r="B38" s="8">
        <v>3150998</v>
      </c>
      <c r="C38" s="8">
        <v>3145472</v>
      </c>
      <c r="D38" s="8">
        <v>5526</v>
      </c>
      <c r="E38" s="8">
        <v>134169</v>
      </c>
      <c r="F38" s="8">
        <v>133723</v>
      </c>
      <c r="G38" s="8">
        <v>446</v>
      </c>
      <c r="H38" s="8">
        <v>45906</v>
      </c>
      <c r="I38" s="8">
        <v>45906</v>
      </c>
      <c r="J38" s="8">
        <v>0</v>
      </c>
      <c r="K38" s="8">
        <v>2880751</v>
      </c>
      <c r="L38" s="8">
        <v>2875683</v>
      </c>
      <c r="M38" s="8">
        <v>5068</v>
      </c>
      <c r="N38" s="8">
        <v>90172</v>
      </c>
      <c r="O38" s="8">
        <v>90160</v>
      </c>
      <c r="P38" s="8">
        <v>12</v>
      </c>
      <c r="Q38" s="8">
        <v>0</v>
      </c>
      <c r="R38" s="8">
        <v>0</v>
      </c>
      <c r="S38" s="8">
        <v>394</v>
      </c>
      <c r="T38" s="8">
        <v>1415</v>
      </c>
      <c r="U38" s="8">
        <v>147.203</v>
      </c>
      <c r="V38" s="8">
        <v>2525250</v>
      </c>
    </row>
    <row r="39" spans="1:22" x14ac:dyDescent="0.3">
      <c r="A39" t="s">
        <v>122</v>
      </c>
      <c r="B39" s="8">
        <v>2073797</v>
      </c>
      <c r="C39" s="8">
        <v>2021587</v>
      </c>
      <c r="D39" s="8">
        <v>52210</v>
      </c>
      <c r="E39" s="8">
        <v>120173</v>
      </c>
      <c r="F39" s="8">
        <v>107264</v>
      </c>
      <c r="G39" s="8">
        <v>12909</v>
      </c>
      <c r="H39" s="8">
        <v>19571</v>
      </c>
      <c r="I39" s="8">
        <v>16953</v>
      </c>
      <c r="J39" s="8">
        <v>2618</v>
      </c>
      <c r="K39" s="8">
        <v>1830884</v>
      </c>
      <c r="L39" s="8">
        <v>1794429</v>
      </c>
      <c r="M39" s="8">
        <v>36455</v>
      </c>
      <c r="N39" s="8">
        <v>103169</v>
      </c>
      <c r="O39" s="8">
        <v>102941</v>
      </c>
      <c r="P39" s="8">
        <v>228</v>
      </c>
      <c r="Q39" s="8">
        <v>0</v>
      </c>
      <c r="R39" s="8">
        <v>0</v>
      </c>
      <c r="S39" s="8">
        <v>6341</v>
      </c>
      <c r="T39" s="8">
        <v>29375</v>
      </c>
      <c r="U39" s="8">
        <v>171.03200000000001</v>
      </c>
      <c r="V39" s="8">
        <v>1675903</v>
      </c>
    </row>
    <row r="40" spans="1:22" x14ac:dyDescent="0.3">
      <c r="A40" t="s">
        <v>123</v>
      </c>
      <c r="B40" s="8">
        <v>1831249</v>
      </c>
      <c r="C40" s="8">
        <v>1818826</v>
      </c>
      <c r="D40" s="8">
        <v>12423</v>
      </c>
      <c r="E40" s="8">
        <v>45964</v>
      </c>
      <c r="F40" s="8">
        <v>43326</v>
      </c>
      <c r="G40" s="8">
        <v>2638</v>
      </c>
      <c r="H40" s="8">
        <v>8498</v>
      </c>
      <c r="I40" s="8">
        <v>8258</v>
      </c>
      <c r="J40" s="8">
        <v>240</v>
      </c>
      <c r="K40" s="8">
        <v>1735259</v>
      </c>
      <c r="L40" s="8">
        <v>1725785</v>
      </c>
      <c r="M40" s="8">
        <v>9474</v>
      </c>
      <c r="N40" s="8">
        <v>41528</v>
      </c>
      <c r="O40" s="8">
        <v>41457</v>
      </c>
      <c r="P40" s="8">
        <v>71</v>
      </c>
      <c r="Q40" s="8">
        <v>0</v>
      </c>
      <c r="R40" s="8">
        <v>0</v>
      </c>
      <c r="S40" s="8">
        <v>3065</v>
      </c>
      <c r="T40" s="8">
        <v>3971</v>
      </c>
      <c r="U40" s="8">
        <v>148.94</v>
      </c>
      <c r="V40" s="8">
        <v>1644398</v>
      </c>
    </row>
    <row r="41" spans="1:22" x14ac:dyDescent="0.3">
      <c r="A41" t="s">
        <v>124</v>
      </c>
      <c r="B41" s="8">
        <v>2276263</v>
      </c>
      <c r="C41" s="8">
        <v>1993451</v>
      </c>
      <c r="D41" s="8">
        <v>282812</v>
      </c>
      <c r="E41" s="8">
        <v>124725</v>
      </c>
      <c r="F41" s="8">
        <v>43001</v>
      </c>
      <c r="G41" s="8">
        <v>81724</v>
      </c>
      <c r="H41" s="8">
        <v>20284</v>
      </c>
      <c r="I41" s="8">
        <v>10575</v>
      </c>
      <c r="J41" s="8">
        <v>9709</v>
      </c>
      <c r="K41" s="8">
        <v>2030542</v>
      </c>
      <c r="L41" s="8">
        <v>1840230</v>
      </c>
      <c r="M41" s="8">
        <v>190312</v>
      </c>
      <c r="N41" s="8">
        <v>100712</v>
      </c>
      <c r="O41" s="8">
        <v>99645</v>
      </c>
      <c r="P41" s="8">
        <v>1067</v>
      </c>
      <c r="Q41" s="8">
        <v>0</v>
      </c>
      <c r="R41" s="8">
        <v>0</v>
      </c>
      <c r="S41" s="8">
        <v>34469</v>
      </c>
      <c r="T41" s="8">
        <v>155245</v>
      </c>
      <c r="U41" s="8">
        <v>212.92099999999999</v>
      </c>
      <c r="V41" s="8">
        <v>1783165</v>
      </c>
    </row>
    <row r="42" spans="1:22" x14ac:dyDescent="0.3">
      <c r="A42" t="s">
        <v>125</v>
      </c>
      <c r="B42" s="8">
        <v>979567</v>
      </c>
      <c r="C42" s="8">
        <v>976661</v>
      </c>
      <c r="D42" s="8">
        <v>2906</v>
      </c>
      <c r="E42" s="8">
        <v>512</v>
      </c>
      <c r="F42" s="8">
        <v>184</v>
      </c>
      <c r="G42" s="8">
        <v>328</v>
      </c>
      <c r="H42" s="8">
        <v>55</v>
      </c>
      <c r="I42" s="8">
        <v>26</v>
      </c>
      <c r="J42" s="8">
        <v>29</v>
      </c>
      <c r="K42" s="8">
        <v>977999</v>
      </c>
      <c r="L42" s="8">
        <v>975455</v>
      </c>
      <c r="M42" s="8">
        <v>2544</v>
      </c>
      <c r="N42" s="8">
        <v>1001</v>
      </c>
      <c r="O42" s="8">
        <v>996</v>
      </c>
      <c r="P42" s="8">
        <v>5</v>
      </c>
      <c r="Q42" s="8">
        <v>0</v>
      </c>
      <c r="R42" s="8">
        <v>0</v>
      </c>
      <c r="S42" s="8">
        <v>110</v>
      </c>
      <c r="T42" s="8">
        <v>633</v>
      </c>
      <c r="U42" s="8">
        <v>288.83300000000003</v>
      </c>
      <c r="V42" s="8">
        <v>974284</v>
      </c>
    </row>
    <row r="43" spans="1:22" x14ac:dyDescent="0.3">
      <c r="A43" t="s">
        <v>126</v>
      </c>
      <c r="B43" s="8">
        <v>1517430</v>
      </c>
      <c r="C43" s="8">
        <v>1469161</v>
      </c>
      <c r="D43" s="8">
        <v>48269</v>
      </c>
      <c r="E43" s="8">
        <v>137173</v>
      </c>
      <c r="F43" s="8">
        <v>124138</v>
      </c>
      <c r="G43" s="8">
        <v>13035</v>
      </c>
      <c r="H43" s="8">
        <v>26734</v>
      </c>
      <c r="I43" s="8">
        <v>22419</v>
      </c>
      <c r="J43" s="8">
        <v>4315</v>
      </c>
      <c r="K43" s="8">
        <v>1217792</v>
      </c>
      <c r="L43" s="8">
        <v>1187369</v>
      </c>
      <c r="M43" s="8">
        <v>30423</v>
      </c>
      <c r="N43" s="8">
        <v>135731</v>
      </c>
      <c r="O43" s="8">
        <v>135235</v>
      </c>
      <c r="P43" s="8">
        <v>496</v>
      </c>
      <c r="Q43" s="8">
        <v>0</v>
      </c>
      <c r="R43" s="8">
        <v>0</v>
      </c>
      <c r="S43" s="8">
        <v>3752</v>
      </c>
      <c r="T43" s="8">
        <v>26334</v>
      </c>
      <c r="U43" s="8">
        <v>163.85300000000001</v>
      </c>
      <c r="V43" s="8">
        <v>1064668</v>
      </c>
    </row>
    <row r="44" spans="1:22" x14ac:dyDescent="0.3">
      <c r="A44" t="s">
        <v>127</v>
      </c>
      <c r="B44" s="8">
        <v>2078851</v>
      </c>
      <c r="C44" s="8">
        <v>2020977</v>
      </c>
      <c r="D44" s="8">
        <v>57874</v>
      </c>
      <c r="E44" s="8">
        <v>140274</v>
      </c>
      <c r="F44" s="8">
        <v>127501</v>
      </c>
      <c r="G44" s="8">
        <v>12773</v>
      </c>
      <c r="H44" s="8">
        <v>27917</v>
      </c>
      <c r="I44" s="8">
        <v>22881</v>
      </c>
      <c r="J44" s="8">
        <v>5036</v>
      </c>
      <c r="K44" s="8">
        <v>1767008</v>
      </c>
      <c r="L44" s="8">
        <v>1727415</v>
      </c>
      <c r="M44" s="8">
        <v>39593</v>
      </c>
      <c r="N44" s="8">
        <v>143652</v>
      </c>
      <c r="O44" s="8">
        <v>143180</v>
      </c>
      <c r="P44" s="8">
        <v>472</v>
      </c>
      <c r="Q44" s="8">
        <v>0</v>
      </c>
      <c r="R44" s="8">
        <v>0</v>
      </c>
      <c r="S44" s="8">
        <v>3806</v>
      </c>
      <c r="T44" s="8">
        <v>34754</v>
      </c>
      <c r="U44" s="8">
        <v>170.858</v>
      </c>
      <c r="V44" s="8">
        <v>1604683</v>
      </c>
    </row>
    <row r="45" spans="1:22" x14ac:dyDescent="0.3">
      <c r="A45" t="s">
        <v>128</v>
      </c>
      <c r="B45" s="8">
        <v>891489</v>
      </c>
      <c r="C45" s="8">
        <v>891190</v>
      </c>
      <c r="D45" s="8">
        <v>299</v>
      </c>
      <c r="E45" s="8">
        <v>3</v>
      </c>
      <c r="F45" s="8">
        <v>2</v>
      </c>
      <c r="G45" s="8">
        <v>1</v>
      </c>
      <c r="H45" s="8">
        <v>0</v>
      </c>
      <c r="I45" s="8">
        <v>0</v>
      </c>
      <c r="J45" s="8">
        <v>0</v>
      </c>
      <c r="K45" s="8">
        <v>891486</v>
      </c>
      <c r="L45" s="8">
        <v>891188</v>
      </c>
      <c r="M45" s="8">
        <v>298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2</v>
      </c>
      <c r="T45" s="8">
        <v>0</v>
      </c>
      <c r="U45" s="8">
        <v>178.60499999999999</v>
      </c>
      <c r="V45" s="8">
        <v>891188</v>
      </c>
    </row>
    <row r="46" spans="1:22" x14ac:dyDescent="0.3">
      <c r="A46" t="s">
        <v>129</v>
      </c>
      <c r="B46" s="8">
        <v>667515</v>
      </c>
      <c r="C46" s="8">
        <v>595025</v>
      </c>
      <c r="D46" s="8">
        <v>72490</v>
      </c>
      <c r="E46" s="8">
        <v>83909</v>
      </c>
      <c r="F46" s="8">
        <v>72459</v>
      </c>
      <c r="G46" s="8">
        <v>11450</v>
      </c>
      <c r="H46" s="8">
        <v>38015</v>
      </c>
      <c r="I46" s="8">
        <v>17268</v>
      </c>
      <c r="J46" s="8">
        <v>20747</v>
      </c>
      <c r="K46" s="8">
        <v>455755</v>
      </c>
      <c r="L46" s="8">
        <v>416516</v>
      </c>
      <c r="M46" s="8">
        <v>39239</v>
      </c>
      <c r="N46" s="8">
        <v>89836</v>
      </c>
      <c r="O46" s="8">
        <v>88782</v>
      </c>
      <c r="P46" s="8">
        <v>1054</v>
      </c>
      <c r="Q46" s="8">
        <v>0</v>
      </c>
      <c r="R46" s="8">
        <v>0</v>
      </c>
      <c r="S46" s="8">
        <v>13511</v>
      </c>
      <c r="T46" s="8">
        <v>24607</v>
      </c>
      <c r="U46" s="8">
        <v>182.45099999999999</v>
      </c>
      <c r="V46" s="8">
        <v>307950</v>
      </c>
    </row>
    <row r="47" spans="1:22" x14ac:dyDescent="0.3">
      <c r="A47" t="s">
        <v>130</v>
      </c>
      <c r="B47" s="8">
        <v>9974354</v>
      </c>
      <c r="C47" s="8">
        <v>6133549</v>
      </c>
      <c r="D47" s="8">
        <v>3840805</v>
      </c>
      <c r="E47" s="8">
        <v>211000</v>
      </c>
      <c r="F47" s="8">
        <v>125573</v>
      </c>
      <c r="G47" s="8">
        <v>85427</v>
      </c>
      <c r="H47" s="8">
        <v>3586641</v>
      </c>
      <c r="I47" s="8">
        <v>603099</v>
      </c>
      <c r="J47" s="8">
        <v>2983542</v>
      </c>
      <c r="K47" s="8">
        <v>2510612</v>
      </c>
      <c r="L47" s="8">
        <v>1738775</v>
      </c>
      <c r="M47" s="8">
        <v>771837</v>
      </c>
      <c r="N47" s="8">
        <v>3666102</v>
      </c>
      <c r="O47" s="8">
        <v>3666102</v>
      </c>
      <c r="P47" s="8">
        <v>0</v>
      </c>
      <c r="Q47" s="8">
        <v>0</v>
      </c>
      <c r="R47" s="8">
        <v>0</v>
      </c>
      <c r="S47" s="8">
        <v>152535</v>
      </c>
      <c r="T47" s="8">
        <v>614662</v>
      </c>
      <c r="U47" s="8">
        <v>455.923</v>
      </c>
      <c r="V47" s="8">
        <v>977459</v>
      </c>
    </row>
    <row r="48" spans="1:22" x14ac:dyDescent="0.3">
      <c r="A48" t="s">
        <v>131</v>
      </c>
      <c r="B48" s="8">
        <v>11938557</v>
      </c>
      <c r="C48" s="8">
        <v>7210535</v>
      </c>
      <c r="D48" s="8">
        <v>4728022</v>
      </c>
      <c r="E48" s="8">
        <v>251035</v>
      </c>
      <c r="F48" s="8">
        <v>183959</v>
      </c>
      <c r="G48" s="8">
        <v>67076</v>
      </c>
      <c r="H48" s="8">
        <v>5043406</v>
      </c>
      <c r="I48" s="8">
        <v>627353</v>
      </c>
      <c r="J48" s="8">
        <v>4416053</v>
      </c>
      <c r="K48" s="8">
        <v>1510171</v>
      </c>
      <c r="L48" s="8">
        <v>1265278</v>
      </c>
      <c r="M48" s="8">
        <v>244893</v>
      </c>
      <c r="N48" s="8">
        <v>5133945</v>
      </c>
      <c r="O48" s="8">
        <v>5133945</v>
      </c>
      <c r="P48" s="8">
        <v>0</v>
      </c>
      <c r="Q48" s="8">
        <v>0</v>
      </c>
      <c r="R48" s="8">
        <v>0</v>
      </c>
      <c r="S48" s="8">
        <v>20952</v>
      </c>
      <c r="T48" s="8">
        <v>223655</v>
      </c>
      <c r="U48" s="8">
        <v>574.05600000000004</v>
      </c>
      <c r="V48" s="8">
        <v>767413</v>
      </c>
    </row>
    <row r="49" spans="1:22" x14ac:dyDescent="0.3">
      <c r="A49" t="s">
        <v>132</v>
      </c>
      <c r="B49" s="8">
        <v>305353</v>
      </c>
      <c r="C49" s="8">
        <v>267086</v>
      </c>
      <c r="D49" s="8">
        <v>38267</v>
      </c>
      <c r="E49" s="8">
        <v>35299</v>
      </c>
      <c r="F49" s="8">
        <v>27014</v>
      </c>
      <c r="G49" s="8">
        <v>8285</v>
      </c>
      <c r="H49" s="8">
        <v>33935</v>
      </c>
      <c r="I49" s="8">
        <v>26643</v>
      </c>
      <c r="J49" s="8">
        <v>7292</v>
      </c>
      <c r="K49" s="8">
        <v>191409</v>
      </c>
      <c r="L49" s="8">
        <v>169026</v>
      </c>
      <c r="M49" s="8">
        <v>22383</v>
      </c>
      <c r="N49" s="8">
        <v>44710</v>
      </c>
      <c r="O49" s="8">
        <v>44403</v>
      </c>
      <c r="P49" s="8">
        <v>307</v>
      </c>
      <c r="Q49" s="8">
        <v>0</v>
      </c>
      <c r="R49" s="8">
        <v>0</v>
      </c>
      <c r="S49" s="8">
        <v>1437</v>
      </c>
      <c r="T49" s="8">
        <v>19122</v>
      </c>
      <c r="U49" s="8">
        <v>179.26300000000001</v>
      </c>
      <c r="V49" s="8">
        <v>125538</v>
      </c>
    </row>
    <row r="50" spans="1:22" x14ac:dyDescent="0.3">
      <c r="A50" t="s">
        <v>133</v>
      </c>
      <c r="B50" s="8">
        <v>146678</v>
      </c>
      <c r="C50" s="8">
        <v>112869</v>
      </c>
      <c r="D50" s="8">
        <v>33809</v>
      </c>
      <c r="E50" s="8">
        <v>13858</v>
      </c>
      <c r="F50" s="8">
        <v>5165</v>
      </c>
      <c r="G50" s="8">
        <v>8693</v>
      </c>
      <c r="H50" s="8">
        <v>2749</v>
      </c>
      <c r="I50" s="8">
        <v>1142</v>
      </c>
      <c r="J50" s="8">
        <v>1607</v>
      </c>
      <c r="K50" s="8">
        <v>112100</v>
      </c>
      <c r="L50" s="8">
        <v>89142</v>
      </c>
      <c r="M50" s="8">
        <v>22958</v>
      </c>
      <c r="N50" s="8">
        <v>17972</v>
      </c>
      <c r="O50" s="8">
        <v>17421</v>
      </c>
      <c r="P50" s="8">
        <v>551</v>
      </c>
      <c r="Q50" s="8">
        <v>0</v>
      </c>
      <c r="R50" s="8">
        <v>0</v>
      </c>
      <c r="S50" s="8">
        <v>2325</v>
      </c>
      <c r="T50" s="8">
        <v>20205</v>
      </c>
      <c r="U50" s="8">
        <v>183.75800000000001</v>
      </c>
      <c r="V50" s="8">
        <v>77020</v>
      </c>
    </row>
    <row r="51" spans="1:22" x14ac:dyDescent="0.3">
      <c r="A51" t="s">
        <v>134</v>
      </c>
      <c r="B51" s="8">
        <v>408634</v>
      </c>
      <c r="C51" s="8">
        <v>265444</v>
      </c>
      <c r="D51" s="8">
        <v>143190</v>
      </c>
      <c r="E51" s="8">
        <v>80775</v>
      </c>
      <c r="F51" s="8">
        <v>32114</v>
      </c>
      <c r="G51" s="8">
        <v>48661</v>
      </c>
      <c r="H51" s="8">
        <v>5349</v>
      </c>
      <c r="I51" s="8">
        <v>2285</v>
      </c>
      <c r="J51" s="8">
        <v>3064</v>
      </c>
      <c r="K51" s="8">
        <v>297380</v>
      </c>
      <c r="L51" s="8">
        <v>206431</v>
      </c>
      <c r="M51" s="8">
        <v>90949</v>
      </c>
      <c r="N51" s="8">
        <v>25130</v>
      </c>
      <c r="O51" s="8">
        <v>24614</v>
      </c>
      <c r="P51" s="8">
        <v>516</v>
      </c>
      <c r="Q51" s="8">
        <v>0</v>
      </c>
      <c r="R51" s="8">
        <v>0</v>
      </c>
      <c r="S51" s="8">
        <v>14785</v>
      </c>
      <c r="T51" s="8">
        <v>76344</v>
      </c>
      <c r="U51" s="8">
        <v>160.07300000000001</v>
      </c>
      <c r="V51" s="8">
        <v>170336</v>
      </c>
    </row>
    <row r="52" spans="1:22" x14ac:dyDescent="0.3">
      <c r="A52" t="s">
        <v>135</v>
      </c>
      <c r="B52" s="8">
        <v>135132</v>
      </c>
      <c r="C52" s="8">
        <v>105899</v>
      </c>
      <c r="D52" s="8">
        <v>29233</v>
      </c>
      <c r="E52" s="8">
        <v>5315</v>
      </c>
      <c r="F52" s="8">
        <v>3179</v>
      </c>
      <c r="G52" s="8">
        <v>2136</v>
      </c>
      <c r="H52" s="8">
        <v>12060</v>
      </c>
      <c r="I52" s="8">
        <v>452</v>
      </c>
      <c r="J52" s="8">
        <v>11608</v>
      </c>
      <c r="K52" s="8">
        <v>104188</v>
      </c>
      <c r="L52" s="8">
        <v>88762</v>
      </c>
      <c r="M52" s="8">
        <v>15426</v>
      </c>
      <c r="N52" s="8">
        <v>13569</v>
      </c>
      <c r="O52" s="8">
        <v>13506</v>
      </c>
      <c r="P52" s="8">
        <v>63</v>
      </c>
      <c r="Q52" s="8">
        <v>0</v>
      </c>
      <c r="R52" s="8">
        <v>0</v>
      </c>
      <c r="S52" s="8">
        <v>1674</v>
      </c>
      <c r="T52" s="8">
        <v>13858</v>
      </c>
      <c r="U52" s="8">
        <v>165.78700000000001</v>
      </c>
      <c r="V52" s="8">
        <v>73219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1" sqref="B1:E1"/>
    </sheetView>
  </sheetViews>
  <sheetFormatPr defaultRowHeight="14.4" x14ac:dyDescent="0.3"/>
  <cols>
    <col min="7" max="9" width="12" bestFit="1" customWidth="1"/>
  </cols>
  <sheetData>
    <row r="1" spans="1:9" x14ac:dyDescent="0.3">
      <c r="B1" s="9" t="s">
        <v>2</v>
      </c>
      <c r="C1" s="9"/>
      <c r="D1" s="9"/>
      <c r="E1" s="9"/>
      <c r="G1">
        <v>2.9298999999999999E-2</v>
      </c>
      <c r="H1">
        <v>0.01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 s="8">
        <v>3094452</v>
      </c>
      <c r="C3" s="8">
        <v>10994958</v>
      </c>
      <c r="D3" s="8">
        <v>13306396</v>
      </c>
      <c r="E3" s="8">
        <v>11243143</v>
      </c>
      <c r="G3">
        <f>$G$1*B3</f>
        <v>90664.349147999994</v>
      </c>
      <c r="H3">
        <f>$H$1*C3</f>
        <v>109949.58</v>
      </c>
      <c r="I3">
        <f>SUM(G3:H3)</f>
        <v>200613.929148</v>
      </c>
    </row>
    <row r="4" spans="1:9" x14ac:dyDescent="0.3">
      <c r="A4" t="s">
        <v>87</v>
      </c>
      <c r="B4" s="8">
        <v>7289702</v>
      </c>
      <c r="C4" s="8">
        <v>21398305</v>
      </c>
      <c r="D4" s="8">
        <v>18440797</v>
      </c>
      <c r="E4" s="8">
        <v>15638324</v>
      </c>
      <c r="G4">
        <f t="shared" ref="G4:G52" si="0">$G$1*B4</f>
        <v>213580.978898</v>
      </c>
      <c r="H4">
        <f t="shared" ref="H4:H52" si="1">$H$1*C4</f>
        <v>213983.05000000002</v>
      </c>
      <c r="I4">
        <f t="shared" ref="I4:I52" si="2">SUM(G4:H4)</f>
        <v>427564.02889800002</v>
      </c>
    </row>
    <row r="5" spans="1:9" x14ac:dyDescent="0.3">
      <c r="A5" t="s">
        <v>88</v>
      </c>
      <c r="B5" s="8">
        <v>7318450</v>
      </c>
      <c r="C5" s="8">
        <v>24461950</v>
      </c>
      <c r="D5" s="8">
        <v>16480998</v>
      </c>
      <c r="E5" s="8">
        <v>14761035</v>
      </c>
      <c r="G5">
        <f t="shared" si="0"/>
        <v>214423.26655</v>
      </c>
      <c r="H5">
        <f t="shared" si="1"/>
        <v>244619.5</v>
      </c>
      <c r="I5">
        <f t="shared" si="2"/>
        <v>459042.76655</v>
      </c>
    </row>
    <row r="6" spans="1:9" x14ac:dyDescent="0.3">
      <c r="A6" t="s">
        <v>89</v>
      </c>
      <c r="B6" s="8">
        <v>5367543</v>
      </c>
      <c r="C6" s="8">
        <v>19125653</v>
      </c>
      <c r="D6" s="8">
        <v>16066810</v>
      </c>
      <c r="E6" s="8">
        <v>12996300</v>
      </c>
      <c r="G6">
        <f t="shared" si="0"/>
        <v>157263.642357</v>
      </c>
      <c r="H6">
        <f t="shared" si="1"/>
        <v>191256.53</v>
      </c>
      <c r="I6">
        <f t="shared" si="2"/>
        <v>348520.172357</v>
      </c>
    </row>
    <row r="7" spans="1:9" x14ac:dyDescent="0.3">
      <c r="A7" t="s">
        <v>90</v>
      </c>
      <c r="B7" s="8">
        <v>7941951</v>
      </c>
      <c r="C7" s="8">
        <v>22999591</v>
      </c>
      <c r="D7" s="8">
        <v>18189398</v>
      </c>
      <c r="E7" s="8">
        <v>15513410</v>
      </c>
      <c r="G7">
        <f t="shared" si="0"/>
        <v>232691.22234899999</v>
      </c>
      <c r="H7">
        <f t="shared" si="1"/>
        <v>229995.91</v>
      </c>
      <c r="I7">
        <f t="shared" si="2"/>
        <v>462687.13234899996</v>
      </c>
    </row>
    <row r="8" spans="1:9" x14ac:dyDescent="0.3">
      <c r="A8" t="s">
        <v>91</v>
      </c>
      <c r="B8" s="8">
        <v>3394505</v>
      </c>
      <c r="C8" s="8">
        <v>10470818</v>
      </c>
      <c r="D8" s="8">
        <v>13182565</v>
      </c>
      <c r="E8" s="8">
        <v>10902144</v>
      </c>
      <c r="G8">
        <f t="shared" si="0"/>
        <v>99455.60199499999</v>
      </c>
      <c r="H8">
        <f t="shared" si="1"/>
        <v>104708.18000000001</v>
      </c>
      <c r="I8">
        <f t="shared" si="2"/>
        <v>204163.781995</v>
      </c>
    </row>
    <row r="9" spans="1:9" x14ac:dyDescent="0.3">
      <c r="A9" t="s">
        <v>92</v>
      </c>
      <c r="B9" s="8">
        <v>4189234</v>
      </c>
      <c r="C9" s="8">
        <v>15659811</v>
      </c>
      <c r="D9" s="8">
        <v>14722406</v>
      </c>
      <c r="E9" s="8">
        <v>12354441</v>
      </c>
      <c r="G9">
        <f t="shared" si="0"/>
        <v>122740.366966</v>
      </c>
      <c r="H9">
        <f t="shared" si="1"/>
        <v>156598.11000000002</v>
      </c>
      <c r="I9">
        <f t="shared" si="2"/>
        <v>279338.47696600005</v>
      </c>
    </row>
    <row r="10" spans="1:9" x14ac:dyDescent="0.3">
      <c r="A10" t="s">
        <v>93</v>
      </c>
      <c r="B10" s="8">
        <v>5394141</v>
      </c>
      <c r="C10" s="8">
        <v>16401487</v>
      </c>
      <c r="D10" s="8">
        <v>16306002</v>
      </c>
      <c r="E10" s="8">
        <v>13316387</v>
      </c>
      <c r="G10">
        <f t="shared" si="0"/>
        <v>158042.93715899999</v>
      </c>
      <c r="H10">
        <f t="shared" si="1"/>
        <v>164014.87</v>
      </c>
      <c r="I10">
        <f t="shared" si="2"/>
        <v>322057.80715899996</v>
      </c>
    </row>
    <row r="11" spans="1:9" x14ac:dyDescent="0.3">
      <c r="A11" t="s">
        <v>94</v>
      </c>
      <c r="B11" s="8">
        <v>3769346</v>
      </c>
      <c r="C11" s="8">
        <v>10535943</v>
      </c>
      <c r="D11" s="8">
        <v>12178858</v>
      </c>
      <c r="E11" s="8">
        <v>10077271</v>
      </c>
      <c r="G11">
        <f t="shared" si="0"/>
        <v>110438.06845399999</v>
      </c>
      <c r="H11">
        <f t="shared" si="1"/>
        <v>105359.43000000001</v>
      </c>
      <c r="I11">
        <f t="shared" si="2"/>
        <v>215797.49845399999</v>
      </c>
    </row>
    <row r="12" spans="1:9" x14ac:dyDescent="0.3">
      <c r="A12" t="s">
        <v>95</v>
      </c>
      <c r="B12" s="8">
        <v>9699840</v>
      </c>
      <c r="C12" s="8">
        <v>25896476</v>
      </c>
      <c r="D12" s="8">
        <v>19580772</v>
      </c>
      <c r="E12" s="8">
        <v>17048362</v>
      </c>
      <c r="G12">
        <f t="shared" si="0"/>
        <v>284195.61215999996</v>
      </c>
      <c r="H12">
        <f t="shared" si="1"/>
        <v>258964.76</v>
      </c>
      <c r="I12">
        <f t="shared" si="2"/>
        <v>543160.37216000003</v>
      </c>
    </row>
    <row r="13" spans="1:9" x14ac:dyDescent="0.3">
      <c r="A13" t="s">
        <v>96</v>
      </c>
      <c r="B13" s="8">
        <v>4940892</v>
      </c>
      <c r="C13" s="8">
        <v>16847232</v>
      </c>
      <c r="D13" s="8">
        <v>15364180</v>
      </c>
      <c r="E13" s="8">
        <v>12980325</v>
      </c>
      <c r="G13">
        <f t="shared" si="0"/>
        <v>144763.194708</v>
      </c>
      <c r="H13">
        <f t="shared" si="1"/>
        <v>168472.32000000001</v>
      </c>
      <c r="I13">
        <f t="shared" si="2"/>
        <v>313235.514708</v>
      </c>
    </row>
    <row r="14" spans="1:9" x14ac:dyDescent="0.3">
      <c r="A14" t="s">
        <v>97</v>
      </c>
      <c r="B14" s="8">
        <v>5015029</v>
      </c>
      <c r="C14" s="8">
        <v>18430162</v>
      </c>
      <c r="D14" s="8">
        <v>16535335</v>
      </c>
      <c r="E14" s="8">
        <v>14062718</v>
      </c>
      <c r="G14">
        <f t="shared" si="0"/>
        <v>146935.33467099999</v>
      </c>
      <c r="H14">
        <f t="shared" si="1"/>
        <v>184301.62</v>
      </c>
      <c r="I14">
        <f t="shared" si="2"/>
        <v>331236.95467100001</v>
      </c>
    </row>
    <row r="15" spans="1:9" x14ac:dyDescent="0.3">
      <c r="A15" t="s">
        <v>98</v>
      </c>
      <c r="B15" s="8">
        <v>5038784</v>
      </c>
      <c r="C15" s="8">
        <v>16210429</v>
      </c>
      <c r="D15" s="8">
        <v>15343239</v>
      </c>
      <c r="E15" s="8">
        <v>13192913</v>
      </c>
      <c r="G15">
        <f t="shared" si="0"/>
        <v>147631.33241599999</v>
      </c>
      <c r="H15">
        <f t="shared" si="1"/>
        <v>162104.29</v>
      </c>
      <c r="I15">
        <f t="shared" si="2"/>
        <v>309735.622416</v>
      </c>
    </row>
    <row r="16" spans="1:9" x14ac:dyDescent="0.3">
      <c r="A16" t="s">
        <v>99</v>
      </c>
      <c r="B16" s="8">
        <v>4944820</v>
      </c>
      <c r="C16" s="8">
        <v>16127318</v>
      </c>
      <c r="D16" s="8">
        <v>14621133</v>
      </c>
      <c r="E16" s="8">
        <v>12881161</v>
      </c>
      <c r="G16">
        <f t="shared" si="0"/>
        <v>144878.28117999999</v>
      </c>
      <c r="H16">
        <f t="shared" si="1"/>
        <v>161273.18</v>
      </c>
      <c r="I16">
        <f t="shared" si="2"/>
        <v>306151.46117999998</v>
      </c>
    </row>
    <row r="17" spans="1:9" x14ac:dyDescent="0.3">
      <c r="A17" t="s">
        <v>100</v>
      </c>
      <c r="B17" s="8">
        <v>4911162</v>
      </c>
      <c r="C17" s="8">
        <v>15871342</v>
      </c>
      <c r="D17" s="8">
        <v>14031002</v>
      </c>
      <c r="E17" s="8">
        <v>12622530</v>
      </c>
      <c r="G17">
        <f t="shared" si="0"/>
        <v>143892.135438</v>
      </c>
      <c r="H17">
        <f t="shared" si="1"/>
        <v>158713.42000000001</v>
      </c>
      <c r="I17">
        <f t="shared" si="2"/>
        <v>302605.55543800001</v>
      </c>
    </row>
    <row r="18" spans="1:9" x14ac:dyDescent="0.3">
      <c r="A18" t="s">
        <v>101</v>
      </c>
      <c r="B18" s="8">
        <v>4962793</v>
      </c>
      <c r="C18" s="8">
        <v>15090027</v>
      </c>
      <c r="D18" s="8">
        <v>14105437</v>
      </c>
      <c r="E18" s="8">
        <v>12631366</v>
      </c>
      <c r="G18">
        <f t="shared" si="0"/>
        <v>145404.872107</v>
      </c>
      <c r="H18">
        <f t="shared" si="1"/>
        <v>150900.26999999999</v>
      </c>
      <c r="I18">
        <f t="shared" si="2"/>
        <v>296305.14210699999</v>
      </c>
    </row>
    <row r="19" spans="1:9" x14ac:dyDescent="0.3">
      <c r="A19" t="s">
        <v>102</v>
      </c>
      <c r="B19" s="8">
        <v>5001645</v>
      </c>
      <c r="C19" s="8">
        <v>15271749</v>
      </c>
      <c r="D19" s="8">
        <v>14024669</v>
      </c>
      <c r="E19" s="8">
        <v>12566485</v>
      </c>
      <c r="G19">
        <f t="shared" si="0"/>
        <v>146543.19685499999</v>
      </c>
      <c r="H19">
        <f t="shared" si="1"/>
        <v>152717.49</v>
      </c>
      <c r="I19">
        <f t="shared" si="2"/>
        <v>299260.68685499998</v>
      </c>
    </row>
    <row r="20" spans="1:9" x14ac:dyDescent="0.3">
      <c r="A20" t="s">
        <v>103</v>
      </c>
      <c r="B20" s="8">
        <v>9272733</v>
      </c>
      <c r="C20" s="8">
        <v>25658715</v>
      </c>
      <c r="D20" s="8">
        <v>18990839</v>
      </c>
      <c r="E20" s="8">
        <v>16955295</v>
      </c>
      <c r="G20">
        <f t="shared" si="0"/>
        <v>271681.80416699999</v>
      </c>
      <c r="H20">
        <f t="shared" si="1"/>
        <v>256587.15</v>
      </c>
      <c r="I20">
        <f t="shared" si="2"/>
        <v>528268.95416700002</v>
      </c>
    </row>
    <row r="21" spans="1:9" x14ac:dyDescent="0.3">
      <c r="A21" t="s">
        <v>104</v>
      </c>
      <c r="B21" s="8">
        <v>9336693</v>
      </c>
      <c r="C21" s="8">
        <v>25479283</v>
      </c>
      <c r="D21" s="8">
        <v>19101868</v>
      </c>
      <c r="E21" s="8">
        <v>17000861</v>
      </c>
      <c r="G21">
        <f t="shared" si="0"/>
        <v>273555.76820699999</v>
      </c>
      <c r="H21">
        <f t="shared" si="1"/>
        <v>254792.83000000002</v>
      </c>
      <c r="I21">
        <f t="shared" si="2"/>
        <v>528348.59820699994</v>
      </c>
    </row>
    <row r="22" spans="1:9" x14ac:dyDescent="0.3">
      <c r="A22" t="s">
        <v>105</v>
      </c>
      <c r="B22" s="8">
        <v>5292654</v>
      </c>
      <c r="C22" s="8">
        <v>17518556</v>
      </c>
      <c r="D22" s="8">
        <v>16566089</v>
      </c>
      <c r="E22" s="8">
        <v>13309373</v>
      </c>
      <c r="G22">
        <f t="shared" si="0"/>
        <v>155069.46954599998</v>
      </c>
      <c r="H22">
        <f t="shared" si="1"/>
        <v>175185.56</v>
      </c>
      <c r="I22">
        <f t="shared" si="2"/>
        <v>330255.02954599995</v>
      </c>
    </row>
    <row r="23" spans="1:9" x14ac:dyDescent="0.3">
      <c r="A23" t="s">
        <v>106</v>
      </c>
      <c r="B23" s="8">
        <v>5578857</v>
      </c>
      <c r="C23" s="8">
        <v>15958001</v>
      </c>
      <c r="D23" s="8">
        <v>15645963</v>
      </c>
      <c r="E23" s="8">
        <v>14361699</v>
      </c>
      <c r="G23">
        <f t="shared" si="0"/>
        <v>163454.931243</v>
      </c>
      <c r="H23">
        <f t="shared" si="1"/>
        <v>159580.01</v>
      </c>
      <c r="I23">
        <f t="shared" si="2"/>
        <v>323034.94124299998</v>
      </c>
    </row>
    <row r="24" spans="1:9" x14ac:dyDescent="0.3">
      <c r="A24" t="s">
        <v>107</v>
      </c>
      <c r="B24" s="8">
        <v>5534949</v>
      </c>
      <c r="C24" s="8">
        <v>18425534</v>
      </c>
      <c r="D24" s="8">
        <v>14931598</v>
      </c>
      <c r="E24" s="8">
        <v>14314127</v>
      </c>
      <c r="G24">
        <f t="shared" si="0"/>
        <v>162168.47075099999</v>
      </c>
      <c r="H24">
        <f t="shared" si="1"/>
        <v>184255.34</v>
      </c>
      <c r="I24">
        <f t="shared" si="2"/>
        <v>346423.81075099995</v>
      </c>
    </row>
    <row r="25" spans="1:9" x14ac:dyDescent="0.3">
      <c r="A25" t="s">
        <v>108</v>
      </c>
      <c r="B25" s="8">
        <v>5608789</v>
      </c>
      <c r="C25" s="8">
        <v>18697336</v>
      </c>
      <c r="D25" s="8">
        <v>15005058</v>
      </c>
      <c r="E25" s="8">
        <v>14403458</v>
      </c>
      <c r="G25">
        <f t="shared" si="0"/>
        <v>164331.90891100001</v>
      </c>
      <c r="H25">
        <f t="shared" si="1"/>
        <v>186973.36000000002</v>
      </c>
      <c r="I25">
        <f t="shared" si="2"/>
        <v>351305.26891099999</v>
      </c>
    </row>
    <row r="26" spans="1:9" x14ac:dyDescent="0.3">
      <c r="A26" t="s">
        <v>109</v>
      </c>
      <c r="B26" s="8">
        <v>5860036</v>
      </c>
      <c r="C26" s="8">
        <v>19445924</v>
      </c>
      <c r="D26" s="8">
        <v>15336138</v>
      </c>
      <c r="E26" s="8">
        <v>14764005</v>
      </c>
      <c r="G26">
        <f t="shared" si="0"/>
        <v>171693.19476399999</v>
      </c>
      <c r="H26">
        <f t="shared" si="1"/>
        <v>194459.24</v>
      </c>
      <c r="I26">
        <f t="shared" si="2"/>
        <v>366152.43476400001</v>
      </c>
    </row>
    <row r="27" spans="1:9" x14ac:dyDescent="0.3">
      <c r="A27" t="s">
        <v>110</v>
      </c>
      <c r="B27" s="8">
        <v>6016191</v>
      </c>
      <c r="C27" s="8">
        <v>19431131</v>
      </c>
      <c r="D27" s="8">
        <v>15623609</v>
      </c>
      <c r="E27" s="8">
        <v>14961695</v>
      </c>
      <c r="G27">
        <f t="shared" si="0"/>
        <v>176268.38010899999</v>
      </c>
      <c r="H27">
        <f t="shared" si="1"/>
        <v>194311.31</v>
      </c>
      <c r="I27">
        <f t="shared" si="2"/>
        <v>370579.69010899996</v>
      </c>
    </row>
    <row r="28" spans="1:9" x14ac:dyDescent="0.3">
      <c r="A28" t="s">
        <v>111</v>
      </c>
      <c r="B28" s="8">
        <v>6019540</v>
      </c>
      <c r="C28" s="8">
        <v>19785003</v>
      </c>
      <c r="D28" s="8">
        <v>15556084</v>
      </c>
      <c r="E28" s="8">
        <v>14990404</v>
      </c>
      <c r="G28">
        <f t="shared" si="0"/>
        <v>176366.50245999999</v>
      </c>
      <c r="H28">
        <f t="shared" si="1"/>
        <v>197850.03</v>
      </c>
      <c r="I28">
        <f t="shared" si="2"/>
        <v>374216.53246000002</v>
      </c>
    </row>
    <row r="29" spans="1:9" x14ac:dyDescent="0.3">
      <c r="A29" t="s">
        <v>112</v>
      </c>
      <c r="B29" s="8">
        <v>7176508</v>
      </c>
      <c r="C29" s="8">
        <v>22520988</v>
      </c>
      <c r="D29" s="8">
        <v>16924392</v>
      </c>
      <c r="E29" s="8">
        <v>15172564</v>
      </c>
      <c r="G29">
        <f t="shared" si="0"/>
        <v>210264.50789199999</v>
      </c>
      <c r="H29">
        <f t="shared" si="1"/>
        <v>225209.88</v>
      </c>
      <c r="I29">
        <f t="shared" si="2"/>
        <v>435474.38789200003</v>
      </c>
    </row>
    <row r="30" spans="1:9" x14ac:dyDescent="0.3">
      <c r="A30" t="s">
        <v>113</v>
      </c>
      <c r="B30" s="8">
        <v>7189012</v>
      </c>
      <c r="C30" s="8">
        <v>22846074</v>
      </c>
      <c r="D30" s="8">
        <v>16784308</v>
      </c>
      <c r="E30" s="8">
        <v>15096692</v>
      </c>
      <c r="G30">
        <f t="shared" si="0"/>
        <v>210630.86258799999</v>
      </c>
      <c r="H30">
        <f t="shared" si="1"/>
        <v>228460.74</v>
      </c>
      <c r="I30">
        <f t="shared" si="2"/>
        <v>439091.60258800001</v>
      </c>
    </row>
    <row r="31" spans="1:9" x14ac:dyDescent="0.3">
      <c r="A31" t="s">
        <v>114</v>
      </c>
      <c r="B31" s="8">
        <v>7773151</v>
      </c>
      <c r="C31" s="8">
        <v>24084777</v>
      </c>
      <c r="D31" s="8">
        <v>17428906</v>
      </c>
      <c r="E31" s="8">
        <v>15650950</v>
      </c>
      <c r="G31">
        <f t="shared" si="0"/>
        <v>227745.55114899998</v>
      </c>
      <c r="H31">
        <f t="shared" si="1"/>
        <v>240847.77000000002</v>
      </c>
      <c r="I31">
        <f t="shared" si="2"/>
        <v>468593.32114899997</v>
      </c>
    </row>
    <row r="32" spans="1:9" x14ac:dyDescent="0.3">
      <c r="A32" t="s">
        <v>115</v>
      </c>
      <c r="B32" s="8">
        <v>7680108</v>
      </c>
      <c r="C32" s="8">
        <v>24441390</v>
      </c>
      <c r="D32" s="8">
        <v>17075657</v>
      </c>
      <c r="E32" s="8">
        <v>15398435</v>
      </c>
      <c r="G32">
        <f t="shared" si="0"/>
        <v>225019.48429199998</v>
      </c>
      <c r="H32">
        <f t="shared" si="1"/>
        <v>244413.9</v>
      </c>
      <c r="I32">
        <f t="shared" si="2"/>
        <v>469433.38429199997</v>
      </c>
    </row>
    <row r="33" spans="1:9" x14ac:dyDescent="0.3">
      <c r="A33" t="s">
        <v>116</v>
      </c>
      <c r="B33" s="8">
        <v>7754266</v>
      </c>
      <c r="C33" s="8">
        <v>24517592</v>
      </c>
      <c r="D33" s="8">
        <v>17144139</v>
      </c>
      <c r="E33" s="8">
        <v>15403148</v>
      </c>
      <c r="G33">
        <f t="shared" si="0"/>
        <v>227192.23953399999</v>
      </c>
      <c r="H33">
        <f t="shared" si="1"/>
        <v>245175.92</v>
      </c>
      <c r="I33">
        <f t="shared" si="2"/>
        <v>472368.15953399998</v>
      </c>
    </row>
    <row r="34" spans="1:9" x14ac:dyDescent="0.3">
      <c r="A34" t="s">
        <v>117</v>
      </c>
      <c r="B34" s="8">
        <v>7908387</v>
      </c>
      <c r="C34" s="8">
        <v>23688204</v>
      </c>
      <c r="D34" s="8">
        <v>17729300</v>
      </c>
      <c r="E34" s="8">
        <v>15813257</v>
      </c>
      <c r="G34">
        <f t="shared" si="0"/>
        <v>231707.830713</v>
      </c>
      <c r="H34">
        <f t="shared" si="1"/>
        <v>236882.04</v>
      </c>
      <c r="I34">
        <f t="shared" si="2"/>
        <v>468589.87071300001</v>
      </c>
    </row>
    <row r="35" spans="1:9" x14ac:dyDescent="0.3">
      <c r="A35" t="s">
        <v>118</v>
      </c>
      <c r="B35" s="8">
        <v>7869770</v>
      </c>
      <c r="C35" s="8">
        <v>23740120</v>
      </c>
      <c r="D35" s="8">
        <v>17660771</v>
      </c>
      <c r="E35" s="8">
        <v>15826251</v>
      </c>
      <c r="G35">
        <f t="shared" si="0"/>
        <v>230576.39122999998</v>
      </c>
      <c r="H35">
        <f t="shared" si="1"/>
        <v>237401.2</v>
      </c>
      <c r="I35">
        <f t="shared" si="2"/>
        <v>467977.59123000002</v>
      </c>
    </row>
    <row r="36" spans="1:9" x14ac:dyDescent="0.3">
      <c r="A36" t="s">
        <v>119</v>
      </c>
      <c r="B36" s="8">
        <v>8021708</v>
      </c>
      <c r="C36" s="8">
        <v>24125728</v>
      </c>
      <c r="D36" s="8">
        <v>17807085</v>
      </c>
      <c r="E36" s="8">
        <v>15932648</v>
      </c>
      <c r="G36">
        <f t="shared" si="0"/>
        <v>235028.022692</v>
      </c>
      <c r="H36">
        <f t="shared" si="1"/>
        <v>241257.28</v>
      </c>
      <c r="I36">
        <f t="shared" si="2"/>
        <v>476285.302692</v>
      </c>
    </row>
    <row r="37" spans="1:9" x14ac:dyDescent="0.3">
      <c r="A37" t="s">
        <v>120</v>
      </c>
      <c r="B37" s="8">
        <v>8108643</v>
      </c>
      <c r="C37" s="8">
        <v>24501116</v>
      </c>
      <c r="D37" s="8">
        <v>17692241</v>
      </c>
      <c r="E37" s="8">
        <v>15825148</v>
      </c>
      <c r="G37">
        <f t="shared" si="0"/>
        <v>237575.131257</v>
      </c>
      <c r="H37">
        <f t="shared" si="1"/>
        <v>245011.16</v>
      </c>
      <c r="I37">
        <f t="shared" si="2"/>
        <v>482586.291257</v>
      </c>
    </row>
    <row r="38" spans="1:9" x14ac:dyDescent="0.3">
      <c r="A38" t="s">
        <v>121</v>
      </c>
      <c r="B38" s="8">
        <v>8491279</v>
      </c>
      <c r="C38" s="8">
        <v>25608480</v>
      </c>
      <c r="D38" s="8">
        <v>17967480</v>
      </c>
      <c r="E38" s="8">
        <v>16062904</v>
      </c>
      <c r="G38">
        <f t="shared" si="0"/>
        <v>248785.98342099998</v>
      </c>
      <c r="H38">
        <f t="shared" si="1"/>
        <v>256084.80000000002</v>
      </c>
      <c r="I38">
        <f t="shared" si="2"/>
        <v>504870.783421</v>
      </c>
    </row>
    <row r="39" spans="1:9" x14ac:dyDescent="0.3">
      <c r="A39" t="s">
        <v>122</v>
      </c>
      <c r="B39" s="8">
        <v>8052967</v>
      </c>
      <c r="C39" s="8">
        <v>22091322</v>
      </c>
      <c r="D39" s="8">
        <v>18869071</v>
      </c>
      <c r="E39" s="8">
        <v>16643496</v>
      </c>
      <c r="G39">
        <f t="shared" si="0"/>
        <v>235943.880133</v>
      </c>
      <c r="H39">
        <f t="shared" si="1"/>
        <v>220913.22</v>
      </c>
      <c r="I39">
        <f t="shared" si="2"/>
        <v>456857.100133</v>
      </c>
    </row>
    <row r="40" spans="1:9" x14ac:dyDescent="0.3">
      <c r="A40" t="s">
        <v>123</v>
      </c>
      <c r="B40" s="8">
        <v>8077719</v>
      </c>
      <c r="C40" s="8">
        <v>22168108</v>
      </c>
      <c r="D40" s="8">
        <v>18915607</v>
      </c>
      <c r="E40" s="8">
        <v>16676144</v>
      </c>
      <c r="G40">
        <f t="shared" si="0"/>
        <v>236669.08898099998</v>
      </c>
      <c r="H40">
        <f t="shared" si="1"/>
        <v>221681.08000000002</v>
      </c>
      <c r="I40">
        <f t="shared" si="2"/>
        <v>458350.16898099997</v>
      </c>
    </row>
    <row r="41" spans="1:9" x14ac:dyDescent="0.3">
      <c r="A41" t="s">
        <v>124</v>
      </c>
      <c r="B41" s="8">
        <v>8115087</v>
      </c>
      <c r="C41" s="8">
        <v>22471510</v>
      </c>
      <c r="D41" s="8">
        <v>18821003</v>
      </c>
      <c r="E41" s="8">
        <v>16674290</v>
      </c>
      <c r="G41">
        <f t="shared" si="0"/>
        <v>237763.93401299999</v>
      </c>
      <c r="H41">
        <f t="shared" si="1"/>
        <v>224715.1</v>
      </c>
      <c r="I41">
        <f t="shared" si="2"/>
        <v>462479.03401299997</v>
      </c>
    </row>
    <row r="42" spans="1:9" x14ac:dyDescent="0.3">
      <c r="A42" t="s">
        <v>125</v>
      </c>
      <c r="B42" s="8">
        <v>7592292</v>
      </c>
      <c r="C42" s="8">
        <v>20786343</v>
      </c>
      <c r="D42" s="8">
        <v>17320892</v>
      </c>
      <c r="E42" s="8">
        <v>16123624</v>
      </c>
      <c r="G42">
        <f t="shared" si="0"/>
        <v>222446.56330799998</v>
      </c>
      <c r="H42">
        <f t="shared" si="1"/>
        <v>207863.43</v>
      </c>
      <c r="I42">
        <f t="shared" si="2"/>
        <v>430309.99330799998</v>
      </c>
    </row>
    <row r="43" spans="1:9" x14ac:dyDescent="0.3">
      <c r="A43" t="s">
        <v>126</v>
      </c>
      <c r="B43" s="8">
        <v>8170067</v>
      </c>
      <c r="C43" s="8">
        <v>21908894</v>
      </c>
      <c r="D43" s="8">
        <v>18449157</v>
      </c>
      <c r="E43" s="8">
        <v>16680018</v>
      </c>
      <c r="G43">
        <f t="shared" si="0"/>
        <v>239374.79303299999</v>
      </c>
      <c r="H43">
        <f t="shared" si="1"/>
        <v>219088.94</v>
      </c>
      <c r="I43">
        <f t="shared" si="2"/>
        <v>458463.73303300003</v>
      </c>
    </row>
    <row r="44" spans="1:9" x14ac:dyDescent="0.3">
      <c r="A44" t="s">
        <v>127</v>
      </c>
      <c r="B44" s="8">
        <v>8217433</v>
      </c>
      <c r="C44" s="8">
        <v>21864693</v>
      </c>
      <c r="D44" s="8">
        <v>18522461</v>
      </c>
      <c r="E44" s="8">
        <v>16696244</v>
      </c>
      <c r="G44">
        <f t="shared" si="0"/>
        <v>240762.56946699999</v>
      </c>
      <c r="H44">
        <f t="shared" si="1"/>
        <v>218646.93</v>
      </c>
      <c r="I44">
        <f t="shared" si="2"/>
        <v>459409.49946700002</v>
      </c>
    </row>
    <row r="45" spans="1:9" x14ac:dyDescent="0.3">
      <c r="A45" t="s">
        <v>128</v>
      </c>
      <c r="B45" s="8">
        <v>8582175</v>
      </c>
      <c r="C45" s="8">
        <v>23834542</v>
      </c>
      <c r="D45" s="8">
        <v>18172738</v>
      </c>
      <c r="E45" s="8">
        <v>16640120</v>
      </c>
      <c r="G45">
        <f t="shared" si="0"/>
        <v>251449.14532499999</v>
      </c>
      <c r="H45">
        <f t="shared" si="1"/>
        <v>238345.42</v>
      </c>
      <c r="I45">
        <f t="shared" si="2"/>
        <v>489794.56532499997</v>
      </c>
    </row>
    <row r="46" spans="1:9" x14ac:dyDescent="0.3">
      <c r="A46" t="s">
        <v>129</v>
      </c>
      <c r="B46" s="8">
        <v>5058064</v>
      </c>
      <c r="C46" s="8">
        <v>18154441</v>
      </c>
      <c r="D46" s="8">
        <v>16642724</v>
      </c>
      <c r="E46" s="8">
        <v>13729773</v>
      </c>
      <c r="G46">
        <f t="shared" si="0"/>
        <v>148196.21713599999</v>
      </c>
      <c r="H46">
        <f t="shared" si="1"/>
        <v>181544.41</v>
      </c>
      <c r="I46">
        <f t="shared" si="2"/>
        <v>329740.62713599997</v>
      </c>
    </row>
    <row r="47" spans="1:9" x14ac:dyDescent="0.3">
      <c r="A47" t="s">
        <v>130</v>
      </c>
      <c r="B47" s="8">
        <v>3240264</v>
      </c>
      <c r="C47" s="8">
        <v>25971232</v>
      </c>
      <c r="D47" s="8">
        <v>10439103</v>
      </c>
      <c r="E47" s="8">
        <v>12234774</v>
      </c>
      <c r="G47">
        <f t="shared" si="0"/>
        <v>94936.494936000003</v>
      </c>
      <c r="H47">
        <f t="shared" si="1"/>
        <v>259712.32</v>
      </c>
      <c r="I47">
        <f t="shared" si="2"/>
        <v>354648.81493600004</v>
      </c>
    </row>
    <row r="48" spans="1:9" x14ac:dyDescent="0.3">
      <c r="A48" t="s">
        <v>131</v>
      </c>
      <c r="B48" s="8">
        <v>3386969</v>
      </c>
      <c r="C48" s="8">
        <v>16640108</v>
      </c>
      <c r="D48" s="8">
        <v>9797874</v>
      </c>
      <c r="E48" s="8">
        <v>9332863</v>
      </c>
      <c r="G48">
        <f t="shared" si="0"/>
        <v>99234.804730999997</v>
      </c>
      <c r="H48">
        <f t="shared" si="1"/>
        <v>166401.08000000002</v>
      </c>
      <c r="I48">
        <f t="shared" si="2"/>
        <v>265635.884731</v>
      </c>
    </row>
    <row r="49" spans="1:9" x14ac:dyDescent="0.3">
      <c r="A49" t="s">
        <v>132</v>
      </c>
      <c r="B49" s="8">
        <v>4416007</v>
      </c>
      <c r="C49" s="8">
        <v>11793991</v>
      </c>
      <c r="D49" s="8">
        <v>15125784</v>
      </c>
      <c r="E49" s="8">
        <v>12497619</v>
      </c>
      <c r="G49">
        <f t="shared" si="0"/>
        <v>129384.58909299999</v>
      </c>
      <c r="H49">
        <f t="shared" si="1"/>
        <v>117939.91</v>
      </c>
      <c r="I49">
        <f t="shared" si="2"/>
        <v>247324.49909299999</v>
      </c>
    </row>
    <row r="50" spans="1:9" x14ac:dyDescent="0.3">
      <c r="A50" t="s">
        <v>133</v>
      </c>
      <c r="B50" s="8">
        <v>6193021</v>
      </c>
      <c r="C50" s="8">
        <v>17193666</v>
      </c>
      <c r="D50" s="8">
        <v>15873427</v>
      </c>
      <c r="E50" s="8">
        <v>13025537</v>
      </c>
      <c r="G50">
        <f t="shared" si="0"/>
        <v>181449.32227899999</v>
      </c>
      <c r="H50">
        <f t="shared" si="1"/>
        <v>171936.66</v>
      </c>
      <c r="I50">
        <f t="shared" si="2"/>
        <v>353385.98227899999</v>
      </c>
    </row>
    <row r="51" spans="1:9" x14ac:dyDescent="0.3">
      <c r="A51" t="s">
        <v>134</v>
      </c>
      <c r="B51" s="8">
        <v>5569927</v>
      </c>
      <c r="C51" s="8">
        <v>13213234</v>
      </c>
      <c r="D51" s="8">
        <v>17611022</v>
      </c>
      <c r="E51" s="8">
        <v>12602939</v>
      </c>
      <c r="G51">
        <f t="shared" si="0"/>
        <v>163193.29117300001</v>
      </c>
      <c r="H51">
        <f t="shared" si="1"/>
        <v>132132.34</v>
      </c>
      <c r="I51">
        <f t="shared" si="2"/>
        <v>295325.63117299997</v>
      </c>
    </row>
    <row r="52" spans="1:9" x14ac:dyDescent="0.3">
      <c r="A52" t="s">
        <v>135</v>
      </c>
      <c r="B52" s="8">
        <v>590795</v>
      </c>
      <c r="C52" s="8">
        <v>2163856</v>
      </c>
      <c r="D52" s="8">
        <v>8684615</v>
      </c>
      <c r="E52" s="8">
        <v>6985467</v>
      </c>
      <c r="G52">
        <f t="shared" si="0"/>
        <v>17309.702705</v>
      </c>
      <c r="H52">
        <f t="shared" si="1"/>
        <v>21638.560000000001</v>
      </c>
      <c r="I52">
        <f t="shared" si="2"/>
        <v>38948.262705000001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4" sqref="C4"/>
    </sheetView>
  </sheetViews>
  <sheetFormatPr defaultRowHeight="14.4" x14ac:dyDescent="0.3"/>
  <cols>
    <col min="1" max="1" width="11.6640625" bestFit="1" customWidth="1"/>
  </cols>
  <sheetData>
    <row r="1" spans="1:5" x14ac:dyDescent="0.3">
      <c r="A1" s="1"/>
      <c r="B1" s="1" t="s">
        <v>139</v>
      </c>
      <c r="C1" s="1" t="s">
        <v>140</v>
      </c>
      <c r="D1" s="1" t="s">
        <v>141</v>
      </c>
      <c r="E1" s="1" t="s">
        <v>142</v>
      </c>
    </row>
    <row r="2" spans="1:5" x14ac:dyDescent="0.3">
      <c r="A2" s="2" t="s">
        <v>173</v>
      </c>
      <c r="B2" s="7">
        <f>[1]L1_L2!D20</f>
        <v>7.9845100000000002E-3</v>
      </c>
      <c r="C2" s="7">
        <f>[1]L1_L2!E20</f>
        <v>0.206593</v>
      </c>
      <c r="D2" s="7">
        <f>[1]L1_L2!F20</f>
        <v>0.28170600000000001</v>
      </c>
      <c r="E2" s="7">
        <f>[1]L1_L2!$C$20</f>
        <v>15.273199999999999</v>
      </c>
    </row>
    <row r="3" spans="1:5" x14ac:dyDescent="0.3">
      <c r="A3" s="1" t="s">
        <v>143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144</v>
      </c>
      <c r="C4">
        <f>[1]MANA!$B$3</f>
        <v>5.9954300000000004E-3</v>
      </c>
      <c r="E4">
        <f>[1]MANA!$D$3</f>
        <v>0.359404</v>
      </c>
    </row>
    <row r="5" spans="1:5" x14ac:dyDescent="0.3">
      <c r="A5" s="1" t="s">
        <v>145</v>
      </c>
      <c r="C5">
        <f>[1]MANA!$B$5</f>
        <v>2.9642600000000002E-2</v>
      </c>
      <c r="E5">
        <f>[1]MANA!$D$5</f>
        <v>8.7531199999999991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53" workbookViewId="0">
      <selection activeCell="B59" sqref="B59"/>
    </sheetView>
  </sheetViews>
  <sheetFormatPr defaultRowHeight="14.4" x14ac:dyDescent="0.3"/>
  <sheetData>
    <row r="1" spans="1:5" x14ac:dyDescent="0.3">
      <c r="A1" s="10" t="s">
        <v>146</v>
      </c>
      <c r="B1" s="10"/>
      <c r="C1" s="10"/>
      <c r="D1" s="10"/>
      <c r="E1" s="1">
        <f>1000/50000000</f>
        <v>2.0000000000000002E-5</v>
      </c>
    </row>
    <row r="2" spans="1:5" x14ac:dyDescent="0.3">
      <c r="A2" s="1" t="s">
        <v>147</v>
      </c>
      <c r="B2" s="1" t="s">
        <v>148</v>
      </c>
      <c r="C2" s="1" t="s">
        <v>149</v>
      </c>
      <c r="D2" s="1" t="s">
        <v>150</v>
      </c>
      <c r="E2" s="1"/>
    </row>
    <row r="3" spans="1:5" x14ac:dyDescent="0.3">
      <c r="A3" s="1">
        <f>Sheet3!F3*$E$1</f>
        <v>176.73880000000003</v>
      </c>
      <c r="B3" s="1">
        <f>Sheet3!G3*$E$1</f>
        <v>1.6645000000000001</v>
      </c>
      <c r="C3" s="1">
        <f>Sheet3!L3*$E$1</f>
        <v>73.204760000000007</v>
      </c>
      <c r="D3" s="1">
        <f>Sheet3!M3*$E$1</f>
        <v>8.47288</v>
      </c>
    </row>
    <row r="4" spans="1:5" x14ac:dyDescent="0.3">
      <c r="A4" s="1">
        <f>Sheet3!F4*$E$1</f>
        <v>184.54774</v>
      </c>
      <c r="B4" s="1">
        <f>Sheet3!G4*$E$1</f>
        <v>5.9766600000000007</v>
      </c>
      <c r="C4" s="1">
        <f>Sheet3!L4*$E$1</f>
        <v>120.69672000000001</v>
      </c>
      <c r="D4" s="1">
        <f>Sheet3!M4*$E$1</f>
        <v>14.675180000000001</v>
      </c>
    </row>
    <row r="5" spans="1:5" x14ac:dyDescent="0.3">
      <c r="A5" s="1">
        <f>Sheet3!F5*$E$1</f>
        <v>184.0857</v>
      </c>
      <c r="B5" s="1">
        <f>Sheet3!G5*$E$1</f>
        <v>4.7654200000000007</v>
      </c>
      <c r="C5" s="1">
        <f>Sheet3!L5*$E$1</f>
        <v>95.918200000000013</v>
      </c>
      <c r="D5" s="1">
        <f>Sheet3!M5*$E$1</f>
        <v>13.775740000000001</v>
      </c>
    </row>
    <row r="6" spans="1:5" x14ac:dyDescent="0.3">
      <c r="A6" s="1">
        <f>Sheet3!F6*$E$1</f>
        <v>183.23798000000002</v>
      </c>
      <c r="B6" s="1">
        <f>Sheet3!G6*$E$1</f>
        <v>4.6002400000000003</v>
      </c>
      <c r="C6" s="1">
        <f>Sheet3!L6*$E$1</f>
        <v>84.657980000000009</v>
      </c>
      <c r="D6" s="1">
        <f>Sheet3!M6*$E$1</f>
        <v>13.297320000000001</v>
      </c>
    </row>
    <row r="7" spans="1:5" x14ac:dyDescent="0.3">
      <c r="A7" s="1">
        <f>Sheet3!F7*$E$1</f>
        <v>179.58630000000002</v>
      </c>
      <c r="B7" s="1">
        <f>Sheet3!G7*$E$1</f>
        <v>6.5734800000000009</v>
      </c>
      <c r="C7" s="1">
        <f>Sheet3!L7*$E$1</f>
        <v>128.70482000000001</v>
      </c>
      <c r="D7" s="1">
        <f>Sheet3!M7*$E$1</f>
        <v>18.426300000000001</v>
      </c>
    </row>
    <row r="8" spans="1:5" x14ac:dyDescent="0.3">
      <c r="A8" s="1">
        <f>Sheet3!F8*$E$1</f>
        <v>166.55688000000001</v>
      </c>
      <c r="B8" s="1">
        <f>Sheet3!G8*$E$1</f>
        <v>2.4514800000000001</v>
      </c>
      <c r="C8" s="1">
        <f>Sheet3!L8*$E$1</f>
        <v>68.024680000000004</v>
      </c>
      <c r="D8" s="1">
        <f>Sheet3!M8*$E$1</f>
        <v>15.542220000000002</v>
      </c>
    </row>
    <row r="9" spans="1:5" x14ac:dyDescent="0.3">
      <c r="A9" s="1">
        <f>Sheet3!F9*$E$1</f>
        <v>178.01802000000001</v>
      </c>
      <c r="B9" s="1">
        <f>Sheet3!G9*$E$1</f>
        <v>3.4571800000000001</v>
      </c>
      <c r="C9" s="1">
        <f>Sheet3!L9*$E$1</f>
        <v>68.119460000000004</v>
      </c>
      <c r="D9" s="1">
        <f>Sheet3!M9*$E$1</f>
        <v>17.075240000000001</v>
      </c>
    </row>
    <row r="10" spans="1:5" x14ac:dyDescent="0.3">
      <c r="A10" s="1">
        <f>Sheet3!F10*$E$1</f>
        <v>189.05708000000001</v>
      </c>
      <c r="B10" s="1">
        <f>Sheet3!G10*$E$1</f>
        <v>4.8931200000000006</v>
      </c>
      <c r="C10" s="1">
        <f>Sheet3!L10*$E$1</f>
        <v>78.022140000000007</v>
      </c>
      <c r="D10" s="1">
        <f>Sheet3!M10*$E$1</f>
        <v>16.303180000000001</v>
      </c>
    </row>
    <row r="11" spans="1:5" x14ac:dyDescent="0.3">
      <c r="A11" s="1">
        <f>Sheet3!F11*$E$1</f>
        <v>161.16532000000001</v>
      </c>
      <c r="B11" s="1">
        <f>Sheet3!G11*$E$1</f>
        <v>3.3334200000000003</v>
      </c>
      <c r="C11" s="1">
        <f>Sheet3!L11*$E$1</f>
        <v>79.897260000000003</v>
      </c>
      <c r="D11" s="1">
        <f>Sheet3!M11*$E$1</f>
        <v>14.282300000000001</v>
      </c>
    </row>
    <row r="12" spans="1:5" x14ac:dyDescent="0.3">
      <c r="A12" s="1">
        <f>Sheet3!F12*$E$1</f>
        <v>179.86886000000001</v>
      </c>
      <c r="B12" s="1">
        <f>Sheet3!G12*$E$1</f>
        <v>12.222480000000001</v>
      </c>
      <c r="C12" s="1">
        <f>Sheet3!L12*$E$1</f>
        <v>139.4846</v>
      </c>
      <c r="D12" s="1">
        <f>Sheet3!M12*$E$1</f>
        <v>38.062580000000004</v>
      </c>
    </row>
    <row r="13" spans="1:5" x14ac:dyDescent="0.3">
      <c r="A13" s="1">
        <f>Sheet3!F13*$E$1</f>
        <v>178.77</v>
      </c>
      <c r="B13" s="1">
        <f>Sheet3!G13*$E$1</f>
        <v>7.0978600000000007</v>
      </c>
      <c r="C13" s="1">
        <f>Sheet3!L13*$E$1</f>
        <v>77.706620000000001</v>
      </c>
      <c r="D13" s="1">
        <f>Sheet3!M13*$E$1</f>
        <v>21.286260000000002</v>
      </c>
    </row>
    <row r="14" spans="1:5" x14ac:dyDescent="0.3">
      <c r="A14" s="1">
        <f>Sheet3!F14*$E$1</f>
        <v>205.28428000000002</v>
      </c>
      <c r="B14" s="1">
        <f>Sheet3!G14*$E$1</f>
        <v>8.143180000000001</v>
      </c>
      <c r="C14" s="1">
        <f>Sheet3!L14*$E$1</f>
        <v>70.86854000000001</v>
      </c>
      <c r="D14" s="1">
        <f>Sheet3!M14*$E$1</f>
        <v>24.639380000000003</v>
      </c>
    </row>
    <row r="15" spans="1:5" x14ac:dyDescent="0.3">
      <c r="A15" s="1">
        <f>Sheet3!F15*$E$1</f>
        <v>206.93172000000001</v>
      </c>
      <c r="B15" s="1">
        <f>Sheet3!G15*$E$1</f>
        <v>7.0246400000000007</v>
      </c>
      <c r="C15" s="1">
        <f>Sheet3!L15*$E$1</f>
        <v>70.394800000000004</v>
      </c>
      <c r="D15" s="1">
        <f>Sheet3!M15*$E$1</f>
        <v>25.255540000000003</v>
      </c>
    </row>
    <row r="16" spans="1:5" x14ac:dyDescent="0.3">
      <c r="A16" s="1">
        <f>Sheet3!F16*$E$1</f>
        <v>189.68274000000002</v>
      </c>
      <c r="B16" s="1">
        <f>Sheet3!G16*$E$1</f>
        <v>8.1016600000000007</v>
      </c>
      <c r="C16" s="1">
        <f>Sheet3!L16*$E$1</f>
        <v>66.436760000000007</v>
      </c>
      <c r="D16" s="1">
        <f>Sheet3!M16*$E$1</f>
        <v>31.111460000000001</v>
      </c>
    </row>
    <row r="17" spans="1:4" x14ac:dyDescent="0.3">
      <c r="A17" s="1">
        <f>Sheet3!F17*$E$1</f>
        <v>167.88328000000001</v>
      </c>
      <c r="B17" s="1">
        <f>Sheet3!G17*$E$1</f>
        <v>8.3893000000000004</v>
      </c>
      <c r="C17" s="1">
        <f>Sheet3!L17*$E$1</f>
        <v>73.110200000000006</v>
      </c>
      <c r="D17" s="1">
        <f>Sheet3!M17*$E$1</f>
        <v>28.228540000000002</v>
      </c>
    </row>
    <row r="18" spans="1:4" x14ac:dyDescent="0.3">
      <c r="A18" s="1">
        <f>Sheet3!F18*$E$1</f>
        <v>164.15012000000002</v>
      </c>
      <c r="B18" s="1">
        <f>Sheet3!G18*$E$1</f>
        <v>8.8809200000000015</v>
      </c>
      <c r="C18" s="1">
        <f>Sheet3!L18*$E$1</f>
        <v>69.383900000000011</v>
      </c>
      <c r="D18" s="1">
        <f>Sheet3!M18*$E$1</f>
        <v>32.472840000000005</v>
      </c>
    </row>
    <row r="19" spans="1:4" x14ac:dyDescent="0.3">
      <c r="A19" s="1">
        <f>Sheet3!F19*$E$1</f>
        <v>162.61320000000001</v>
      </c>
      <c r="B19" s="1">
        <f>Sheet3!G19*$E$1</f>
        <v>9.7105000000000015</v>
      </c>
      <c r="C19" s="1">
        <f>Sheet3!L19*$E$1</f>
        <v>70.174620000000004</v>
      </c>
      <c r="D19" s="1">
        <f>Sheet3!M19*$E$1</f>
        <v>33.277640000000005</v>
      </c>
    </row>
    <row r="20" spans="1:4" x14ac:dyDescent="0.3">
      <c r="A20" s="1">
        <f>Sheet3!F20*$E$1</f>
        <v>178.64616000000001</v>
      </c>
      <c r="B20" s="1">
        <f>Sheet3!G20*$E$1</f>
        <v>12.701160000000002</v>
      </c>
      <c r="C20" s="1">
        <f>Sheet3!L20*$E$1</f>
        <v>126.66464000000001</v>
      </c>
      <c r="D20" s="1">
        <f>Sheet3!M20*$E$1</f>
        <v>42.246140000000004</v>
      </c>
    </row>
    <row r="21" spans="1:4" x14ac:dyDescent="0.3">
      <c r="A21" s="1">
        <f>Sheet3!F21*$E$1</f>
        <v>177.51252000000002</v>
      </c>
      <c r="B21" s="1">
        <f>Sheet3!G21*$E$1</f>
        <v>12.697600000000001</v>
      </c>
      <c r="C21" s="1">
        <f>Sheet3!L21*$E$1</f>
        <v>131.00412</v>
      </c>
      <c r="D21" s="1">
        <f>Sheet3!M21*$E$1</f>
        <v>41.482760000000006</v>
      </c>
    </row>
    <row r="22" spans="1:4" x14ac:dyDescent="0.3">
      <c r="A22" s="1">
        <f>Sheet3!F22*$E$1</f>
        <v>179.22812000000002</v>
      </c>
      <c r="B22" s="1">
        <f>Sheet3!G22*$E$1</f>
        <v>14.462720000000001</v>
      </c>
      <c r="C22" s="1">
        <f>Sheet3!L22*$E$1</f>
        <v>60.675500000000007</v>
      </c>
      <c r="D22" s="1">
        <f>Sheet3!M22*$E$1</f>
        <v>46.107520000000001</v>
      </c>
    </row>
    <row r="23" spans="1:4" x14ac:dyDescent="0.3">
      <c r="A23" s="1">
        <f>Sheet3!F23*$E$1</f>
        <v>187.82346000000001</v>
      </c>
      <c r="B23" s="1">
        <f>Sheet3!G23*$E$1</f>
        <v>7.6608800000000006</v>
      </c>
      <c r="C23" s="1">
        <f>Sheet3!L23*$E$1</f>
        <v>57.103780000000008</v>
      </c>
      <c r="D23" s="1">
        <f>Sheet3!M23*$E$1</f>
        <v>37.853740000000002</v>
      </c>
    </row>
    <row r="24" spans="1:4" x14ac:dyDescent="0.3">
      <c r="A24" s="1">
        <f>Sheet3!F24*$E$1</f>
        <v>191.66748000000001</v>
      </c>
      <c r="B24" s="1">
        <f>Sheet3!G24*$E$1</f>
        <v>8.6994800000000012</v>
      </c>
      <c r="C24" s="1">
        <f>Sheet3!L24*$E$1</f>
        <v>61.880660000000006</v>
      </c>
      <c r="D24" s="1">
        <f>Sheet3!M24*$E$1</f>
        <v>41.160800000000002</v>
      </c>
    </row>
    <row r="25" spans="1:4" x14ac:dyDescent="0.3">
      <c r="A25" s="1">
        <f>Sheet3!F25*$E$1</f>
        <v>187.94832000000002</v>
      </c>
      <c r="B25" s="1">
        <f>Sheet3!G25*$E$1</f>
        <v>7.6403800000000004</v>
      </c>
      <c r="C25" s="1">
        <f>Sheet3!L25*$E$1</f>
        <v>56.809480000000008</v>
      </c>
      <c r="D25" s="1">
        <f>Sheet3!M25*$E$1</f>
        <v>36.592020000000005</v>
      </c>
    </row>
    <row r="26" spans="1:4" x14ac:dyDescent="0.3">
      <c r="A26" s="1">
        <f>Sheet3!F26*$E$1</f>
        <v>191.20360000000002</v>
      </c>
      <c r="B26" s="1">
        <f>Sheet3!G26*$E$1</f>
        <v>8.3851800000000001</v>
      </c>
      <c r="C26" s="1">
        <f>Sheet3!L26*$E$1</f>
        <v>64.696539999999999</v>
      </c>
      <c r="D26" s="1">
        <f>Sheet3!M26*$E$1</f>
        <v>39.792820000000006</v>
      </c>
    </row>
    <row r="27" spans="1:4" x14ac:dyDescent="0.3">
      <c r="A27" s="1">
        <f>Sheet3!F27*$E$1</f>
        <v>191.51382000000001</v>
      </c>
      <c r="B27" s="1">
        <f>Sheet3!G27*$E$1</f>
        <v>8.6058599999999998</v>
      </c>
      <c r="C27" s="1">
        <f>Sheet3!L27*$E$1</f>
        <v>65.696040000000011</v>
      </c>
      <c r="D27" s="1">
        <f>Sheet3!M27*$E$1</f>
        <v>41.217380000000006</v>
      </c>
    </row>
    <row r="28" spans="1:4" x14ac:dyDescent="0.3">
      <c r="A28" s="1">
        <f>Sheet3!F28*$E$1</f>
        <v>191.44122000000002</v>
      </c>
      <c r="B28" s="1">
        <f>Sheet3!G28*$E$1</f>
        <v>9.4481999999999999</v>
      </c>
      <c r="C28" s="1">
        <f>Sheet3!L28*$E$1</f>
        <v>62.451840000000004</v>
      </c>
      <c r="D28" s="1">
        <f>Sheet3!M28*$E$1</f>
        <v>44.147680000000001</v>
      </c>
    </row>
    <row r="29" spans="1:4" x14ac:dyDescent="0.3">
      <c r="A29" s="1">
        <f>Sheet3!F29*$E$1</f>
        <v>168.39002000000002</v>
      </c>
      <c r="B29" s="1">
        <f>Sheet3!G29*$E$1</f>
        <v>16.345100000000002</v>
      </c>
      <c r="C29" s="1">
        <f>Sheet3!L29*$E$1</f>
        <v>74.761720000000011</v>
      </c>
      <c r="D29" s="1">
        <f>Sheet3!M29*$E$1</f>
        <v>53.046780000000005</v>
      </c>
    </row>
    <row r="30" spans="1:4" x14ac:dyDescent="0.3">
      <c r="A30" s="1">
        <f>Sheet3!F30*$E$1</f>
        <v>165.22292000000002</v>
      </c>
      <c r="B30" s="1">
        <f>Sheet3!G30*$E$1</f>
        <v>16.902440000000002</v>
      </c>
      <c r="C30" s="1">
        <f>Sheet3!L30*$E$1</f>
        <v>74.911180000000002</v>
      </c>
      <c r="D30" s="1">
        <f>Sheet3!M30*$E$1</f>
        <v>54.597580000000008</v>
      </c>
    </row>
    <row r="31" spans="1:4" x14ac:dyDescent="0.3">
      <c r="A31" s="1">
        <f>Sheet3!F31*$E$1</f>
        <v>167.96212000000003</v>
      </c>
      <c r="B31" s="1">
        <f>Sheet3!G31*$E$1</f>
        <v>17.31024</v>
      </c>
      <c r="C31" s="1">
        <f>Sheet3!L31*$E$1</f>
        <v>79.692980000000006</v>
      </c>
      <c r="D31" s="1">
        <f>Sheet3!M31*$E$1</f>
        <v>53.934620000000002</v>
      </c>
    </row>
    <row r="32" spans="1:4" x14ac:dyDescent="0.3">
      <c r="A32" s="1">
        <f>Sheet3!F32*$E$1</f>
        <v>165.15066000000002</v>
      </c>
      <c r="B32" s="1">
        <f>Sheet3!G32*$E$1</f>
        <v>19.381820000000001</v>
      </c>
      <c r="C32" s="1">
        <f>Sheet3!L32*$E$1</f>
        <v>76.506560000000007</v>
      </c>
      <c r="D32" s="1">
        <f>Sheet3!M32*$E$1</f>
        <v>60.258560000000003</v>
      </c>
    </row>
    <row r="33" spans="1:4" x14ac:dyDescent="0.3">
      <c r="A33" s="1">
        <f>Sheet3!F33*$E$1</f>
        <v>164.61714000000001</v>
      </c>
      <c r="B33" s="1">
        <f>Sheet3!G33*$E$1</f>
        <v>19.818940000000001</v>
      </c>
      <c r="C33" s="1">
        <f>Sheet3!L33*$E$1</f>
        <v>77.035980000000009</v>
      </c>
      <c r="D33" s="1">
        <f>Sheet3!M33*$E$1</f>
        <v>61.551380000000002</v>
      </c>
    </row>
    <row r="34" spans="1:4" x14ac:dyDescent="0.3">
      <c r="A34" s="1">
        <f>Sheet3!F34*$E$1</f>
        <v>171.05736000000002</v>
      </c>
      <c r="B34" s="1">
        <f>Sheet3!G34*$E$1</f>
        <v>18.994960000000003</v>
      </c>
      <c r="C34" s="1">
        <f>Sheet3!L34*$E$1</f>
        <v>75.03164000000001</v>
      </c>
      <c r="D34" s="1">
        <f>Sheet3!M34*$E$1</f>
        <v>61.620500000000007</v>
      </c>
    </row>
    <row r="35" spans="1:4" x14ac:dyDescent="0.3">
      <c r="A35" s="1">
        <f>Sheet3!F35*$E$1</f>
        <v>170.87122000000002</v>
      </c>
      <c r="B35" s="1">
        <f>Sheet3!G35*$E$1</f>
        <v>19.273700000000002</v>
      </c>
      <c r="C35" s="1">
        <f>Sheet3!L35*$E$1</f>
        <v>73.777760000000001</v>
      </c>
      <c r="D35" s="1">
        <f>Sheet3!M35*$E$1</f>
        <v>61.760820000000002</v>
      </c>
    </row>
    <row r="36" spans="1:4" x14ac:dyDescent="0.3">
      <c r="A36" s="1">
        <f>Sheet3!F36*$E$1</f>
        <v>170.44250000000002</v>
      </c>
      <c r="B36" s="1">
        <f>Sheet3!G36*$E$1</f>
        <v>19.773300000000003</v>
      </c>
      <c r="C36" s="1">
        <f>Sheet3!L36*$E$1</f>
        <v>74.267600000000002</v>
      </c>
      <c r="D36" s="1">
        <f>Sheet3!M36*$E$1</f>
        <v>64.026020000000003</v>
      </c>
    </row>
    <row r="37" spans="1:4" x14ac:dyDescent="0.3">
      <c r="A37" s="1">
        <f>Sheet3!F37*$E$1</f>
        <v>168.17982000000001</v>
      </c>
      <c r="B37" s="1">
        <f>Sheet3!G37*$E$1</f>
        <v>19.798620000000003</v>
      </c>
      <c r="C37" s="1">
        <f>Sheet3!L37*$E$1</f>
        <v>75.24954000000001</v>
      </c>
      <c r="D37" s="1">
        <f>Sheet3!M37*$E$1</f>
        <v>63.827480000000008</v>
      </c>
    </row>
    <row r="38" spans="1:4" x14ac:dyDescent="0.3">
      <c r="A38" s="1">
        <f>Sheet3!F38*$E$1</f>
        <v>166.62896000000001</v>
      </c>
      <c r="B38" s="1">
        <f>Sheet3!G38*$E$1</f>
        <v>21.27346</v>
      </c>
      <c r="C38" s="1">
        <f>Sheet3!L38*$E$1</f>
        <v>78.065780000000004</v>
      </c>
      <c r="D38" s="1">
        <f>Sheet3!M38*$E$1</f>
        <v>66.093299999999999</v>
      </c>
    </row>
    <row r="39" spans="1:4" x14ac:dyDescent="0.3">
      <c r="A39" s="1">
        <f>Sheet3!F39*$E$1</f>
        <v>173.37644</v>
      </c>
      <c r="B39" s="1">
        <f>Sheet3!G39*$E$1</f>
        <v>16.5229</v>
      </c>
      <c r="C39" s="1">
        <f>Sheet3!L39*$E$1</f>
        <v>67.196020000000004</v>
      </c>
      <c r="D39" s="1">
        <f>Sheet3!M39*$E$1</f>
        <v>67.192019999999999</v>
      </c>
    </row>
    <row r="40" spans="1:4" x14ac:dyDescent="0.3">
      <c r="A40" s="1">
        <f>Sheet3!F40*$E$1</f>
        <v>171.58538000000001</v>
      </c>
      <c r="B40" s="1">
        <f>Sheet3!G40*$E$1</f>
        <v>17.084900000000001</v>
      </c>
      <c r="C40" s="1">
        <f>Sheet3!L40*$E$1</f>
        <v>65.151700000000005</v>
      </c>
      <c r="D40" s="1">
        <f>Sheet3!M40*$E$1</f>
        <v>67.734059999999999</v>
      </c>
    </row>
    <row r="41" spans="1:4" x14ac:dyDescent="0.3">
      <c r="A41" s="1">
        <f>Sheet3!F41*$E$1</f>
        <v>174.70072000000002</v>
      </c>
      <c r="B41" s="1">
        <f>Sheet3!G41*$E$1</f>
        <v>16.067820000000001</v>
      </c>
      <c r="C41" s="1">
        <f>Sheet3!L41*$E$1</f>
        <v>67.812899999999999</v>
      </c>
      <c r="D41" s="1">
        <f>Sheet3!M41*$E$1</f>
        <v>68.001300000000001</v>
      </c>
    </row>
    <row r="42" spans="1:4" x14ac:dyDescent="0.3">
      <c r="A42" s="1">
        <f>Sheet3!F42*$E$1</f>
        <v>164.68348</v>
      </c>
      <c r="B42" s="1">
        <f>Sheet3!G42*$E$1</f>
        <v>13.220960000000002</v>
      </c>
      <c r="C42" s="1">
        <f>Sheet3!L42*$E$1</f>
        <v>65.695460000000011</v>
      </c>
      <c r="D42" s="1">
        <f>Sheet3!M42*$E$1</f>
        <v>68.367540000000005</v>
      </c>
    </row>
    <row r="43" spans="1:4" x14ac:dyDescent="0.3">
      <c r="A43" s="1">
        <f>Sheet3!F43*$E$1</f>
        <v>167.52080000000001</v>
      </c>
      <c r="B43" s="1">
        <f>Sheet3!G43*$E$1</f>
        <v>16.59796</v>
      </c>
      <c r="C43" s="1">
        <f>Sheet3!L43*$E$1</f>
        <v>65.667880000000011</v>
      </c>
      <c r="D43" s="1">
        <f>Sheet3!M43*$E$1</f>
        <v>74.099600000000009</v>
      </c>
    </row>
    <row r="44" spans="1:4" x14ac:dyDescent="0.3">
      <c r="A44" s="1">
        <f>Sheet3!F44*$E$1</f>
        <v>166.25820000000002</v>
      </c>
      <c r="B44" s="1">
        <f>Sheet3!G44*$E$1</f>
        <v>17.65578</v>
      </c>
      <c r="C44" s="1">
        <f>Sheet3!L44*$E$1</f>
        <v>62.268620000000006</v>
      </c>
      <c r="D44" s="1">
        <f>Sheet3!M44*$E$1</f>
        <v>77.250720000000001</v>
      </c>
    </row>
    <row r="45" spans="1:4" x14ac:dyDescent="0.3">
      <c r="A45" s="1">
        <f>Sheet3!F45*$E$1</f>
        <v>165.14434</v>
      </c>
      <c r="B45" s="1">
        <f>Sheet3!G45*$E$1</f>
        <v>17.934560000000001</v>
      </c>
      <c r="C45" s="1">
        <f>Sheet3!L45*$E$1</f>
        <v>74.22608000000001</v>
      </c>
      <c r="D45" s="1">
        <f>Sheet3!M45*$E$1</f>
        <v>75.339460000000003</v>
      </c>
    </row>
    <row r="46" spans="1:4" x14ac:dyDescent="0.3">
      <c r="A46" s="1">
        <f>Sheet3!F46*$E$1</f>
        <v>182.20970000000003</v>
      </c>
      <c r="B46" s="1">
        <f>Sheet3!G46*$E$1</f>
        <v>3.8132200000000003</v>
      </c>
      <c r="C46" s="1">
        <f>Sheet3!L46*$E$1</f>
        <v>96.971860000000007</v>
      </c>
      <c r="D46" s="1">
        <f>Sheet3!M46*$E$1</f>
        <v>10.857780000000002</v>
      </c>
    </row>
    <row r="47" spans="1:4" x14ac:dyDescent="0.3">
      <c r="A47" s="1">
        <f>Sheet3!F47*$E$1</f>
        <v>236.73508000000001</v>
      </c>
      <c r="B47" s="1">
        <f>Sheet3!G47*$E$1</f>
        <v>5.0027000000000008</v>
      </c>
      <c r="C47" s="1">
        <f>Sheet3!L47*$E$1</f>
        <v>55.526220000000002</v>
      </c>
      <c r="D47" s="1">
        <f>Sheet3!M47*$E$1</f>
        <v>14.051120000000001</v>
      </c>
    </row>
    <row r="48" spans="1:4" x14ac:dyDescent="0.3">
      <c r="A48" s="1">
        <f>Sheet3!F48*$E$1</f>
        <v>219.17078000000001</v>
      </c>
      <c r="B48" s="1">
        <f>Sheet3!G48*$E$1</f>
        <v>6.2103200000000003</v>
      </c>
      <c r="C48" s="1">
        <f>Sheet3!L48*$E$1</f>
        <v>54.547100000000007</v>
      </c>
      <c r="D48" s="1">
        <f>Sheet3!M48*$E$1</f>
        <v>17.092020000000002</v>
      </c>
    </row>
    <row r="49" spans="1:5" x14ac:dyDescent="0.3">
      <c r="A49" s="1">
        <f>Sheet3!F49*$E$1</f>
        <v>175.38952</v>
      </c>
      <c r="B49" s="1">
        <f>Sheet3!G49*$E$1</f>
        <v>3.8094200000000003</v>
      </c>
      <c r="C49" s="1">
        <f>Sheet3!L49*$E$1</f>
        <v>114.74914000000001</v>
      </c>
      <c r="D49" s="1">
        <f>Sheet3!M49*$E$1</f>
        <v>16.663160000000001</v>
      </c>
    </row>
    <row r="50" spans="1:5" x14ac:dyDescent="0.3">
      <c r="A50" s="1">
        <f>Sheet3!F50*$E$1</f>
        <v>171.57912000000002</v>
      </c>
      <c r="B50" s="1">
        <f>Sheet3!G50*$E$1</f>
        <v>5.5301600000000004</v>
      </c>
      <c r="C50" s="1">
        <f>Sheet3!L50*$E$1</f>
        <v>161.48848000000001</v>
      </c>
      <c r="D50" s="1">
        <f>Sheet3!M50*$E$1</f>
        <v>23.528020000000001</v>
      </c>
    </row>
    <row r="51" spans="1:5" x14ac:dyDescent="0.3">
      <c r="A51" s="1">
        <f>Sheet3!F51*$E$1</f>
        <v>179.59936000000002</v>
      </c>
      <c r="B51" s="1">
        <f>Sheet3!G51*$E$1</f>
        <v>3.2338000000000005</v>
      </c>
      <c r="C51" s="1">
        <f>Sheet3!L51*$E$1</f>
        <v>114.25994000000001</v>
      </c>
      <c r="D51" s="1">
        <f>Sheet3!M51*$E$1</f>
        <v>10.49498</v>
      </c>
    </row>
    <row r="52" spans="1:5" x14ac:dyDescent="0.3">
      <c r="A52" s="1">
        <f>Sheet3!F52*$E$1</f>
        <v>159.95548000000002</v>
      </c>
      <c r="B52" s="1">
        <f>Sheet3!G52*$E$1</f>
        <v>0.70476000000000005</v>
      </c>
      <c r="C52" s="1">
        <f>Sheet3!L52*$E$1</f>
        <v>10.852180000000001</v>
      </c>
      <c r="D52" s="1">
        <f>Sheet3!M52*$E$1</f>
        <v>4.8085400000000007</v>
      </c>
    </row>
    <row r="53" spans="1:5" x14ac:dyDescent="0.3">
      <c r="A53" s="1">
        <f>AVERAGE(A3:A52)</f>
        <v>178.43187680000011</v>
      </c>
      <c r="B53" s="1">
        <f t="shared" ref="B53:C53" si="0">AVERAGE(B3:B52)</f>
        <v>10.5969868</v>
      </c>
      <c r="C53" s="1">
        <f t="shared" si="0"/>
        <v>79.150059599999992</v>
      </c>
      <c r="D53" s="1">
        <f>AVERAGE(D3:D52)</f>
        <v>38.659656399999996</v>
      </c>
      <c r="E53" t="s">
        <v>151</v>
      </c>
    </row>
    <row r="54" spans="1:5" x14ac:dyDescent="0.3">
      <c r="A54" s="1" t="s">
        <v>165</v>
      </c>
      <c r="B54" s="1">
        <f>SUM(A53:D53)</f>
        <v>306.83857960000012</v>
      </c>
      <c r="C54" s="1"/>
      <c r="D54" s="1"/>
    </row>
    <row r="55" spans="1:5" x14ac:dyDescent="0.3">
      <c r="A55" s="1" t="s">
        <v>152</v>
      </c>
      <c r="B55" s="1">
        <f>linkedrecords!$D$2*(B53+D53)</f>
        <v>13.8758919292992</v>
      </c>
      <c r="C55" s="1"/>
      <c r="D55" s="1"/>
    </row>
    <row r="56" spans="1:5" x14ac:dyDescent="0.3">
      <c r="A56" s="1" t="s">
        <v>153</v>
      </c>
      <c r="B56" s="1">
        <f>linkedrecords!$C$2*A53</f>
        <v>36.862776723742421</v>
      </c>
      <c r="C56" s="1"/>
      <c r="D56" s="1"/>
    </row>
    <row r="57" spans="1:5" x14ac:dyDescent="0.3">
      <c r="A57" s="1" t="s">
        <v>154</v>
      </c>
      <c r="B57" s="1">
        <f>linkedrecords!$B$2*C53</f>
        <v>0.6319744423767959</v>
      </c>
    </row>
    <row r="58" spans="1:5" x14ac:dyDescent="0.3">
      <c r="A58" s="1" t="s">
        <v>161</v>
      </c>
      <c r="B58" s="1">
        <f>SUM(B55:B57)</f>
        <v>51.370643095418416</v>
      </c>
    </row>
    <row r="59" spans="1:5" x14ac:dyDescent="0.3">
      <c r="A59" s="1" t="s">
        <v>162</v>
      </c>
      <c r="B59" s="1">
        <f>Sheet1!B55*linkedrecords!E2*20</f>
        <v>3.4657022443232366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8" max="8" width="8.88671875" style="5"/>
  </cols>
  <sheetData>
    <row r="1" spans="1:12" x14ac:dyDescent="0.3">
      <c r="A1" s="10" t="s">
        <v>146</v>
      </c>
      <c r="B1" s="10"/>
      <c r="C1" s="10"/>
      <c r="D1" s="10"/>
      <c r="E1" s="10"/>
      <c r="F1" s="10"/>
      <c r="G1" s="10"/>
      <c r="H1" s="10"/>
      <c r="I1" s="10"/>
      <c r="J1" s="10"/>
      <c r="L1" s="1">
        <f>1000/50000000</f>
        <v>2.0000000000000002E-5</v>
      </c>
    </row>
    <row r="2" spans="1:12" x14ac:dyDescent="0.3">
      <c r="A2" s="1" t="s">
        <v>147</v>
      </c>
      <c r="B2" s="1" t="s">
        <v>148</v>
      </c>
      <c r="C2" s="1" t="s">
        <v>155</v>
      </c>
      <c r="D2" s="1" t="s">
        <v>156</v>
      </c>
      <c r="E2" s="1" t="s">
        <v>157</v>
      </c>
      <c r="F2" s="1" t="s">
        <v>158</v>
      </c>
      <c r="G2" s="1" t="s">
        <v>169</v>
      </c>
      <c r="H2" s="5" t="s">
        <v>172</v>
      </c>
      <c r="I2" s="1" t="s">
        <v>170</v>
      </c>
      <c r="J2" s="5" t="s">
        <v>171</v>
      </c>
      <c r="L2" s="1"/>
    </row>
    <row r="3" spans="1:12" x14ac:dyDescent="0.3">
      <c r="A3" s="1">
        <f>Sheet4!F3*$L$1</f>
        <v>6.3438600000000003</v>
      </c>
      <c r="B3" s="1">
        <f>Sheet4!G3*$L$1</f>
        <v>2.2882600000000002</v>
      </c>
      <c r="C3" s="1">
        <f>Sheet4!I3*$L$1</f>
        <v>0.43104000000000003</v>
      </c>
      <c r="D3" s="1">
        <f>Sheet4!J3*$L$1</f>
        <v>0.73376000000000008</v>
      </c>
      <c r="E3" s="1">
        <f>Sheet4!O3*$L$1</f>
        <v>3.7875200000000002</v>
      </c>
      <c r="F3" s="1">
        <f>Sheet4!P3*$L$1</f>
        <v>4.7000000000000002E-3</v>
      </c>
      <c r="G3" s="5">
        <f>Sheet4!K3*$L$1</f>
        <v>27.584300000000002</v>
      </c>
      <c r="H3" s="5">
        <f>Sheet4!M3*$L$1</f>
        <v>3.0636000000000001</v>
      </c>
      <c r="I3" s="5">
        <f>Sheet4!V3*$L$1</f>
        <v>10.474120000000001</v>
      </c>
      <c r="J3" s="5">
        <f>(Sheet4!L3-Sheet4!V3)*$L$1</f>
        <v>14.046580000000001</v>
      </c>
    </row>
    <row r="4" spans="1:12" x14ac:dyDescent="0.3">
      <c r="A4" s="1">
        <f>Sheet4!F4*$L$1</f>
        <v>4.9729000000000001</v>
      </c>
      <c r="B4" s="1">
        <f>Sheet4!G4*$L$1</f>
        <v>1.2748000000000002</v>
      </c>
      <c r="C4" s="1">
        <f>Sheet4!I4*$L$1</f>
        <v>0.46172000000000002</v>
      </c>
      <c r="D4" s="1">
        <f>Sheet4!J4*$L$1</f>
        <v>1.3123</v>
      </c>
      <c r="E4" s="1">
        <f>Sheet4!O4*$L$1</f>
        <v>2.50054</v>
      </c>
      <c r="F4" s="1">
        <f>Sheet4!P4*$L$1</f>
        <v>9.6600000000000002E-3</v>
      </c>
      <c r="G4" s="5">
        <f>Sheet4!K4*$L$1</f>
        <v>29.038900000000002</v>
      </c>
      <c r="H4" s="5">
        <f>Sheet4!M4*$L$1</f>
        <v>2.2402200000000003</v>
      </c>
      <c r="I4" s="5">
        <f>Sheet4!V4*$L$1</f>
        <v>9.6951000000000001</v>
      </c>
      <c r="J4" s="5">
        <f>(Sheet4!L4-Sheet4!V4)*$L$1</f>
        <v>17.103580000000001</v>
      </c>
    </row>
    <row r="5" spans="1:12" x14ac:dyDescent="0.3">
      <c r="A5" s="1">
        <f>Sheet4!F5*$L$1</f>
        <v>3.9290600000000002</v>
      </c>
      <c r="B5" s="1">
        <f>Sheet4!G5*$L$1</f>
        <v>1.01834</v>
      </c>
      <c r="C5" s="1">
        <f>Sheet4!I5*$L$1</f>
        <v>0.52670000000000006</v>
      </c>
      <c r="D5" s="1">
        <f>Sheet4!J5*$L$1</f>
        <v>4.1185200000000002</v>
      </c>
      <c r="E5" s="1">
        <f>Sheet4!O5*$L$1</f>
        <v>5.3659000000000008</v>
      </c>
      <c r="F5" s="1">
        <f>Sheet4!P5*$L$1</f>
        <v>2.0240000000000001E-2</v>
      </c>
      <c r="G5" s="5">
        <f>Sheet4!K5*$L$1</f>
        <v>27.155120000000004</v>
      </c>
      <c r="H5" s="5">
        <f>Sheet4!M5*$L$1</f>
        <v>2.6729400000000001</v>
      </c>
      <c r="I5" s="5">
        <f>Sheet4!V5*$L$1</f>
        <v>8.06996</v>
      </c>
      <c r="J5" s="5">
        <f>(Sheet4!L5-Sheet4!V5)*$L$1</f>
        <v>16.412220000000001</v>
      </c>
    </row>
    <row r="6" spans="1:12" x14ac:dyDescent="0.3">
      <c r="A6" s="1">
        <f>Sheet4!F6*$L$1</f>
        <v>9.2835400000000003</v>
      </c>
      <c r="B6" s="1">
        <f>Sheet4!G6*$L$1</f>
        <v>1.9626800000000002</v>
      </c>
      <c r="C6" s="1">
        <f>Sheet4!I6*$L$1</f>
        <v>0.91880000000000006</v>
      </c>
      <c r="D6" s="1">
        <f>Sheet4!J6*$L$1</f>
        <v>1.42896</v>
      </c>
      <c r="E6" s="1">
        <f>Sheet4!O6*$L$1</f>
        <v>4.4252600000000006</v>
      </c>
      <c r="F6" s="1">
        <f>Sheet4!P6*$L$1</f>
        <v>1.5140000000000001E-2</v>
      </c>
      <c r="G6" s="5">
        <f>Sheet4!K6*$L$1</f>
        <v>35.089280000000002</v>
      </c>
      <c r="H6" s="5">
        <f>Sheet4!M6*$L$1</f>
        <v>2.3845800000000001</v>
      </c>
      <c r="I6" s="5">
        <f>Sheet4!V6*$L$1</f>
        <v>13.165020000000002</v>
      </c>
      <c r="J6" s="5">
        <f>(Sheet4!L6-Sheet4!V6)*$L$1</f>
        <v>19.539680000000001</v>
      </c>
    </row>
    <row r="7" spans="1:12" x14ac:dyDescent="0.3">
      <c r="A7" s="1">
        <f>Sheet4!F7*$L$1</f>
        <v>5.8485000000000005</v>
      </c>
      <c r="B7" s="1">
        <f>Sheet4!G7*$L$1</f>
        <v>1.9488200000000002</v>
      </c>
      <c r="C7" s="1">
        <f>Sheet4!I7*$L$1</f>
        <v>0.64682000000000006</v>
      </c>
      <c r="D7" s="1">
        <f>Sheet4!J7*$L$1</f>
        <v>2.9683800000000002</v>
      </c>
      <c r="E7" s="1">
        <f>Sheet4!O7*$L$1</f>
        <v>5.0348200000000007</v>
      </c>
      <c r="F7" s="1">
        <f>Sheet4!P7*$L$1</f>
        <v>2.6160000000000003E-2</v>
      </c>
      <c r="G7" s="5">
        <f>Sheet4!K7*$L$1</f>
        <v>36.53398</v>
      </c>
      <c r="H7" s="5">
        <f>Sheet4!M7*$L$1</f>
        <v>2.7852800000000002</v>
      </c>
      <c r="I7" s="5">
        <f>Sheet4!V7*$L$1</f>
        <v>12.321720000000001</v>
      </c>
      <c r="J7" s="5">
        <f>(Sheet4!L7-Sheet4!V7)*$L$1</f>
        <v>21.42698</v>
      </c>
    </row>
    <row r="8" spans="1:12" x14ac:dyDescent="0.3">
      <c r="A8" s="1">
        <f>Sheet4!F8*$L$1</f>
        <v>3.2598000000000003</v>
      </c>
      <c r="B8" s="1">
        <f>Sheet4!G8*$L$1</f>
        <v>4.7941000000000003</v>
      </c>
      <c r="C8" s="1">
        <f>Sheet4!I8*$L$1</f>
        <v>0.24934000000000003</v>
      </c>
      <c r="D8" s="1">
        <f>Sheet4!J8*$L$1</f>
        <v>0.59766000000000008</v>
      </c>
      <c r="E8" s="1">
        <f>Sheet4!O8*$L$1</f>
        <v>3.5046000000000004</v>
      </c>
      <c r="F8" s="1">
        <f>Sheet4!P8*$L$1</f>
        <v>1.5100000000000001E-2</v>
      </c>
      <c r="G8" s="5">
        <f>Sheet4!K8*$L$1</f>
        <v>33.956600000000002</v>
      </c>
      <c r="H8" s="5">
        <f>Sheet4!M8*$L$1</f>
        <v>5.4783400000000002</v>
      </c>
      <c r="I8" s="5">
        <f>Sheet4!V8*$L$1</f>
        <v>10.267980000000001</v>
      </c>
      <c r="J8" s="5">
        <f>(Sheet4!L8-Sheet4!V8)*$L$1</f>
        <v>18.210280000000001</v>
      </c>
    </row>
    <row r="9" spans="1:12" x14ac:dyDescent="0.3">
      <c r="A9" s="1">
        <f>Sheet4!F9*$L$1</f>
        <v>11.248360000000002</v>
      </c>
      <c r="B9" s="1">
        <f>Sheet4!G9*$L$1</f>
        <v>1.40588</v>
      </c>
      <c r="C9" s="1">
        <f>Sheet4!I9*$L$1</f>
        <v>0.95912000000000008</v>
      </c>
      <c r="D9" s="1">
        <f>Sheet4!J9*$L$1</f>
        <v>0.8319200000000001</v>
      </c>
      <c r="E9" s="1">
        <f>Sheet4!O9*$L$1</f>
        <v>6.5503600000000004</v>
      </c>
      <c r="F9" s="1">
        <f>Sheet4!P9*$L$1</f>
        <v>3.7800000000000004E-3</v>
      </c>
      <c r="G9" s="5">
        <f>Sheet4!K9*$L$1</f>
        <v>42.960680000000004</v>
      </c>
      <c r="H9" s="5">
        <f>Sheet4!M9*$L$1</f>
        <v>1.8996600000000001</v>
      </c>
      <c r="I9" s="5">
        <f>Sheet4!V9*$L$1</f>
        <v>13.774000000000001</v>
      </c>
      <c r="J9" s="5">
        <f>(Sheet4!L9-Sheet4!V9)*$L$1</f>
        <v>27.287020000000002</v>
      </c>
    </row>
    <row r="10" spans="1:12" x14ac:dyDescent="0.3">
      <c r="A10" s="1">
        <f>Sheet4!F10*$L$1</f>
        <v>15.285780000000001</v>
      </c>
      <c r="B10" s="1">
        <f>Sheet4!G10*$L$1</f>
        <v>3.3946200000000002</v>
      </c>
      <c r="C10" s="1">
        <f>Sheet4!I10*$L$1</f>
        <v>0.36588000000000004</v>
      </c>
      <c r="D10" s="1">
        <f>Sheet4!J10*$L$1</f>
        <v>1.7186600000000001</v>
      </c>
      <c r="E10" s="1">
        <f>Sheet4!O10*$L$1</f>
        <v>3.6313400000000002</v>
      </c>
      <c r="F10" s="1">
        <f>Sheet4!P10*$L$1</f>
        <v>8.5400000000000007E-3</v>
      </c>
      <c r="G10" s="5">
        <f>Sheet4!K10*$L$1</f>
        <v>51.109600000000007</v>
      </c>
      <c r="H10" s="5">
        <f>Sheet4!M10*$L$1</f>
        <v>3.8088000000000002</v>
      </c>
      <c r="I10" s="5">
        <f>Sheet4!V10*$L$1</f>
        <v>18.336860000000001</v>
      </c>
      <c r="J10" s="5">
        <f>(Sheet4!L10-Sheet4!V10)*$L$1</f>
        <v>28.963940000000001</v>
      </c>
    </row>
    <row r="11" spans="1:12" x14ac:dyDescent="0.3">
      <c r="A11" s="1">
        <f>Sheet4!F11*$L$1</f>
        <v>3.3050200000000003</v>
      </c>
      <c r="B11" s="1">
        <f>Sheet4!G11*$L$1</f>
        <v>2.3074600000000003</v>
      </c>
      <c r="C11" s="1">
        <f>Sheet4!I11*$L$1</f>
        <v>0.20350000000000001</v>
      </c>
      <c r="D11" s="1">
        <f>Sheet4!J11*$L$1</f>
        <v>1.4152800000000001</v>
      </c>
      <c r="E11" s="1">
        <f>Sheet4!O11*$L$1</f>
        <v>4.1453600000000002</v>
      </c>
      <c r="F11" s="1">
        <f>Sheet4!P11*$L$1</f>
        <v>1.1880000000000002E-2</v>
      </c>
      <c r="G11" s="5">
        <f>Sheet4!K11*$L$1</f>
        <v>30.593860000000003</v>
      </c>
      <c r="H11" s="5">
        <f>Sheet4!M11*$L$1</f>
        <v>5.8628400000000003</v>
      </c>
      <c r="I11" s="5">
        <f>Sheet4!V11*$L$1</f>
        <v>9.9274000000000004</v>
      </c>
      <c r="J11" s="5">
        <f>(Sheet4!L11-Sheet4!V11)*$L$1</f>
        <v>14.80362</v>
      </c>
    </row>
    <row r="12" spans="1:12" x14ac:dyDescent="0.3">
      <c r="A12" s="1">
        <f>Sheet4!F12*$L$1</f>
        <v>7.0132400000000006</v>
      </c>
      <c r="B12" s="1">
        <f>Sheet4!G12*$L$1</f>
        <v>1.3800000000000002E-3</v>
      </c>
      <c r="C12" s="1">
        <f>Sheet4!I12*$L$1</f>
        <v>2.2200000000000002E-3</v>
      </c>
      <c r="D12" s="1">
        <f>Sheet4!J12*$L$1</f>
        <v>4.0000000000000003E-5</v>
      </c>
      <c r="E12" s="1">
        <f>Sheet4!O12*$L$1</f>
        <v>6.6600000000000001E-3</v>
      </c>
      <c r="F12" s="1">
        <f>Sheet4!P12*$L$1</f>
        <v>6.0000000000000008E-5</v>
      </c>
      <c r="G12" s="5">
        <f>Sheet4!K12*$L$1</f>
        <v>63.033800000000006</v>
      </c>
      <c r="H12" s="5">
        <f>Sheet4!M12*$L$1</f>
        <v>4.5600000000000007E-3</v>
      </c>
      <c r="I12" s="5">
        <f>Sheet4!V12*$L$1</f>
        <v>19.75412</v>
      </c>
      <c r="J12" s="5">
        <f>(Sheet4!L12-Sheet4!V12)*$L$1</f>
        <v>43.275120000000001</v>
      </c>
    </row>
    <row r="13" spans="1:12" x14ac:dyDescent="0.3">
      <c r="A13" s="1">
        <f>Sheet4!F13*$L$1</f>
        <v>8.5933200000000003</v>
      </c>
      <c r="B13" s="1">
        <f>Sheet4!G13*$L$1</f>
        <v>6.724120000000001</v>
      </c>
      <c r="C13" s="1">
        <f>Sheet4!I13*$L$1</f>
        <v>0.82182000000000011</v>
      </c>
      <c r="D13" s="1">
        <f>Sheet4!J13*$L$1</f>
        <v>1.4715</v>
      </c>
      <c r="E13" s="1">
        <f>Sheet4!O13*$L$1</f>
        <v>5.6620800000000004</v>
      </c>
      <c r="F13" s="1">
        <f>Sheet4!P13*$L$1</f>
        <v>2.3260000000000003E-2</v>
      </c>
      <c r="G13" s="5">
        <f>Sheet4!K13*$L$1</f>
        <v>45.784620000000004</v>
      </c>
      <c r="H13" s="5">
        <f>Sheet4!M13*$L$1</f>
        <v>11.232760000000001</v>
      </c>
      <c r="I13" s="5">
        <f>Sheet4!V13*$L$1</f>
        <v>12.261180000000001</v>
      </c>
      <c r="J13" s="5">
        <f>(Sheet4!L13-Sheet4!V13)*$L$1</f>
        <v>22.290680000000002</v>
      </c>
    </row>
    <row r="14" spans="1:12" x14ac:dyDescent="0.3">
      <c r="A14" s="1">
        <f>Sheet4!F14*$L$1</f>
        <v>38.507660000000001</v>
      </c>
      <c r="B14" s="1">
        <f>Sheet4!G14*$L$1</f>
        <v>7.1197600000000003</v>
      </c>
      <c r="C14" s="1">
        <f>Sheet4!I14*$L$1</f>
        <v>1.1345200000000002</v>
      </c>
      <c r="D14" s="1">
        <f>Sheet4!J14*$L$1</f>
        <v>0.97780000000000011</v>
      </c>
      <c r="E14" s="1">
        <f>Sheet4!O14*$L$1</f>
        <v>4.8716800000000005</v>
      </c>
      <c r="F14" s="1">
        <f>Sheet4!P14*$L$1</f>
        <v>2.9020000000000001E-2</v>
      </c>
      <c r="G14" s="5">
        <f>Sheet4!K14*$L$1</f>
        <v>92.650480000000002</v>
      </c>
      <c r="H14" s="5">
        <f>Sheet4!M14*$L$1</f>
        <v>12.969360000000002</v>
      </c>
      <c r="I14" s="5">
        <f>Sheet4!V14*$L$1</f>
        <v>26.205960000000001</v>
      </c>
      <c r="J14" s="5">
        <f>(Sheet4!L14-Sheet4!V14)*$L$1</f>
        <v>53.475160000000002</v>
      </c>
    </row>
    <row r="15" spans="1:12" x14ac:dyDescent="0.3">
      <c r="A15" s="1">
        <f>Sheet4!F15*$L$1</f>
        <v>43.710160000000002</v>
      </c>
      <c r="B15" s="1">
        <f>Sheet4!G15*$L$1</f>
        <v>6.2096800000000005</v>
      </c>
      <c r="C15" s="1">
        <f>Sheet4!I15*$L$1</f>
        <v>1.2824000000000002</v>
      </c>
      <c r="D15" s="1">
        <f>Sheet4!J15*$L$1</f>
        <v>0.79064000000000001</v>
      </c>
      <c r="E15" s="1">
        <f>Sheet4!O15*$L$1</f>
        <v>5.1184800000000008</v>
      </c>
      <c r="F15" s="1">
        <f>Sheet4!P15*$L$1</f>
        <v>1.932E-2</v>
      </c>
      <c r="G15" s="5">
        <f>Sheet4!K15*$L$1</f>
        <v>101.34294000000001</v>
      </c>
      <c r="H15" s="5">
        <f>Sheet4!M15*$L$1</f>
        <v>13.424600000000002</v>
      </c>
      <c r="I15" s="5">
        <f>Sheet4!V15*$L$1</f>
        <v>29.488020000000002</v>
      </c>
      <c r="J15" s="5">
        <f>(Sheet4!L15-Sheet4!V15)*$L$1</f>
        <v>58.430320000000002</v>
      </c>
    </row>
    <row r="16" spans="1:12" x14ac:dyDescent="0.3">
      <c r="A16" s="1">
        <f>Sheet4!F16*$L$1</f>
        <v>29.840860000000003</v>
      </c>
      <c r="B16" s="1">
        <f>Sheet4!G16*$L$1</f>
        <v>6.8091800000000005</v>
      </c>
      <c r="C16" s="1">
        <f>Sheet4!I16*$L$1</f>
        <v>0.9843400000000001</v>
      </c>
      <c r="D16" s="1">
        <f>Sheet4!J16*$L$1</f>
        <v>0.88360000000000005</v>
      </c>
      <c r="E16" s="1">
        <f>Sheet4!O16*$L$1</f>
        <v>5.2855000000000008</v>
      </c>
      <c r="F16" s="1">
        <f>Sheet4!P16*$L$1</f>
        <v>2.23E-2</v>
      </c>
      <c r="G16" s="5">
        <f>Sheet4!K16*$L$1</f>
        <v>90.433940000000007</v>
      </c>
      <c r="H16" s="5">
        <f>Sheet4!M16*$L$1</f>
        <v>14.794</v>
      </c>
      <c r="I16" s="5">
        <f>Sheet4!V16*$L$1</f>
        <v>25.303360000000001</v>
      </c>
      <c r="J16" s="5">
        <f>(Sheet4!L16-Sheet4!V16)*$L$1</f>
        <v>50.336580000000005</v>
      </c>
    </row>
    <row r="17" spans="1:10" x14ac:dyDescent="0.3">
      <c r="A17" s="1">
        <f>Sheet4!F17*$L$1</f>
        <v>8.1572000000000013</v>
      </c>
      <c r="B17" s="1">
        <f>Sheet4!G17*$L$1</f>
        <v>6.9367200000000002</v>
      </c>
      <c r="C17" s="1">
        <f>Sheet4!I17*$L$1</f>
        <v>0.6962600000000001</v>
      </c>
      <c r="D17" s="1">
        <f>Sheet4!J17*$L$1</f>
        <v>0.90964000000000012</v>
      </c>
      <c r="E17" s="1">
        <f>Sheet4!O17*$L$1</f>
        <v>5.3380200000000002</v>
      </c>
      <c r="F17" s="1">
        <f>Sheet4!P17*$L$1</f>
        <v>2.4160000000000001E-2</v>
      </c>
      <c r="G17" s="5">
        <f>Sheet4!K17*$L$1</f>
        <v>52.910840000000007</v>
      </c>
      <c r="H17" s="5">
        <f>Sheet4!M17*$L$1</f>
        <v>14.331100000000001</v>
      </c>
      <c r="I17" s="5">
        <f>Sheet4!V17*$L$1</f>
        <v>12.441560000000001</v>
      </c>
      <c r="J17" s="5">
        <f>(Sheet4!L17-Sheet4!V17)*$L$1</f>
        <v>26.138180000000002</v>
      </c>
    </row>
    <row r="18" spans="1:10" x14ac:dyDescent="0.3">
      <c r="A18" s="1">
        <f>Sheet4!F18*$L$1</f>
        <v>7.7376000000000005</v>
      </c>
      <c r="B18" s="1">
        <f>Sheet4!G18*$L$1</f>
        <v>7.6034200000000007</v>
      </c>
      <c r="C18" s="1">
        <f>Sheet4!I18*$L$1</f>
        <v>0.62828000000000006</v>
      </c>
      <c r="D18" s="1">
        <f>Sheet4!J18*$L$1</f>
        <v>0.9872200000000001</v>
      </c>
      <c r="E18" s="1">
        <f>Sheet4!O18*$L$1</f>
        <v>5.4804200000000005</v>
      </c>
      <c r="F18" s="1">
        <f>Sheet4!P18*$L$1</f>
        <v>3.0460000000000001E-2</v>
      </c>
      <c r="G18" s="5">
        <f>Sheet4!K18*$L$1</f>
        <v>58.098040000000005</v>
      </c>
      <c r="H18" s="5">
        <f>Sheet4!M18*$L$1</f>
        <v>16.578420000000001</v>
      </c>
      <c r="I18" s="5">
        <f>Sheet4!V18*$L$1</f>
        <v>12.900320000000001</v>
      </c>
      <c r="J18" s="5">
        <f>(Sheet4!L18-Sheet4!V18)*$L$1</f>
        <v>28.619300000000003</v>
      </c>
    </row>
    <row r="19" spans="1:10" x14ac:dyDescent="0.3">
      <c r="A19" s="1">
        <f>Sheet4!F19*$L$1</f>
        <v>7.7347800000000007</v>
      </c>
      <c r="B19" s="1">
        <f>Sheet4!G19*$L$1</f>
        <v>8.1338200000000001</v>
      </c>
      <c r="C19" s="1">
        <f>Sheet4!I19*$L$1</f>
        <v>0.61386000000000007</v>
      </c>
      <c r="D19" s="1">
        <f>Sheet4!J19*$L$1</f>
        <v>0.96670000000000011</v>
      </c>
      <c r="E19" s="1">
        <f>Sheet4!O19*$L$1</f>
        <v>5.4754400000000008</v>
      </c>
      <c r="F19" s="1">
        <f>Sheet4!P19*$L$1</f>
        <v>4.0920000000000005E-2</v>
      </c>
      <c r="G19" s="5">
        <f>Sheet4!K19*$L$1</f>
        <v>59.762620000000005</v>
      </c>
      <c r="H19" s="5">
        <f>Sheet4!M19*$L$1</f>
        <v>17.931920000000002</v>
      </c>
      <c r="I19" s="5">
        <f>Sheet4!V19*$L$1</f>
        <v>12.993600000000001</v>
      </c>
      <c r="J19" s="5">
        <f>(Sheet4!L19-Sheet4!V19)*$L$1</f>
        <v>28.837100000000003</v>
      </c>
    </row>
    <row r="20" spans="1:10" x14ac:dyDescent="0.3">
      <c r="A20" s="1">
        <f>Sheet4!F20*$L$1</f>
        <v>7.3477400000000008</v>
      </c>
      <c r="B20" s="1">
        <f>Sheet4!G20*$L$1</f>
        <v>0.41260000000000002</v>
      </c>
      <c r="C20" s="1">
        <f>Sheet4!I20*$L$1</f>
        <v>2.1900000000000003E-2</v>
      </c>
      <c r="D20" s="1">
        <f>Sheet4!J20*$L$1</f>
        <v>0.61852000000000007</v>
      </c>
      <c r="E20" s="1">
        <f>Sheet4!O20*$L$1</f>
        <v>0.76698000000000011</v>
      </c>
      <c r="F20" s="1">
        <f>Sheet4!P20*$L$1</f>
        <v>3.8000000000000002E-4</v>
      </c>
      <c r="G20" s="5">
        <f>Sheet4!K20*$L$1</f>
        <v>68.505279999999999</v>
      </c>
      <c r="H20" s="5">
        <f>Sheet4!M20*$L$1</f>
        <v>0.40768000000000004</v>
      </c>
      <c r="I20" s="5">
        <f>Sheet4!V20*$L$1</f>
        <v>20.87096</v>
      </c>
      <c r="J20" s="5">
        <f>(Sheet4!L20-Sheet4!V20)*$L$1</f>
        <v>47.226640000000003</v>
      </c>
    </row>
    <row r="21" spans="1:10" x14ac:dyDescent="0.3">
      <c r="A21" s="1">
        <f>Sheet4!F21*$L$1</f>
        <v>7.6819000000000006</v>
      </c>
      <c r="B21" s="1">
        <f>Sheet4!G21*$L$1</f>
        <v>1.1800000000000001E-3</v>
      </c>
      <c r="C21" s="1">
        <f>Sheet4!I21*$L$1</f>
        <v>1.8400000000000001E-3</v>
      </c>
      <c r="D21" s="1">
        <f>Sheet4!J21*$L$1</f>
        <v>4.0000000000000003E-5</v>
      </c>
      <c r="E21" s="1">
        <f>Sheet4!O21*$L$1</f>
        <v>7.0200000000000002E-3</v>
      </c>
      <c r="F21" s="1">
        <f>Sheet4!P21*$L$1</f>
        <v>0</v>
      </c>
      <c r="G21" s="5">
        <f>Sheet4!K21*$L$1</f>
        <v>67.545880000000011</v>
      </c>
      <c r="H21" s="5">
        <f>Sheet4!M21*$L$1</f>
        <v>4.3600000000000002E-3</v>
      </c>
      <c r="I21" s="5">
        <f>Sheet4!V21*$L$1</f>
        <v>20.867220000000003</v>
      </c>
      <c r="J21" s="5">
        <f>(Sheet4!L21-Sheet4!V21)*$L$1</f>
        <v>46.674300000000002</v>
      </c>
    </row>
    <row r="22" spans="1:10" x14ac:dyDescent="0.3">
      <c r="A22" s="1">
        <f>Sheet4!F22*$L$1</f>
        <v>17.468860000000003</v>
      </c>
      <c r="B22" s="1">
        <f>Sheet4!G22*$L$1</f>
        <v>2.75536</v>
      </c>
      <c r="C22" s="1">
        <f>Sheet4!I22*$L$1</f>
        <v>3.2026200000000005</v>
      </c>
      <c r="D22" s="1">
        <f>Sheet4!J22*$L$1</f>
        <v>1.2085000000000001</v>
      </c>
      <c r="E22" s="1">
        <f>Sheet4!O22*$L$1</f>
        <v>8.5327600000000015</v>
      </c>
      <c r="F22" s="1">
        <f>Sheet4!P22*$L$1</f>
        <v>3.1820000000000001E-2</v>
      </c>
      <c r="G22" s="5">
        <f>Sheet4!K22*$L$1</f>
        <v>83.592580000000012</v>
      </c>
      <c r="H22" s="5">
        <f>Sheet4!M22*$L$1</f>
        <v>6.0877400000000002</v>
      </c>
      <c r="I22" s="5">
        <f>Sheet4!V22*$L$1</f>
        <v>22.916620000000002</v>
      </c>
      <c r="J22" s="5">
        <f>(Sheet4!L22-Sheet4!V22)*$L$1</f>
        <v>54.588220000000007</v>
      </c>
    </row>
    <row r="23" spans="1:10" x14ac:dyDescent="0.3">
      <c r="A23" s="1">
        <f>Sheet4!F23*$L$1</f>
        <v>7.1819000000000006</v>
      </c>
      <c r="B23" s="1">
        <f>Sheet4!G23*$L$1</f>
        <v>6.7016400000000003</v>
      </c>
      <c r="C23" s="1">
        <f>Sheet4!I23*$L$1</f>
        <v>0.34708000000000006</v>
      </c>
      <c r="D23" s="1">
        <f>Sheet4!J23*$L$1</f>
        <v>16.827500000000001</v>
      </c>
      <c r="E23" s="1">
        <f>Sheet4!O23*$L$1</f>
        <v>22.412360000000003</v>
      </c>
      <c r="F23" s="1">
        <f>Sheet4!P23*$L$1</f>
        <v>4.5520000000000005E-2</v>
      </c>
      <c r="G23" s="5">
        <f>Sheet4!K23*$L$1</f>
        <v>77.775360000000006</v>
      </c>
      <c r="H23" s="5">
        <f>Sheet4!M23*$L$1</f>
        <v>13.245120000000002</v>
      </c>
      <c r="I23" s="5">
        <f>Sheet4!V23*$L$1</f>
        <v>20.052280000000003</v>
      </c>
      <c r="J23" s="5">
        <f>(Sheet4!L23-Sheet4!V23)*$L$1</f>
        <v>44.477960000000003</v>
      </c>
    </row>
    <row r="24" spans="1:10" x14ac:dyDescent="0.3">
      <c r="A24" s="1">
        <f>Sheet4!F24*$L$1</f>
        <v>8.1013600000000014</v>
      </c>
      <c r="B24" s="1">
        <f>Sheet4!G24*$L$1</f>
        <v>5.4360600000000003</v>
      </c>
      <c r="C24" s="1">
        <f>Sheet4!I24*$L$1</f>
        <v>0.40352000000000005</v>
      </c>
      <c r="D24" s="1">
        <f>Sheet4!J24*$L$1</f>
        <v>18.631320000000002</v>
      </c>
      <c r="E24" s="1">
        <f>Sheet4!O24*$L$1</f>
        <v>23.348840000000003</v>
      </c>
      <c r="F24" s="1">
        <f>Sheet4!P24*$L$1</f>
        <v>5.1680000000000004E-2</v>
      </c>
      <c r="G24" s="5">
        <f>Sheet4!K24*$L$1</f>
        <v>84.00800000000001</v>
      </c>
      <c r="H24" s="5">
        <f>Sheet4!M24*$L$1</f>
        <v>13.00332</v>
      </c>
      <c r="I24" s="5">
        <f>Sheet4!V24*$L$1</f>
        <v>22.761520000000001</v>
      </c>
      <c r="J24" s="5">
        <f>(Sheet4!L24-Sheet4!V24)*$L$1</f>
        <v>48.243160000000003</v>
      </c>
    </row>
    <row r="25" spans="1:10" x14ac:dyDescent="0.3">
      <c r="A25" s="1">
        <f>Sheet4!F25*$L$1</f>
        <v>7.4656400000000005</v>
      </c>
      <c r="B25" s="1">
        <f>Sheet4!G25*$L$1</f>
        <v>6.8206400000000009</v>
      </c>
      <c r="C25" s="1">
        <f>Sheet4!I25*$L$1</f>
        <v>0.36770000000000003</v>
      </c>
      <c r="D25" s="1">
        <f>Sheet4!J25*$L$1</f>
        <v>17.662680000000002</v>
      </c>
      <c r="E25" s="1">
        <f>Sheet4!O25*$L$1</f>
        <v>23.445820000000001</v>
      </c>
      <c r="F25" s="1">
        <f>Sheet4!P25*$L$1</f>
        <v>4.6900000000000004E-2</v>
      </c>
      <c r="G25" s="5">
        <f>Sheet4!K25*$L$1</f>
        <v>75.954840000000004</v>
      </c>
      <c r="H25" s="5">
        <f>Sheet4!M25*$L$1</f>
        <v>13.187620000000001</v>
      </c>
      <c r="I25" s="5">
        <f>Sheet4!V25*$L$1</f>
        <v>19.653480000000002</v>
      </c>
      <c r="J25" s="5">
        <f>(Sheet4!L25-Sheet4!V25)*$L$1</f>
        <v>43.113740000000007</v>
      </c>
    </row>
    <row r="26" spans="1:10" x14ac:dyDescent="0.3">
      <c r="A26" s="1">
        <f>Sheet4!F26*$L$1</f>
        <v>7.669480000000001</v>
      </c>
      <c r="B26" s="1">
        <f>Sheet4!G26*$L$1</f>
        <v>5.4739000000000004</v>
      </c>
      <c r="C26" s="1">
        <f>Sheet4!I26*$L$1</f>
        <v>0.40536000000000005</v>
      </c>
      <c r="D26" s="1">
        <f>Sheet4!J26*$L$1</f>
        <v>18.504700000000003</v>
      </c>
      <c r="E26" s="1">
        <f>Sheet4!O26*$L$1</f>
        <v>23.226540000000004</v>
      </c>
      <c r="F26" s="1">
        <f>Sheet4!P26*$L$1</f>
        <v>4.4820000000000006E-2</v>
      </c>
      <c r="G26" s="5">
        <f>Sheet4!K26*$L$1</f>
        <v>79.981020000000001</v>
      </c>
      <c r="H26" s="5">
        <f>Sheet4!M26*$L$1</f>
        <v>13.03382</v>
      </c>
      <c r="I26" s="5">
        <f>Sheet4!V26*$L$1</f>
        <v>20.098500000000001</v>
      </c>
      <c r="J26" s="5">
        <f>(Sheet4!L26-Sheet4!V26)*$L$1</f>
        <v>46.848700000000001</v>
      </c>
    </row>
    <row r="27" spans="1:10" x14ac:dyDescent="0.3">
      <c r="A27" s="1">
        <f>Sheet4!F27*$L$1</f>
        <v>7.9035000000000011</v>
      </c>
      <c r="B27" s="1">
        <f>Sheet4!G27*$L$1</f>
        <v>5.1309200000000006</v>
      </c>
      <c r="C27" s="1">
        <f>Sheet4!I27*$L$1</f>
        <v>0.43802000000000002</v>
      </c>
      <c r="D27" s="1">
        <f>Sheet4!J27*$L$1</f>
        <v>19.060420000000001</v>
      </c>
      <c r="E27" s="1">
        <f>Sheet4!O27*$L$1</f>
        <v>23.547140000000002</v>
      </c>
      <c r="F27" s="1">
        <f>Sheet4!P27*$L$1</f>
        <v>4.8160000000000001E-2</v>
      </c>
      <c r="G27" s="5">
        <f>Sheet4!K27*$L$1</f>
        <v>82.192760000000007</v>
      </c>
      <c r="H27" s="5">
        <f>Sheet4!M27*$L$1</f>
        <v>12.899260000000002</v>
      </c>
      <c r="I27" s="5">
        <f>Sheet4!V27*$L$1</f>
        <v>21.147540000000003</v>
      </c>
      <c r="J27" s="5">
        <f>(Sheet4!L27-Sheet4!V27)*$L$1</f>
        <v>48.145960000000002</v>
      </c>
    </row>
    <row r="28" spans="1:10" x14ac:dyDescent="0.3">
      <c r="A28" s="1">
        <f>Sheet4!F28*$L$1</f>
        <v>8.3393800000000002</v>
      </c>
      <c r="B28" s="1">
        <f>Sheet4!G28*$L$1</f>
        <v>5.0330400000000006</v>
      </c>
      <c r="C28" s="1">
        <f>Sheet4!I28*$L$1</f>
        <v>0.41352000000000005</v>
      </c>
      <c r="D28" s="1">
        <f>Sheet4!J28*$L$1</f>
        <v>19.166320000000002</v>
      </c>
      <c r="E28" s="1">
        <f>Sheet4!O28*$L$1</f>
        <v>23.661460000000002</v>
      </c>
      <c r="F28" s="1">
        <f>Sheet4!P28*$L$1</f>
        <v>4.1280000000000004E-2</v>
      </c>
      <c r="G28" s="5">
        <f>Sheet4!K28*$L$1</f>
        <v>87.772300000000001</v>
      </c>
      <c r="H28" s="5">
        <f>Sheet4!M28*$L$1</f>
        <v>12.88226</v>
      </c>
      <c r="I28" s="5">
        <f>Sheet4!V28*$L$1</f>
        <v>23.315200000000001</v>
      </c>
      <c r="J28" s="5">
        <f>(Sheet4!L28-Sheet4!V28)*$L$1</f>
        <v>51.574840000000002</v>
      </c>
    </row>
    <row r="29" spans="1:10" x14ac:dyDescent="0.3">
      <c r="A29" s="1">
        <f>Sheet4!F29*$L$1</f>
        <v>19.827640000000002</v>
      </c>
      <c r="B29" s="1">
        <f>Sheet4!G29*$L$1</f>
        <v>3.3576000000000001</v>
      </c>
      <c r="C29" s="1">
        <f>Sheet4!I29*$L$1</f>
        <v>3.4122400000000002</v>
      </c>
      <c r="D29" s="1">
        <f>Sheet4!J29*$L$1</f>
        <v>1.7741400000000001</v>
      </c>
      <c r="E29" s="1">
        <f>Sheet4!O29*$L$1</f>
        <v>9.9382600000000014</v>
      </c>
      <c r="F29" s="1">
        <f>Sheet4!P29*$L$1</f>
        <v>4.6400000000000004E-2</v>
      </c>
      <c r="G29" s="5">
        <f>Sheet4!K29*$L$1</f>
        <v>95.152360000000002</v>
      </c>
      <c r="H29" s="5">
        <f>Sheet4!M29*$L$1</f>
        <v>7.3933600000000004</v>
      </c>
      <c r="I29" s="5">
        <f>Sheet4!V29*$L$1</f>
        <v>25.452920000000002</v>
      </c>
      <c r="J29" s="5">
        <f>(Sheet4!L29-Sheet4!V29)*$L$1</f>
        <v>62.306080000000009</v>
      </c>
    </row>
    <row r="30" spans="1:10" x14ac:dyDescent="0.3">
      <c r="A30" s="1">
        <f>Sheet4!F30*$L$1</f>
        <v>20.384980000000002</v>
      </c>
      <c r="B30" s="1">
        <f>Sheet4!G30*$L$1</f>
        <v>3.5318200000000002</v>
      </c>
      <c r="C30" s="1">
        <f>Sheet4!I30*$L$1</f>
        <v>3.7495200000000004</v>
      </c>
      <c r="D30" s="1">
        <f>Sheet4!J30*$L$1</f>
        <v>1.6963800000000002</v>
      </c>
      <c r="E30" s="1">
        <f>Sheet4!O30*$L$1</f>
        <v>10.339180000000001</v>
      </c>
      <c r="F30" s="1">
        <f>Sheet4!P30*$L$1</f>
        <v>6.5100000000000005E-2</v>
      </c>
      <c r="G30" s="5">
        <f>Sheet4!K30*$L$1</f>
        <v>98.796980000000005</v>
      </c>
      <c r="H30" s="5">
        <f>Sheet4!M30*$L$1</f>
        <v>7.6649600000000007</v>
      </c>
      <c r="I30" s="5">
        <f>Sheet4!V30*$L$1</f>
        <v>26.958000000000002</v>
      </c>
      <c r="J30" s="5">
        <f>(Sheet4!L30-Sheet4!V30)*$L$1</f>
        <v>64.174019999999999</v>
      </c>
    </row>
    <row r="31" spans="1:10" x14ac:dyDescent="0.3">
      <c r="A31" s="1">
        <f>Sheet4!F31*$L$1</f>
        <v>20.141940000000002</v>
      </c>
      <c r="B31" s="1">
        <f>Sheet4!G31*$L$1</f>
        <v>3.3584400000000003</v>
      </c>
      <c r="C31" s="1">
        <f>Sheet4!I31*$L$1</f>
        <v>3.4439800000000003</v>
      </c>
      <c r="D31" s="1">
        <f>Sheet4!J31*$L$1</f>
        <v>1.4896</v>
      </c>
      <c r="E31" s="1">
        <f>Sheet4!O31*$L$1</f>
        <v>9.8547400000000014</v>
      </c>
      <c r="F31" s="1">
        <f>Sheet4!P31*$L$1</f>
        <v>7.8280000000000002E-2</v>
      </c>
      <c r="G31" s="5">
        <f>Sheet4!K31*$L$1</f>
        <v>97.621840000000006</v>
      </c>
      <c r="H31" s="5">
        <f>Sheet4!M31*$L$1</f>
        <v>7.4690000000000003</v>
      </c>
      <c r="I31" s="5">
        <f>Sheet4!V31*$L$1</f>
        <v>26.760960000000001</v>
      </c>
      <c r="J31" s="5">
        <f>(Sheet4!L31-Sheet4!V31)*$L$1</f>
        <v>63.391880000000008</v>
      </c>
    </row>
    <row r="32" spans="1:10" x14ac:dyDescent="0.3">
      <c r="A32" s="1">
        <f>Sheet4!F32*$L$1</f>
        <v>22.56052</v>
      </c>
      <c r="B32" s="1">
        <f>Sheet4!G32*$L$1</f>
        <v>4.1994600000000002</v>
      </c>
      <c r="C32" s="1">
        <f>Sheet4!I32*$L$1</f>
        <v>3.7935000000000003</v>
      </c>
      <c r="D32" s="1">
        <f>Sheet4!J32*$L$1</f>
        <v>1.9046000000000001</v>
      </c>
      <c r="E32" s="1">
        <f>Sheet4!O32*$L$1</f>
        <v>11.144920000000001</v>
      </c>
      <c r="F32" s="1">
        <f>Sheet4!P32*$L$1</f>
        <v>7.7920000000000003E-2</v>
      </c>
      <c r="G32" s="5">
        <f>Sheet4!K32*$L$1</f>
        <v>110.13476000000001</v>
      </c>
      <c r="H32" s="5">
        <f>Sheet4!M32*$L$1</f>
        <v>8.7347400000000004</v>
      </c>
      <c r="I32" s="5">
        <f>Sheet4!V32*$L$1</f>
        <v>30.815900000000003</v>
      </c>
      <c r="J32" s="5">
        <f>(Sheet4!L32-Sheet4!V32)*$L$1</f>
        <v>70.584120000000013</v>
      </c>
    </row>
    <row r="33" spans="1:10" x14ac:dyDescent="0.3">
      <c r="A33" s="1">
        <f>Sheet4!F33*$L$1</f>
        <v>22.702860000000001</v>
      </c>
      <c r="B33" s="1">
        <f>Sheet4!G33*$L$1</f>
        <v>3.9691400000000003</v>
      </c>
      <c r="C33" s="1">
        <f>Sheet4!I33*$L$1</f>
        <v>3.9401200000000003</v>
      </c>
      <c r="D33" s="1">
        <f>Sheet4!J33*$L$1</f>
        <v>1.7353200000000002</v>
      </c>
      <c r="E33" s="1">
        <f>Sheet4!O33*$L$1</f>
        <v>11.086320000000001</v>
      </c>
      <c r="F33" s="1">
        <f>Sheet4!P33*$L$1</f>
        <v>9.8860000000000003E-2</v>
      </c>
      <c r="G33" s="5">
        <f>Sheet4!K33*$L$1</f>
        <v>108.96112000000001</v>
      </c>
      <c r="H33" s="5">
        <f>Sheet4!M33*$L$1</f>
        <v>9.1533600000000011</v>
      </c>
      <c r="I33" s="5">
        <f>Sheet4!V33*$L$1</f>
        <v>28.455740000000002</v>
      </c>
      <c r="J33" s="5">
        <f>(Sheet4!L33-Sheet4!V33)*$L$1</f>
        <v>71.35202000000001</v>
      </c>
    </row>
    <row r="34" spans="1:10" x14ac:dyDescent="0.3">
      <c r="A34" s="1">
        <f>Sheet4!F34*$L$1</f>
        <v>26.335760000000001</v>
      </c>
      <c r="B34" s="1">
        <f>Sheet4!G34*$L$1</f>
        <v>3.7201600000000004</v>
      </c>
      <c r="C34" s="1">
        <f>Sheet4!I34*$L$1</f>
        <v>4.6064400000000001</v>
      </c>
      <c r="D34" s="1">
        <f>Sheet4!J34*$L$1</f>
        <v>1.0306200000000001</v>
      </c>
      <c r="E34" s="1">
        <f>Sheet4!O34*$L$1</f>
        <v>12.062760000000001</v>
      </c>
      <c r="F34" s="1">
        <f>Sheet4!P34*$L$1</f>
        <v>3.8860000000000006E-2</v>
      </c>
      <c r="G34" s="5">
        <f>Sheet4!K34*$L$1</f>
        <v>121.20276000000001</v>
      </c>
      <c r="H34" s="5">
        <f>Sheet4!M34*$L$1</f>
        <v>7.6925000000000008</v>
      </c>
      <c r="I34" s="5">
        <f>Sheet4!V34*$L$1</f>
        <v>36.116760000000006</v>
      </c>
      <c r="J34" s="5">
        <f>(Sheet4!L34-Sheet4!V34)*$L$1</f>
        <v>77.393500000000003</v>
      </c>
    </row>
    <row r="35" spans="1:10" x14ac:dyDescent="0.3">
      <c r="A35" s="1">
        <f>Sheet4!F35*$L$1</f>
        <v>27.216540000000002</v>
      </c>
      <c r="B35" s="1">
        <f>Sheet4!G35*$L$1</f>
        <v>3.4398400000000002</v>
      </c>
      <c r="C35" s="1">
        <f>Sheet4!I35*$L$1</f>
        <v>4.7669800000000002</v>
      </c>
      <c r="D35" s="1">
        <f>Sheet4!J35*$L$1</f>
        <v>0.91074000000000011</v>
      </c>
      <c r="E35" s="1">
        <f>Sheet4!O35*$L$1</f>
        <v>12.169640000000001</v>
      </c>
      <c r="F35" s="1">
        <f>Sheet4!P35*$L$1</f>
        <v>4.41E-2</v>
      </c>
      <c r="G35" s="5">
        <f>Sheet4!K35*$L$1</f>
        <v>123.31572000000001</v>
      </c>
      <c r="H35" s="5">
        <f>Sheet4!M35*$L$1</f>
        <v>7.2407000000000004</v>
      </c>
      <c r="I35" s="5">
        <f>Sheet4!V35*$L$1</f>
        <v>38.065240000000003</v>
      </c>
      <c r="J35" s="5">
        <f>(Sheet4!L35-Sheet4!V35)*$L$1</f>
        <v>78.009780000000006</v>
      </c>
    </row>
    <row r="36" spans="1:10" x14ac:dyDescent="0.3">
      <c r="A36" s="1">
        <f>Sheet4!F36*$L$1</f>
        <v>27.19</v>
      </c>
      <c r="B36" s="1">
        <f>Sheet4!G36*$L$1</f>
        <v>3.6002400000000003</v>
      </c>
      <c r="C36" s="1">
        <f>Sheet4!I36*$L$1</f>
        <v>4.6927000000000003</v>
      </c>
      <c r="D36" s="1">
        <f>Sheet4!J36*$L$1</f>
        <v>0.97896000000000005</v>
      </c>
      <c r="E36" s="1">
        <f>Sheet4!O36*$L$1</f>
        <v>12.237820000000001</v>
      </c>
      <c r="F36" s="1">
        <f>Sheet4!P36*$L$1</f>
        <v>6.966E-2</v>
      </c>
      <c r="G36" s="5">
        <f>Sheet4!K36*$L$1</f>
        <v>126.49010000000001</v>
      </c>
      <c r="H36" s="5">
        <f>Sheet4!M36*$L$1</f>
        <v>7.3688800000000008</v>
      </c>
      <c r="I36" s="5">
        <f>Sheet4!V36*$L$1</f>
        <v>39.138720000000006</v>
      </c>
      <c r="J36" s="5">
        <f>(Sheet4!L36-Sheet4!V36)*$L$1</f>
        <v>79.982500000000002</v>
      </c>
    </row>
    <row r="37" spans="1:10" x14ac:dyDescent="0.3">
      <c r="A37" s="1">
        <f>Sheet4!F37*$L$1</f>
        <v>26.072600000000001</v>
      </c>
      <c r="B37" s="1">
        <f>Sheet4!G37*$L$1</f>
        <v>3.1396200000000003</v>
      </c>
      <c r="C37" s="1">
        <f>Sheet4!I37*$L$1</f>
        <v>4.99878</v>
      </c>
      <c r="D37" s="1">
        <f>Sheet4!J37*$L$1</f>
        <v>0.79820000000000002</v>
      </c>
      <c r="E37" s="1">
        <f>Sheet4!O37*$L$1</f>
        <v>12.313020000000002</v>
      </c>
      <c r="F37" s="1">
        <f>Sheet4!P37*$L$1</f>
        <v>2.0360000000000003E-2</v>
      </c>
      <c r="G37" s="5">
        <f>Sheet4!K37*$L$1</f>
        <v>122.58828000000001</v>
      </c>
      <c r="H37" s="5">
        <f>Sheet4!M37*$L$1</f>
        <v>6.7845400000000007</v>
      </c>
      <c r="I37" s="5">
        <f>Sheet4!V37*$L$1</f>
        <v>36.601040000000005</v>
      </c>
      <c r="J37" s="5">
        <f>(Sheet4!L37-Sheet4!V37)*$L$1</f>
        <v>79.202700000000007</v>
      </c>
    </row>
    <row r="38" spans="1:10" x14ac:dyDescent="0.3">
      <c r="A38" s="1">
        <f>Sheet4!F38*$L$1</f>
        <v>26.936000000000003</v>
      </c>
      <c r="B38" s="1">
        <f>Sheet4!G38*$L$1</f>
        <v>2.6844000000000001</v>
      </c>
      <c r="C38" s="1">
        <f>Sheet4!I38*$L$1</f>
        <v>4.9335800000000001</v>
      </c>
      <c r="D38" s="1">
        <f>Sheet4!J38*$L$1</f>
        <v>0.91814000000000007</v>
      </c>
      <c r="E38" s="1">
        <f>Sheet4!O38*$L$1</f>
        <v>12.509100000000002</v>
      </c>
      <c r="F38" s="1">
        <f>Sheet4!P38*$L$1</f>
        <v>0.21458000000000002</v>
      </c>
      <c r="G38" s="5">
        <f>Sheet4!K38*$L$1</f>
        <v>125.32950000000001</v>
      </c>
      <c r="H38" s="5">
        <f>Sheet4!M38*$L$1</f>
        <v>7.2243600000000008</v>
      </c>
      <c r="I38" s="5">
        <f>Sheet4!V38*$L$1</f>
        <v>37.258660000000006</v>
      </c>
      <c r="J38" s="5">
        <f>(Sheet4!L38-Sheet4!V38)*$L$1</f>
        <v>80.84648</v>
      </c>
    </row>
    <row r="39" spans="1:10" x14ac:dyDescent="0.3">
      <c r="A39" s="1">
        <f>Sheet4!F39*$L$1</f>
        <v>21.079120000000003</v>
      </c>
      <c r="B39" s="1">
        <f>Sheet4!G39*$L$1</f>
        <v>2.4043400000000004</v>
      </c>
      <c r="C39" s="1">
        <f>Sheet4!I39*$L$1</f>
        <v>2.5841000000000003</v>
      </c>
      <c r="D39" s="1">
        <f>Sheet4!J39*$L$1</f>
        <v>0.39142000000000005</v>
      </c>
      <c r="E39" s="1">
        <f>Sheet4!O39*$L$1</f>
        <v>7.3072000000000008</v>
      </c>
      <c r="F39" s="1">
        <f>Sheet4!P39*$L$1</f>
        <v>2.3500000000000004E-2</v>
      </c>
      <c r="G39" s="5">
        <f>Sheet4!K39*$L$1</f>
        <v>120.31842</v>
      </c>
      <c r="H39" s="5">
        <f>Sheet4!M39*$L$1</f>
        <v>2.7554000000000003</v>
      </c>
      <c r="I39" s="5">
        <f>Sheet4!V39*$L$1</f>
        <v>33.72372</v>
      </c>
      <c r="J39" s="5">
        <f>(Sheet4!L39-Sheet4!V39)*$L$1</f>
        <v>83.839300000000009</v>
      </c>
    </row>
    <row r="40" spans="1:10" x14ac:dyDescent="0.3">
      <c r="A40" s="1">
        <f>Sheet4!F40*$L$1</f>
        <v>22.052860000000003</v>
      </c>
      <c r="B40" s="1">
        <f>Sheet4!G40*$L$1</f>
        <v>0.92090000000000005</v>
      </c>
      <c r="C40" s="1">
        <f>Sheet4!I40*$L$1</f>
        <v>2.6589</v>
      </c>
      <c r="D40" s="1">
        <f>Sheet4!J40*$L$1</f>
        <v>0.16996000000000003</v>
      </c>
      <c r="E40" s="1">
        <f>Sheet4!O40*$L$1</f>
        <v>7.0017000000000005</v>
      </c>
      <c r="F40" s="1">
        <f>Sheet4!P40*$L$1</f>
        <v>1.7600000000000001E-2</v>
      </c>
      <c r="G40" s="5">
        <f>Sheet4!K40*$L$1</f>
        <v>119.78388000000001</v>
      </c>
      <c r="H40" s="5">
        <f>Sheet4!M40*$L$1</f>
        <v>1.7553000000000001</v>
      </c>
      <c r="I40" s="5">
        <f>Sheet4!V40*$L$1</f>
        <v>32.657780000000002</v>
      </c>
      <c r="J40" s="5">
        <f>(Sheet4!L40-Sheet4!V40)*$L$1</f>
        <v>85.370800000000003</v>
      </c>
    </row>
    <row r="41" spans="1:10" x14ac:dyDescent="0.3">
      <c r="A41" s="1">
        <f>Sheet4!F41*$L$1</f>
        <v>21.31474</v>
      </c>
      <c r="B41" s="1">
        <f>Sheet4!G41*$L$1</f>
        <v>2.5022200000000003</v>
      </c>
      <c r="C41" s="1">
        <f>Sheet4!I41*$L$1</f>
        <v>2.6106800000000003</v>
      </c>
      <c r="D41" s="1">
        <f>Sheet4!J41*$L$1</f>
        <v>0.40596000000000004</v>
      </c>
      <c r="E41" s="1">
        <f>Sheet4!O41*$L$1</f>
        <v>7.2831400000000004</v>
      </c>
      <c r="F41" s="1">
        <f>Sheet4!P41*$L$1</f>
        <v>1.584E-2</v>
      </c>
      <c r="G41" s="5">
        <f>Sheet4!K41*$L$1</f>
        <v>117.05342</v>
      </c>
      <c r="H41" s="5">
        <f>Sheet4!M41*$L$1</f>
        <v>2.9144400000000004</v>
      </c>
      <c r="I41" s="5">
        <f>Sheet4!V41*$L$1</f>
        <v>30.050540000000002</v>
      </c>
      <c r="J41" s="5">
        <f>(Sheet4!L41-Sheet4!V41)*$L$1</f>
        <v>84.088440000000006</v>
      </c>
    </row>
    <row r="42" spans="1:10" x14ac:dyDescent="0.3">
      <c r="A42" s="1">
        <f>Sheet4!F42*$L$1</f>
        <v>7.6478600000000005</v>
      </c>
      <c r="B42" s="1">
        <f>Sheet4!G42*$L$1</f>
        <v>1.03E-2</v>
      </c>
      <c r="C42" s="1">
        <f>Sheet4!I42*$L$1</f>
        <v>0.14410000000000001</v>
      </c>
      <c r="D42" s="1">
        <f>Sheet4!J42*$L$1</f>
        <v>1.1000000000000001E-3</v>
      </c>
      <c r="E42" s="1">
        <f>Sheet4!O42*$L$1</f>
        <v>0.31252000000000002</v>
      </c>
      <c r="F42" s="1">
        <f>Sheet4!P42*$L$1</f>
        <v>5.0000000000000001E-4</v>
      </c>
      <c r="G42" s="5">
        <f>Sheet4!K42*$L$1</f>
        <v>105.62508000000001</v>
      </c>
      <c r="H42" s="5">
        <f>Sheet4!M42*$L$1</f>
        <v>3.4340000000000002E-2</v>
      </c>
      <c r="I42" s="5">
        <f>Sheet4!V42*$L$1</f>
        <v>31.121700000000004</v>
      </c>
      <c r="J42" s="5">
        <f>(Sheet4!L42-Sheet4!V42)*$L$1</f>
        <v>74.469040000000007</v>
      </c>
    </row>
    <row r="43" spans="1:10" x14ac:dyDescent="0.3">
      <c r="A43" s="1">
        <f>Sheet4!F43*$L$1</f>
        <v>15.177500000000002</v>
      </c>
      <c r="B43" s="1">
        <f>Sheet4!G43*$L$1</f>
        <v>2.7440800000000003</v>
      </c>
      <c r="C43" s="1">
        <f>Sheet4!I43*$L$1</f>
        <v>0.75322000000000011</v>
      </c>
      <c r="D43" s="1">
        <f>Sheet4!J43*$L$1</f>
        <v>0.53478000000000003</v>
      </c>
      <c r="E43" s="1">
        <f>Sheet4!O43*$L$1</f>
        <v>5.7718600000000002</v>
      </c>
      <c r="F43" s="1">
        <f>Sheet4!P43*$L$1</f>
        <v>1.8080000000000002E-2</v>
      </c>
      <c r="G43" s="5">
        <f>Sheet4!K43*$L$1</f>
        <v>138.41574</v>
      </c>
      <c r="H43" s="5">
        <f>Sheet4!M43*$L$1</f>
        <v>2.7995000000000001</v>
      </c>
      <c r="I43" s="5">
        <f>Sheet4!V43*$L$1</f>
        <v>47.644540000000006</v>
      </c>
      <c r="J43" s="5">
        <f>(Sheet4!L43-Sheet4!V43)*$L$1</f>
        <v>87.971700000000013</v>
      </c>
    </row>
    <row r="44" spans="1:10" x14ac:dyDescent="0.3">
      <c r="A44" s="1">
        <f>Sheet4!F44*$L$1</f>
        <v>15.938900000000002</v>
      </c>
      <c r="B44" s="1">
        <f>Sheet4!G44*$L$1</f>
        <v>2.8081200000000002</v>
      </c>
      <c r="C44" s="1">
        <f>Sheet4!I44*$L$1</f>
        <v>0.73704000000000003</v>
      </c>
      <c r="D44" s="1">
        <f>Sheet4!J44*$L$1</f>
        <v>0.55834000000000006</v>
      </c>
      <c r="E44" s="1">
        <f>Sheet4!O44*$L$1</f>
        <v>5.8212800000000007</v>
      </c>
      <c r="F44" s="1">
        <f>Sheet4!P44*$L$1</f>
        <v>1.4760000000000001E-2</v>
      </c>
      <c r="G44" s="5">
        <f>Sheet4!K44*$L$1</f>
        <v>140.78138000000001</v>
      </c>
      <c r="H44" s="5">
        <f>Sheet4!M44*$L$1</f>
        <v>2.8410600000000001</v>
      </c>
      <c r="I44" s="5">
        <f>Sheet4!V44*$L$1</f>
        <v>46.730260000000001</v>
      </c>
      <c r="J44" s="5">
        <f>(Sheet4!L44-Sheet4!V44)*$L$1</f>
        <v>91.210060000000013</v>
      </c>
    </row>
    <row r="45" spans="1:10" x14ac:dyDescent="0.3">
      <c r="A45" s="1">
        <f>Sheet4!F45*$L$1</f>
        <v>14.869300000000001</v>
      </c>
      <c r="B45" s="1">
        <f>Sheet4!G45*$L$1</f>
        <v>6.0000000000000008E-5</v>
      </c>
      <c r="C45" s="1">
        <f>Sheet4!I45*$L$1</f>
        <v>1.33562</v>
      </c>
      <c r="D45" s="1">
        <f>Sheet4!J45*$L$1</f>
        <v>0</v>
      </c>
      <c r="E45" s="1">
        <f>Sheet4!O45*$L$1</f>
        <v>3.6008200000000001</v>
      </c>
      <c r="F45" s="1">
        <f>Sheet4!P45*$L$1</f>
        <v>0</v>
      </c>
      <c r="G45" s="5">
        <f>Sheet4!K45*$L$1</f>
        <v>124.28286000000001</v>
      </c>
      <c r="H45" s="5">
        <f>Sheet4!M45*$L$1</f>
        <v>1.0600000000000002E-3</v>
      </c>
      <c r="I45" s="5">
        <f>Sheet4!V45*$L$1</f>
        <v>37.790380000000006</v>
      </c>
      <c r="J45" s="5">
        <f>(Sheet4!L45-Sheet4!V45)*$L$1</f>
        <v>86.491420000000005</v>
      </c>
    </row>
    <row r="46" spans="1:10" x14ac:dyDescent="0.3">
      <c r="A46" s="1">
        <f>Sheet4!F46*$L$1</f>
        <v>10.180620000000001</v>
      </c>
      <c r="B46" s="1">
        <f>Sheet4!G46*$L$1</f>
        <v>1.6823000000000001</v>
      </c>
      <c r="C46" s="1">
        <f>Sheet4!I46*$L$1</f>
        <v>0.73986000000000007</v>
      </c>
      <c r="D46" s="1">
        <f>Sheet4!J46*$L$1</f>
        <v>0.76032000000000011</v>
      </c>
      <c r="E46" s="1">
        <f>Sheet4!O46*$L$1</f>
        <v>5.0655600000000005</v>
      </c>
      <c r="F46" s="1">
        <f>Sheet4!P46*$L$1</f>
        <v>9.5400000000000016E-3</v>
      </c>
      <c r="G46" s="5">
        <f>Sheet4!K46*$L$1</f>
        <v>42.774100000000004</v>
      </c>
      <c r="H46" s="5">
        <f>Sheet4!M46*$L$1</f>
        <v>2.4942200000000003</v>
      </c>
      <c r="I46" s="5">
        <f>Sheet4!V46*$L$1</f>
        <v>19.515540000000001</v>
      </c>
      <c r="J46" s="5">
        <f>(Sheet4!L46-Sheet4!V46)*$L$1</f>
        <v>20.764340000000001</v>
      </c>
    </row>
    <row r="47" spans="1:10" x14ac:dyDescent="0.3">
      <c r="A47" s="1">
        <f>Sheet4!F47*$L$1</f>
        <v>4.3209200000000001</v>
      </c>
      <c r="B47" s="1">
        <f>Sheet4!G47*$L$1</f>
        <v>4.2237</v>
      </c>
      <c r="C47" s="1">
        <f>Sheet4!I47*$L$1</f>
        <v>0.25030000000000002</v>
      </c>
      <c r="D47" s="1">
        <f>Sheet4!J47*$L$1</f>
        <v>71.732800000000012</v>
      </c>
      <c r="E47" s="1">
        <f>Sheet4!O47*$L$1</f>
        <v>74.507800000000003</v>
      </c>
      <c r="F47" s="1">
        <f>Sheet4!P47*$L$1</f>
        <v>2.2200000000000002E-3</v>
      </c>
      <c r="G47" s="5">
        <f>Sheet4!K47*$L$1</f>
        <v>51.756180000000008</v>
      </c>
      <c r="H47" s="5">
        <f>Sheet4!M47*$L$1</f>
        <v>29.795240000000003</v>
      </c>
      <c r="I47" s="5">
        <f>Sheet4!V47*$L$1</f>
        <v>6.5879000000000003</v>
      </c>
      <c r="J47" s="5">
        <f>(Sheet4!L47-Sheet4!V47)*$L$1</f>
        <v>15.373040000000001</v>
      </c>
    </row>
    <row r="48" spans="1:10" x14ac:dyDescent="0.3">
      <c r="A48" s="1">
        <f>Sheet4!F48*$L$1</f>
        <v>3.4631400000000001</v>
      </c>
      <c r="B48" s="1">
        <f>Sheet4!G48*$L$1</f>
        <v>5.0212400000000006</v>
      </c>
      <c r="C48" s="1">
        <f>Sheet4!I48*$L$1</f>
        <v>0.1298</v>
      </c>
      <c r="D48" s="1">
        <f>Sheet4!J48*$L$1</f>
        <v>100.86812</v>
      </c>
      <c r="E48" s="1">
        <f>Sheet4!O48*$L$1</f>
        <v>103.15472000000001</v>
      </c>
      <c r="F48" s="1">
        <f>Sheet4!P48*$L$1</f>
        <v>3.4000000000000002E-3</v>
      </c>
      <c r="G48" s="5">
        <f>Sheet4!K48*$L$1</f>
        <v>35.197600000000001</v>
      </c>
      <c r="H48" s="5">
        <f>Sheet4!M48*$L$1</f>
        <v>14.720620000000002</v>
      </c>
      <c r="I48" s="5">
        <f>Sheet4!V48*$L$1</f>
        <v>6.0335400000000003</v>
      </c>
      <c r="J48" s="5">
        <f>(Sheet4!L48-Sheet4!V48)*$L$1</f>
        <v>14.443440000000001</v>
      </c>
    </row>
    <row r="49" spans="1:10" x14ac:dyDescent="0.3">
      <c r="A49" s="1">
        <f>Sheet4!F49*$L$1</f>
        <v>4.5369000000000002</v>
      </c>
      <c r="B49" s="1">
        <f>Sheet4!G49*$L$1</f>
        <v>0.70606000000000002</v>
      </c>
      <c r="C49" s="1">
        <f>Sheet4!I49*$L$1</f>
        <v>1.405</v>
      </c>
      <c r="D49" s="1">
        <f>Sheet4!J49*$L$1</f>
        <v>0.67870000000000008</v>
      </c>
      <c r="E49" s="1">
        <f>Sheet4!O49*$L$1</f>
        <v>2.7846400000000004</v>
      </c>
      <c r="F49" s="1">
        <f>Sheet4!P49*$L$1</f>
        <v>1.34E-3</v>
      </c>
      <c r="G49" s="5">
        <f>Sheet4!K49*$L$1</f>
        <v>32.370800000000003</v>
      </c>
      <c r="H49" s="5">
        <f>Sheet4!M49*$L$1</f>
        <v>1.0909600000000002</v>
      </c>
      <c r="I49" s="5">
        <f>Sheet4!V49*$L$1</f>
        <v>11.794500000000001</v>
      </c>
      <c r="J49" s="5">
        <f>(Sheet4!L49-Sheet4!V49)*$L$1</f>
        <v>19.485340000000001</v>
      </c>
    </row>
    <row r="50" spans="1:10" x14ac:dyDescent="0.3">
      <c r="A50" s="1">
        <f>Sheet4!F50*$L$1</f>
        <v>4.7774200000000002</v>
      </c>
      <c r="B50" s="1">
        <f>Sheet4!G50*$L$1</f>
        <v>0.27716000000000002</v>
      </c>
      <c r="C50" s="1">
        <f>Sheet4!I50*$L$1</f>
        <v>0.79666000000000003</v>
      </c>
      <c r="D50" s="1">
        <f>Sheet4!J50*$L$1</f>
        <v>5.4980000000000001E-2</v>
      </c>
      <c r="E50" s="1">
        <f>Sheet4!O50*$L$1</f>
        <v>1.4814600000000002</v>
      </c>
      <c r="F50" s="1">
        <f>Sheet4!P50*$L$1</f>
        <v>2.5400000000000002E-3</v>
      </c>
      <c r="G50" s="5">
        <f>Sheet4!K50*$L$1</f>
        <v>39.873720000000006</v>
      </c>
      <c r="H50" s="5">
        <f>Sheet4!M50*$L$1</f>
        <v>0.41354000000000002</v>
      </c>
      <c r="I50" s="5">
        <f>Sheet4!V50*$L$1</f>
        <v>14.368500000000001</v>
      </c>
      <c r="J50" s="5">
        <f>(Sheet4!L50-Sheet4!V50)*$L$1</f>
        <v>25.091680000000004</v>
      </c>
    </row>
    <row r="51" spans="1:10" x14ac:dyDescent="0.3">
      <c r="A51" s="1">
        <f>Sheet4!F51*$L$1</f>
        <v>4.8316800000000004</v>
      </c>
      <c r="B51" s="1">
        <f>Sheet4!G51*$L$1</f>
        <v>1.6155200000000001</v>
      </c>
      <c r="C51" s="1">
        <f>Sheet4!I51*$L$1</f>
        <v>0.25838</v>
      </c>
      <c r="D51" s="1">
        <f>Sheet4!J51*$L$1</f>
        <v>0.10698000000000001</v>
      </c>
      <c r="E51" s="1">
        <f>Sheet4!O51*$L$1</f>
        <v>1.5724400000000001</v>
      </c>
      <c r="F51" s="1">
        <f>Sheet4!P51*$L$1</f>
        <v>6.8000000000000005E-3</v>
      </c>
      <c r="G51" s="5">
        <f>Sheet4!K51*$L$1</f>
        <v>22.9969</v>
      </c>
      <c r="H51" s="5">
        <f>Sheet4!M51*$L$1</f>
        <v>1.5868200000000001</v>
      </c>
      <c r="I51" s="5">
        <f>Sheet4!V51*$L$1</f>
        <v>7.8249600000000008</v>
      </c>
      <c r="J51" s="5">
        <f>(Sheet4!L51-Sheet4!V51)*$L$1</f>
        <v>13.585120000000002</v>
      </c>
    </row>
    <row r="52" spans="1:10" x14ac:dyDescent="0.3">
      <c r="A52" s="1">
        <f>Sheet4!F52*$L$1</f>
        <v>1.4185200000000002</v>
      </c>
      <c r="B52" s="1">
        <f>Sheet4!G52*$L$1</f>
        <v>0.10630000000000001</v>
      </c>
      <c r="C52" s="1">
        <f>Sheet4!I52*$L$1</f>
        <v>0.43902000000000002</v>
      </c>
      <c r="D52" s="1">
        <f>Sheet4!J52*$L$1</f>
        <v>0.24120000000000003</v>
      </c>
      <c r="E52" s="1">
        <f>Sheet4!O52*$L$1</f>
        <v>0.86094000000000004</v>
      </c>
      <c r="F52" s="1">
        <f>Sheet4!P52*$L$1</f>
        <v>1.2800000000000001E-3</v>
      </c>
      <c r="G52" s="5">
        <f>Sheet4!K52*$L$1</f>
        <v>9.7955000000000005</v>
      </c>
      <c r="H52" s="5">
        <f>Sheet4!M52*$L$1</f>
        <v>0.42336000000000001</v>
      </c>
      <c r="I52" s="5">
        <f>Sheet4!V52*$L$1</f>
        <v>3.2951400000000004</v>
      </c>
      <c r="J52" s="5">
        <f>(Sheet4!L52-Sheet4!V52)*$L$1</f>
        <v>6.0770000000000008</v>
      </c>
    </row>
    <row r="53" spans="1:10" x14ac:dyDescent="0.3">
      <c r="A53" s="1">
        <f>AVERAGE(A3:A52)</f>
        <v>13.698194399999998</v>
      </c>
      <c r="B53" s="1">
        <f t="shared" ref="B53:J53" si="0">AVERAGE(B3:B52)</f>
        <v>3.3544280000000009</v>
      </c>
      <c r="C53" s="1">
        <f t="shared" si="0"/>
        <v>1.4741739999999999</v>
      </c>
      <c r="D53" s="1">
        <f t="shared" si="0"/>
        <v>6.4706788000000008</v>
      </c>
      <c r="E53" s="1">
        <f t="shared" si="0"/>
        <v>11.306294800000003</v>
      </c>
      <c r="F53" s="1">
        <f t="shared" si="0"/>
        <v>2.9735600000000008E-2</v>
      </c>
      <c r="G53" s="5">
        <f t="shared" si="0"/>
        <v>76.319732400000007</v>
      </c>
      <c r="H53" s="5">
        <f t="shared" si="0"/>
        <v>7.1313284000000001</v>
      </c>
      <c r="I53" s="5">
        <f t="shared" si="0"/>
        <v>22.0765308</v>
      </c>
      <c r="J53" s="5">
        <f t="shared" si="0"/>
        <v>47.111873200000012</v>
      </c>
    </row>
    <row r="54" spans="1:10" x14ac:dyDescent="0.3">
      <c r="A54" s="1" t="s">
        <v>165</v>
      </c>
      <c r="B54" s="1">
        <f>SUM(A53:G53)</f>
        <v>112.65323800000002</v>
      </c>
      <c r="C54" s="1"/>
      <c r="D54" s="1"/>
      <c r="E54" s="1"/>
      <c r="F54" s="1"/>
      <c r="I54" s="1"/>
      <c r="J54" s="1"/>
    </row>
    <row r="55" spans="1:10" x14ac:dyDescent="0.3">
      <c r="A55" s="1" t="s">
        <v>152</v>
      </c>
      <c r="B55" s="1">
        <f>(B53+D53+F53+H53)*linkedrecords!$D$3</f>
        <v>24.078406694124006</v>
      </c>
      <c r="C55" s="1"/>
      <c r="D55" s="1"/>
      <c r="E55" s="1"/>
      <c r="F55" s="1"/>
      <c r="I55" s="1"/>
      <c r="J55" s="1"/>
    </row>
    <row r="56" spans="1:10" x14ac:dyDescent="0.3">
      <c r="A56" s="1" t="s">
        <v>153</v>
      </c>
      <c r="B56" s="1">
        <f>(A53+C53+E53+J53)*linkedrecords!$C$3</f>
        <v>87.159159501432015</v>
      </c>
      <c r="C56" s="1"/>
      <c r="D56" s="1"/>
      <c r="E56" s="1"/>
      <c r="F56" s="1"/>
      <c r="I56" s="1"/>
      <c r="J56" s="1"/>
    </row>
    <row r="57" spans="1:10" x14ac:dyDescent="0.3">
      <c r="A57" s="1" t="s">
        <v>139</v>
      </c>
      <c r="B57" s="1">
        <f>I53*linkedrecords!$B$3</f>
        <v>1.07373402086652</v>
      </c>
    </row>
    <row r="58" spans="1:10" x14ac:dyDescent="0.3">
      <c r="A58" s="1" t="s">
        <v>161</v>
      </c>
      <c r="B58" s="1">
        <f>SUM(B55:B57)</f>
        <v>112.31130021642254</v>
      </c>
    </row>
    <row r="59" spans="1:10" x14ac:dyDescent="0.3">
      <c r="A59" s="1" t="s">
        <v>162</v>
      </c>
      <c r="B59" s="1">
        <f>Sheet1!B55*linkedrecords!E3*20</f>
        <v>51.12144531752233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2021-02-10T00:46:11Z</dcterms:created>
  <dcterms:modified xsi:type="dcterms:W3CDTF">2021-03-06T20:00:55Z</dcterms:modified>
</cp:coreProperties>
</file>