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Mana_FrontEnd_Sensitivity\Mana_SemiConservative_16k_L1-I_32k8w\"/>
    </mc:Choice>
  </mc:AlternateContent>
  <bookViews>
    <workbookView xWindow="240" yWindow="12" windowWidth="16092" windowHeight="9660" firstSheet="2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3" i="9"/>
  <c r="I53" i="9" l="1"/>
  <c r="H53" i="9"/>
  <c r="J53" i="9"/>
  <c r="B54" i="1"/>
  <c r="B55" i="1" s="1"/>
  <c r="A4" i="10" l="1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B3" i="10"/>
  <c r="A3" i="10"/>
  <c r="C2" i="10"/>
  <c r="B4" i="9"/>
  <c r="C4" i="9"/>
  <c r="B6" i="9"/>
  <c r="C6" i="9"/>
  <c r="B8" i="9"/>
  <c r="C8" i="9"/>
  <c r="B10" i="9"/>
  <c r="C10" i="9"/>
  <c r="B12" i="9"/>
  <c r="C12" i="9"/>
  <c r="B14" i="9"/>
  <c r="C14" i="9"/>
  <c r="B16" i="9"/>
  <c r="C16" i="9"/>
  <c r="B18" i="9"/>
  <c r="C18" i="9"/>
  <c r="B20" i="9"/>
  <c r="C20" i="9"/>
  <c r="B22" i="9"/>
  <c r="C22" i="9"/>
  <c r="B24" i="9"/>
  <c r="C24" i="9"/>
  <c r="B26" i="9"/>
  <c r="C26" i="9"/>
  <c r="B28" i="9"/>
  <c r="C28" i="9"/>
  <c r="B30" i="9"/>
  <c r="C30" i="9"/>
  <c r="B32" i="9"/>
  <c r="C32" i="9"/>
  <c r="B34" i="9"/>
  <c r="C34" i="9"/>
  <c r="B36" i="9"/>
  <c r="C36" i="9"/>
  <c r="B38" i="9"/>
  <c r="C38" i="9"/>
  <c r="B40" i="9"/>
  <c r="C40" i="9"/>
  <c r="B42" i="9"/>
  <c r="C42" i="9"/>
  <c r="B44" i="9"/>
  <c r="C44" i="9"/>
  <c r="B46" i="9"/>
  <c r="C46" i="9"/>
  <c r="B48" i="9"/>
  <c r="C48" i="9"/>
  <c r="B50" i="9"/>
  <c r="C50" i="9"/>
  <c r="B52" i="9"/>
  <c r="C52" i="9"/>
  <c r="L1" i="9"/>
  <c r="D4" i="9" s="1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C5" i="7"/>
  <c r="E5" i="7"/>
  <c r="A55" i="10" s="1"/>
  <c r="E4" i="7"/>
  <c r="B55" i="10" s="1"/>
  <c r="C4" i="7"/>
  <c r="D3" i="7"/>
  <c r="C3" i="7"/>
  <c r="B3" i="7"/>
  <c r="B57" i="9" s="1"/>
  <c r="E3" i="7"/>
  <c r="B59" i="9" s="1"/>
  <c r="E2" i="7"/>
  <c r="B59" i="8" s="1"/>
  <c r="D2" i="7"/>
  <c r="C2" i="7"/>
  <c r="B2" i="7"/>
  <c r="C53" i="8" l="1"/>
  <c r="B53" i="10"/>
  <c r="B54" i="10" s="1"/>
  <c r="A53" i="10"/>
  <c r="A54" i="10" s="1"/>
  <c r="A53" i="8"/>
  <c r="B54" i="8" s="1"/>
  <c r="B53" i="8"/>
  <c r="B55" i="8" s="1"/>
  <c r="D53" i="8"/>
  <c r="B57" i="8"/>
  <c r="D55" i="10"/>
  <c r="A52" i="9"/>
  <c r="A48" i="9"/>
  <c r="A44" i="9"/>
  <c r="A36" i="9"/>
  <c r="A32" i="9"/>
  <c r="A26" i="9"/>
  <c r="A22" i="9"/>
  <c r="A18" i="9"/>
  <c r="A14" i="9"/>
  <c r="A10" i="9"/>
  <c r="A4" i="9"/>
  <c r="F51" i="9"/>
  <c r="F47" i="9"/>
  <c r="F43" i="9"/>
  <c r="F41" i="9"/>
  <c r="F37" i="9"/>
  <c r="F35" i="9"/>
  <c r="F33" i="9"/>
  <c r="F29" i="9"/>
  <c r="F15" i="9"/>
  <c r="B3" i="9"/>
  <c r="E51" i="9"/>
  <c r="E49" i="9"/>
  <c r="E47" i="9"/>
  <c r="E45" i="9"/>
  <c r="E43" i="9"/>
  <c r="E41" i="9"/>
  <c r="E39" i="9"/>
  <c r="E37" i="9"/>
  <c r="E35" i="9"/>
  <c r="E33" i="9"/>
  <c r="E31" i="9"/>
  <c r="E29" i="9"/>
  <c r="E27" i="9"/>
  <c r="E25" i="9"/>
  <c r="E23" i="9"/>
  <c r="E21" i="9"/>
  <c r="E19" i="9"/>
  <c r="E17" i="9"/>
  <c r="E15" i="9"/>
  <c r="E13" i="9"/>
  <c r="E11" i="9"/>
  <c r="E9" i="9"/>
  <c r="E7" i="9"/>
  <c r="E5" i="9"/>
  <c r="C3" i="9"/>
  <c r="D51" i="9"/>
  <c r="D49" i="9"/>
  <c r="D47" i="9"/>
  <c r="D45" i="9"/>
  <c r="D43" i="9"/>
  <c r="D41" i="9"/>
  <c r="D39" i="9"/>
  <c r="D37" i="9"/>
  <c r="D35" i="9"/>
  <c r="D33" i="9"/>
  <c r="D31" i="9"/>
  <c r="D29" i="9"/>
  <c r="D27" i="9"/>
  <c r="D25" i="9"/>
  <c r="D23" i="9"/>
  <c r="D21" i="9"/>
  <c r="D19" i="9"/>
  <c r="D17" i="9"/>
  <c r="D15" i="9"/>
  <c r="D13" i="9"/>
  <c r="D11" i="9"/>
  <c r="D9" i="9"/>
  <c r="D7" i="9"/>
  <c r="D5" i="9"/>
  <c r="A42" i="9"/>
  <c r="C51" i="9"/>
  <c r="C45" i="9"/>
  <c r="C39" i="9"/>
  <c r="C35" i="9"/>
  <c r="C29" i="9"/>
  <c r="C23" i="9"/>
  <c r="C19" i="9"/>
  <c r="C13" i="9"/>
  <c r="C7" i="9"/>
  <c r="E3" i="9"/>
  <c r="B47" i="9"/>
  <c r="B41" i="9"/>
  <c r="B33" i="9"/>
  <c r="B9" i="9"/>
  <c r="A50" i="9"/>
  <c r="C49" i="9"/>
  <c r="C43" i="9"/>
  <c r="C37" i="9"/>
  <c r="C31" i="9"/>
  <c r="C25" i="9"/>
  <c r="C17" i="9"/>
  <c r="C9" i="9"/>
  <c r="B49" i="9"/>
  <c r="B43" i="9"/>
  <c r="B37" i="9"/>
  <c r="B31" i="9"/>
  <c r="B27" i="9"/>
  <c r="B23" i="9"/>
  <c r="B21" i="9"/>
  <c r="B17" i="9"/>
  <c r="B15" i="9"/>
  <c r="B11" i="9"/>
  <c r="B7" i="9"/>
  <c r="B5" i="9"/>
  <c r="F3" i="9"/>
  <c r="A49" i="9"/>
  <c r="A47" i="9"/>
  <c r="A43" i="9"/>
  <c r="A39" i="9"/>
  <c r="A35" i="9"/>
  <c r="A31" i="9"/>
  <c r="A27" i="9"/>
  <c r="A21" i="9"/>
  <c r="A15" i="9"/>
  <c r="F52" i="9"/>
  <c r="F50" i="9"/>
  <c r="F46" i="9"/>
  <c r="F42" i="9"/>
  <c r="F38" i="9"/>
  <c r="F36" i="9"/>
  <c r="F32" i="9"/>
  <c r="F30" i="9"/>
  <c r="F26" i="9"/>
  <c r="F22" i="9"/>
  <c r="F18" i="9"/>
  <c r="F16" i="9"/>
  <c r="F12" i="9"/>
  <c r="F8" i="9"/>
  <c r="E52" i="9"/>
  <c r="E50" i="9"/>
  <c r="E48" i="9"/>
  <c r="E46" i="9"/>
  <c r="E44" i="9"/>
  <c r="E42" i="9"/>
  <c r="E40" i="9"/>
  <c r="E38" i="9"/>
  <c r="E36" i="9"/>
  <c r="E34" i="9"/>
  <c r="E32" i="9"/>
  <c r="E30" i="9"/>
  <c r="E28" i="9"/>
  <c r="E26" i="9"/>
  <c r="E24" i="9"/>
  <c r="E22" i="9"/>
  <c r="E20" i="9"/>
  <c r="E18" i="9"/>
  <c r="E16" i="9"/>
  <c r="E14" i="9"/>
  <c r="E12" i="9"/>
  <c r="E10" i="9"/>
  <c r="E8" i="9"/>
  <c r="E6" i="9"/>
  <c r="E4" i="9"/>
  <c r="A38" i="9"/>
  <c r="D3" i="9"/>
  <c r="C47" i="9"/>
  <c r="C41" i="9"/>
  <c r="C33" i="9"/>
  <c r="C27" i="9"/>
  <c r="C21" i="9"/>
  <c r="C15" i="9"/>
  <c r="C11" i="9"/>
  <c r="C5" i="9"/>
  <c r="B51" i="9"/>
  <c r="B45" i="9"/>
  <c r="B39" i="9"/>
  <c r="B35" i="9"/>
  <c r="B29" i="9"/>
  <c r="B25" i="9"/>
  <c r="B19" i="9"/>
  <c r="B13" i="9"/>
  <c r="A51" i="9"/>
  <c r="A45" i="9"/>
  <c r="A41" i="9"/>
  <c r="A37" i="9"/>
  <c r="A33" i="9"/>
  <c r="A29" i="9"/>
  <c r="A25" i="9"/>
  <c r="A23" i="9"/>
  <c r="A19" i="9"/>
  <c r="A17" i="9"/>
  <c r="A13" i="9"/>
  <c r="A11" i="9"/>
  <c r="A9" i="9"/>
  <c r="A7" i="9"/>
  <c r="A5" i="9"/>
  <c r="F48" i="9"/>
  <c r="F44" i="9"/>
  <c r="F40" i="9"/>
  <c r="F34" i="9"/>
  <c r="F28" i="9"/>
  <c r="F24" i="9"/>
  <c r="F20" i="9"/>
  <c r="F14" i="9"/>
  <c r="F10" i="9"/>
  <c r="F6" i="9"/>
  <c r="F4" i="9"/>
  <c r="D52" i="9"/>
  <c r="D50" i="9"/>
  <c r="D48" i="9"/>
  <c r="D46" i="9"/>
  <c r="D44" i="9"/>
  <c r="D42" i="9"/>
  <c r="D40" i="9"/>
  <c r="D38" i="9"/>
  <c r="D36" i="9"/>
  <c r="D34" i="9"/>
  <c r="D32" i="9"/>
  <c r="D30" i="9"/>
  <c r="D28" i="9"/>
  <c r="D26" i="9"/>
  <c r="D24" i="9"/>
  <c r="D22" i="9"/>
  <c r="D20" i="9"/>
  <c r="D18" i="9"/>
  <c r="D16" i="9"/>
  <c r="D14" i="9"/>
  <c r="D12" i="9"/>
  <c r="D10" i="9"/>
  <c r="D8" i="9"/>
  <c r="D6" i="9"/>
  <c r="G8" i="9"/>
  <c r="G20" i="9"/>
  <c r="G32" i="9"/>
  <c r="G44" i="9"/>
  <c r="G9" i="9"/>
  <c r="G21" i="9"/>
  <c r="G33" i="9"/>
  <c r="G45" i="9"/>
  <c r="G46" i="9"/>
  <c r="G11" i="9"/>
  <c r="G35" i="9"/>
  <c r="G12" i="9"/>
  <c r="G36" i="9"/>
  <c r="G13" i="9"/>
  <c r="G25" i="9"/>
  <c r="G49" i="9"/>
  <c r="G38" i="9"/>
  <c r="G15" i="9"/>
  <c r="G39" i="9"/>
  <c r="G28" i="9"/>
  <c r="G17" i="9"/>
  <c r="G3" i="9"/>
  <c r="G30" i="9"/>
  <c r="G31" i="9"/>
  <c r="G10" i="9"/>
  <c r="G22" i="9"/>
  <c r="G34" i="9"/>
  <c r="G23" i="9"/>
  <c r="G47" i="9"/>
  <c r="G24" i="9"/>
  <c r="G48" i="9"/>
  <c r="G37" i="9"/>
  <c r="G26" i="9"/>
  <c r="G50" i="9"/>
  <c r="G27" i="9"/>
  <c r="G4" i="9"/>
  <c r="G40" i="9"/>
  <c r="G5" i="9"/>
  <c r="G41" i="9"/>
  <c r="G6" i="9"/>
  <c r="G42" i="9"/>
  <c r="G19" i="9"/>
  <c r="G43" i="9"/>
  <c r="G14" i="9"/>
  <c r="G51" i="9"/>
  <c r="G16" i="9"/>
  <c r="G52" i="9"/>
  <c r="G29" i="9"/>
  <c r="G18" i="9"/>
  <c r="G7" i="9"/>
  <c r="A46" i="9"/>
  <c r="A40" i="9"/>
  <c r="A34" i="9"/>
  <c r="A30" i="9"/>
  <c r="A28" i="9"/>
  <c r="A24" i="9"/>
  <c r="A20" i="9"/>
  <c r="A16" i="9"/>
  <c r="A12" i="9"/>
  <c r="A8" i="9"/>
  <c r="A6" i="9"/>
  <c r="A3" i="9"/>
  <c r="F49" i="9"/>
  <c r="F45" i="9"/>
  <c r="F39" i="9"/>
  <c r="F31" i="9"/>
  <c r="F27" i="9"/>
  <c r="F25" i="9"/>
  <c r="F23" i="9"/>
  <c r="F21" i="9"/>
  <c r="F19" i="9"/>
  <c r="F17" i="9"/>
  <c r="F13" i="9"/>
  <c r="F11" i="9"/>
  <c r="F9" i="9"/>
  <c r="F7" i="9"/>
  <c r="F5" i="9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I14" i="6" s="1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I24" i="6" s="1"/>
  <c r="H24" i="6"/>
  <c r="G25" i="6"/>
  <c r="H25" i="6"/>
  <c r="G26" i="6"/>
  <c r="I26" i="6" s="1"/>
  <c r="H26" i="6"/>
  <c r="G27" i="6"/>
  <c r="H27" i="6"/>
  <c r="G28" i="6"/>
  <c r="H28" i="6"/>
  <c r="G29" i="6"/>
  <c r="H29" i="6"/>
  <c r="G30" i="6"/>
  <c r="H30" i="6"/>
  <c r="I30" i="6" s="1"/>
  <c r="G31" i="6"/>
  <c r="H31" i="6"/>
  <c r="G32" i="6"/>
  <c r="I32" i="6" s="1"/>
  <c r="H32" i="6"/>
  <c r="G33" i="6"/>
  <c r="H33" i="6"/>
  <c r="G34" i="6"/>
  <c r="H34" i="6"/>
  <c r="I34" i="6" s="1"/>
  <c r="G35" i="6"/>
  <c r="H35" i="6"/>
  <c r="G36" i="6"/>
  <c r="H36" i="6"/>
  <c r="G37" i="6"/>
  <c r="H37" i="6"/>
  <c r="G38" i="6"/>
  <c r="I38" i="6" s="1"/>
  <c r="H38" i="6"/>
  <c r="G39" i="6"/>
  <c r="H39" i="6"/>
  <c r="G40" i="6"/>
  <c r="H40" i="6"/>
  <c r="I40" i="6" s="1"/>
  <c r="G41" i="6"/>
  <c r="H41" i="6"/>
  <c r="G42" i="6"/>
  <c r="H42" i="6"/>
  <c r="I42" i="6"/>
  <c r="G43" i="6"/>
  <c r="H43" i="6"/>
  <c r="G44" i="6"/>
  <c r="H44" i="6"/>
  <c r="I44" i="6"/>
  <c r="G45" i="6"/>
  <c r="H45" i="6"/>
  <c r="G46" i="6"/>
  <c r="H46" i="6"/>
  <c r="I46" i="6" s="1"/>
  <c r="G47" i="6"/>
  <c r="H47" i="6"/>
  <c r="G48" i="6"/>
  <c r="H48" i="6"/>
  <c r="G49" i="6"/>
  <c r="H49" i="6"/>
  <c r="G50" i="6"/>
  <c r="H50" i="6"/>
  <c r="I50" i="6"/>
  <c r="G51" i="6"/>
  <c r="H51" i="6"/>
  <c r="G52" i="6"/>
  <c r="I52" i="6" s="1"/>
  <c r="H52" i="6"/>
  <c r="H3" i="6"/>
  <c r="G3" i="6"/>
  <c r="D54" i="10" l="1"/>
  <c r="I16" i="6"/>
  <c r="I8" i="6"/>
  <c r="I4" i="6"/>
  <c r="I18" i="6"/>
  <c r="I48" i="6"/>
  <c r="I36" i="6"/>
  <c r="I10" i="6"/>
  <c r="I28" i="6"/>
  <c r="I12" i="6"/>
  <c r="I22" i="6"/>
  <c r="I6" i="6"/>
  <c r="I27" i="6"/>
  <c r="I11" i="6"/>
  <c r="I51" i="6"/>
  <c r="I41" i="6"/>
  <c r="I20" i="6"/>
  <c r="I35" i="6"/>
  <c r="I17" i="6"/>
  <c r="I3" i="6"/>
  <c r="B56" i="8"/>
  <c r="B58" i="8" s="1"/>
  <c r="C53" i="9"/>
  <c r="F53" i="9"/>
  <c r="G53" i="9"/>
  <c r="D53" i="9"/>
  <c r="A53" i="9"/>
  <c r="E53" i="9"/>
  <c r="B53" i="9"/>
  <c r="I29" i="6"/>
  <c r="I5" i="6"/>
  <c r="I43" i="6"/>
  <c r="I19" i="6"/>
  <c r="I33" i="6"/>
  <c r="I9" i="6"/>
  <c r="I47" i="6"/>
  <c r="I23" i="6"/>
  <c r="I37" i="6"/>
  <c r="I13" i="6"/>
  <c r="I49" i="6"/>
  <c r="I25" i="6"/>
  <c r="I39" i="6"/>
  <c r="I15" i="6"/>
  <c r="I31" i="6"/>
  <c r="I7" i="6"/>
  <c r="I45" i="6"/>
  <c r="I21" i="6"/>
  <c r="B56" i="9" l="1"/>
  <c r="B55" i="9"/>
  <c r="B54" i="9"/>
  <c r="B58" i="9" l="1"/>
</calcChain>
</file>

<file path=xl/sharedStrings.xml><?xml version="1.0" encoding="utf-8"?>
<sst xmlns="http://schemas.openxmlformats.org/spreadsheetml/2006/main" count="443" uniqueCount="174">
  <si>
    <t xml:space="preserve">IPC </t>
  </si>
  <si>
    <t>client_001</t>
  </si>
  <si>
    <t>Mana_16k-l1i_32k8w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</si>
  <si>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</si>
  <si>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</si>
  <si>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</si>
  <si>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</si>
  <si>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</si>
  <si>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</si>
  <si>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</si>
  <si>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</si>
  <si>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</si>
  <si>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</si>
  <si>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</si>
  <si>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</si>
  <si>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</si>
  <si>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</si>
  <si>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</si>
  <si>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</si>
  <si>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</si>
  <si>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</si>
  <si>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</si>
  <si>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</si>
  <si>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</si>
  <si>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</si>
  <si>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</si>
  <si>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</si>
  <si>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</si>
  <si>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</si>
  <si>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</si>
  <si>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</si>
  <si>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</si>
  <si>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</si>
  <si>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</si>
  <si>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</si>
  <si>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</si>
  <si>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</si>
  <si>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</si>
  <si>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</si>
  <si>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</si>
  <si>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</si>
  <si>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</si>
  <si>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</si>
  <si>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</si>
  <si>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</si>
  <si>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</si>
  <si>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</si>
  <si>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</si>
  <si>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</si>
  <si>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</si>
  <si>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</si>
  <si>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</si>
  <si>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</si>
  <si>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</si>
  <si>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</si>
  <si>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</si>
  <si>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</si>
  <si>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</si>
  <si>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</si>
  <si>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</si>
  <si>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</si>
  <si>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</si>
  <si>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</si>
  <si>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</si>
  <si>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</si>
  <si>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</si>
  <si>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</si>
  <si>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</si>
  <si>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</si>
  <si>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</si>
  <si>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</si>
  <si>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</si>
  <si>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</si>
  <si>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</si>
  <si>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</si>
  <si>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</si>
  <si>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</si>
  <si>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</si>
  <si>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</si>
  <si>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</si>
  <si>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</si>
  <si>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</si>
  <si>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</si>
  <si>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</si>
  <si>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</si>
  <si>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</si>
  <si>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</si>
  <si>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</si>
  <si>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</si>
  <si>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</si>
  <si>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</si>
  <si>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</si>
  <si>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</si>
  <si>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</si>
  <si>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</si>
  <si>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</si>
  <si>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</si>
  <si>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</si>
  <si>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</si>
  <si>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</si>
  <si>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</si>
  <si>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</si>
  <si>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</si>
  <si>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</si>
  <si>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</si>
  <si>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</si>
  <si>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</si>
  <si>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</si>
  <si>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</si>
  <si>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</si>
  <si>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</si>
  <si>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</si>
  <si>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</si>
  <si>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</si>
  <si>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</si>
  <si>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</si>
  <si>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</si>
  <si>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</si>
  <si>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</si>
  <si>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</si>
  <si>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</si>
  <si>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</si>
  <si>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</si>
  <si>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</si>
  <si>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</si>
  <si>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</si>
  <si>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</si>
  <si>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</si>
  <si>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</si>
  <si>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</si>
  <si>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</si>
  <si>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</si>
  <si>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</si>
  <si>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</si>
  <si>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</si>
  <si>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</si>
  <si>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</si>
  <si>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</si>
  <si>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</si>
  <si>
    <t>l1I32K64S8W</t>
  </si>
  <si>
    <t>tag</t>
  </si>
  <si>
    <t>read</t>
  </si>
  <si>
    <t>write</t>
  </si>
  <si>
    <t>static</t>
  </si>
  <si>
    <t>l2</t>
  </si>
  <si>
    <t>hopbt</t>
  </si>
  <si>
    <t>mana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</si>
  <si>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</si>
  <si>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</si>
  <si>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</si>
  <si>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</si>
  <si>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</si>
  <si>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</si>
  <si>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</si>
  <si>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</si>
  <si>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</si>
  <si>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</si>
  <si>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</si>
  <si>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</si>
  <si>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</si>
  <si>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manat</t>
  </si>
  <si>
    <t>hobpt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</si>
  <si>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</si>
  <si>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</si>
  <si>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</si>
  <si>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</si>
  <si>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</si>
  <si>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</si>
  <si>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</si>
  <si>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</si>
  <si>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</si>
  <si>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l2_pref_hit</t>
  </si>
  <si>
    <t>l2_pref_upper</t>
  </si>
  <si>
    <t>l2_pref_miss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</si>
</sst>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18">
          <cell r="C18">
            <v>16.1572</v>
          </cell>
          <cell r="D18">
            <v>9.9798100000000004E-3</v>
          </cell>
          <cell r="E18">
            <v>0.72877199999999998</v>
          </cell>
          <cell r="F18">
            <v>0.68323</v>
          </cell>
        </row>
      </sheetData>
      <sheetData sheetId="1">
        <row r="2">
          <cell r="B2">
            <v>0.10349</v>
          </cell>
        </row>
      </sheetData>
      <sheetData sheetId="2" refreshError="1"/>
      <sheetData sheetId="3">
        <row r="3">
          <cell r="B3">
            <v>5.9954300000000004E-3</v>
          </cell>
          <cell r="D3">
            <v>0.359404</v>
          </cell>
        </row>
        <row r="5">
          <cell r="B5">
            <v>2.9642600000000002E-2</v>
          </cell>
          <cell r="D5">
            <v>8.7531199999999991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3" sqref="B3:B52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7">
        <v>1.2574099999999999</v>
      </c>
    </row>
    <row r="4" spans="1:2" x14ac:dyDescent="0.3">
      <c r="A4" t="s">
        <v>87</v>
      </c>
      <c r="B4" s="7">
        <v>1.6146100000000001</v>
      </c>
    </row>
    <row r="5" spans="1:2" x14ac:dyDescent="0.3">
      <c r="A5" t="s">
        <v>88</v>
      </c>
      <c r="B5" s="7">
        <v>1.26633</v>
      </c>
    </row>
    <row r="6" spans="1:2" x14ac:dyDescent="0.3">
      <c r="A6" t="s">
        <v>89</v>
      </c>
      <c r="B6" s="7">
        <v>1.2002699999999999</v>
      </c>
    </row>
    <row r="7" spans="1:2" x14ac:dyDescent="0.3">
      <c r="A7" t="s">
        <v>90</v>
      </c>
      <c r="B7" s="7">
        <v>1.2714000000000001</v>
      </c>
    </row>
    <row r="8" spans="1:2" x14ac:dyDescent="0.3">
      <c r="A8" t="s">
        <v>91</v>
      </c>
      <c r="B8" s="7">
        <v>1.1819900000000001</v>
      </c>
    </row>
    <row r="9" spans="1:2" x14ac:dyDescent="0.3">
      <c r="A9" t="s">
        <v>92</v>
      </c>
      <c r="B9" s="7">
        <v>1.3159700000000001</v>
      </c>
    </row>
    <row r="10" spans="1:2" x14ac:dyDescent="0.3">
      <c r="A10" t="s">
        <v>93</v>
      </c>
      <c r="B10" s="7">
        <v>1.22888</v>
      </c>
    </row>
    <row r="11" spans="1:2" x14ac:dyDescent="0.3">
      <c r="A11" t="s">
        <v>94</v>
      </c>
      <c r="B11" s="7">
        <v>1.42038</v>
      </c>
    </row>
    <row r="12" spans="1:2" x14ac:dyDescent="0.3">
      <c r="A12" t="s">
        <v>95</v>
      </c>
      <c r="B12" s="7">
        <v>1.5528999999999999</v>
      </c>
    </row>
    <row r="13" spans="1:2" x14ac:dyDescent="0.3">
      <c r="A13" t="s">
        <v>96</v>
      </c>
      <c r="B13" s="7">
        <v>0.97609599999999996</v>
      </c>
    </row>
    <row r="14" spans="1:2" x14ac:dyDescent="0.3">
      <c r="A14" t="s">
        <v>97</v>
      </c>
      <c r="B14" s="7">
        <v>0.78134700000000001</v>
      </c>
    </row>
    <row r="15" spans="1:2" x14ac:dyDescent="0.3">
      <c r="A15" t="s">
        <v>98</v>
      </c>
      <c r="B15" s="7">
        <v>0.829874</v>
      </c>
    </row>
    <row r="16" spans="1:2" x14ac:dyDescent="0.3">
      <c r="A16" t="s">
        <v>99</v>
      </c>
      <c r="B16" s="7">
        <v>0.96817699999999995</v>
      </c>
    </row>
    <row r="17" spans="1:2" x14ac:dyDescent="0.3">
      <c r="A17" t="s">
        <v>100</v>
      </c>
      <c r="B17" s="7">
        <v>1.1972700000000001</v>
      </c>
    </row>
    <row r="18" spans="1:2" x14ac:dyDescent="0.3">
      <c r="A18" t="s">
        <v>101</v>
      </c>
      <c r="B18" s="7">
        <v>1.29443</v>
      </c>
    </row>
    <row r="19" spans="1:2" x14ac:dyDescent="0.3">
      <c r="A19" t="s">
        <v>102</v>
      </c>
      <c r="B19" s="7">
        <v>1.25047</v>
      </c>
    </row>
    <row r="20" spans="1:2" x14ac:dyDescent="0.3">
      <c r="A20" t="s">
        <v>103</v>
      </c>
      <c r="B20" s="7">
        <v>1.49318</v>
      </c>
    </row>
    <row r="21" spans="1:2" x14ac:dyDescent="0.3">
      <c r="A21" t="s">
        <v>104</v>
      </c>
      <c r="B21" s="7">
        <v>1.5751999999999999</v>
      </c>
    </row>
    <row r="22" spans="1:2" x14ac:dyDescent="0.3">
      <c r="A22" t="s">
        <v>105</v>
      </c>
      <c r="B22" s="7">
        <v>1.3611899999999999</v>
      </c>
    </row>
    <row r="23" spans="1:2" x14ac:dyDescent="0.3">
      <c r="A23" t="s">
        <v>106</v>
      </c>
      <c r="B23" s="7">
        <v>0.51667200000000002</v>
      </c>
    </row>
    <row r="24" spans="1:2" x14ac:dyDescent="0.3">
      <c r="A24" t="s">
        <v>107</v>
      </c>
      <c r="B24" s="7">
        <v>0.56378300000000003</v>
      </c>
    </row>
    <row r="25" spans="1:2" x14ac:dyDescent="0.3">
      <c r="A25" t="s">
        <v>108</v>
      </c>
      <c r="B25" s="7">
        <v>0.49956099999999998</v>
      </c>
    </row>
    <row r="26" spans="1:2" x14ac:dyDescent="0.3">
      <c r="A26" t="s">
        <v>109</v>
      </c>
      <c r="B26" s="7">
        <v>0.56320599999999998</v>
      </c>
    </row>
    <row r="27" spans="1:2" x14ac:dyDescent="0.3">
      <c r="A27" t="s">
        <v>110</v>
      </c>
      <c r="B27" s="7">
        <v>0.58602699999999996</v>
      </c>
    </row>
    <row r="28" spans="1:2" x14ac:dyDescent="0.3">
      <c r="A28" t="s">
        <v>111</v>
      </c>
      <c r="B28" s="7">
        <v>0.58537700000000004</v>
      </c>
    </row>
    <row r="29" spans="1:2" x14ac:dyDescent="0.3">
      <c r="A29" t="s">
        <v>112</v>
      </c>
      <c r="B29" s="7">
        <v>1.3745400000000001</v>
      </c>
    </row>
    <row r="30" spans="1:2" x14ac:dyDescent="0.3">
      <c r="A30" t="s">
        <v>113</v>
      </c>
      <c r="B30" s="7">
        <v>1.3815599999999999</v>
      </c>
    </row>
    <row r="31" spans="1:2" x14ac:dyDescent="0.3">
      <c r="A31" t="s">
        <v>114</v>
      </c>
      <c r="B31" s="7">
        <v>1.4113899999999999</v>
      </c>
    </row>
    <row r="32" spans="1:2" x14ac:dyDescent="0.3">
      <c r="A32" t="s">
        <v>115</v>
      </c>
      <c r="B32" s="7">
        <v>1.36008</v>
      </c>
    </row>
    <row r="33" spans="1:2" x14ac:dyDescent="0.3">
      <c r="A33" t="s">
        <v>116</v>
      </c>
      <c r="B33" s="7">
        <v>1.3584400000000001</v>
      </c>
    </row>
    <row r="34" spans="1:2" x14ac:dyDescent="0.3">
      <c r="A34" t="s">
        <v>117</v>
      </c>
      <c r="B34" s="7">
        <v>1.2744800000000001</v>
      </c>
    </row>
    <row r="35" spans="1:2" x14ac:dyDescent="0.3">
      <c r="A35" t="s">
        <v>118</v>
      </c>
      <c r="B35" s="7">
        <v>1.2715799999999999</v>
      </c>
    </row>
    <row r="36" spans="1:2" x14ac:dyDescent="0.3">
      <c r="A36" t="s">
        <v>119</v>
      </c>
      <c r="B36" s="7">
        <v>1.3525799999999999</v>
      </c>
    </row>
    <row r="37" spans="1:2" x14ac:dyDescent="0.3">
      <c r="A37" t="s">
        <v>120</v>
      </c>
      <c r="B37" s="7">
        <v>1.2773099999999999</v>
      </c>
    </row>
    <row r="38" spans="1:2" x14ac:dyDescent="0.3">
      <c r="A38" t="s">
        <v>121</v>
      </c>
      <c r="B38" s="7">
        <v>1.4029700000000001</v>
      </c>
    </row>
    <row r="39" spans="1:2" x14ac:dyDescent="0.3">
      <c r="A39" t="s">
        <v>122</v>
      </c>
      <c r="B39" s="7">
        <v>1.45546</v>
      </c>
    </row>
    <row r="40" spans="1:2" x14ac:dyDescent="0.3">
      <c r="A40" t="s">
        <v>123</v>
      </c>
      <c r="B40" s="7">
        <v>1.58253</v>
      </c>
    </row>
    <row r="41" spans="1:2" x14ac:dyDescent="0.3">
      <c r="A41" t="s">
        <v>124</v>
      </c>
      <c r="B41" s="7">
        <v>1.2134</v>
      </c>
    </row>
    <row r="42" spans="1:2" x14ac:dyDescent="0.3">
      <c r="A42" t="s">
        <v>125</v>
      </c>
      <c r="B42" s="7">
        <v>1.6634</v>
      </c>
    </row>
    <row r="43" spans="1:2" x14ac:dyDescent="0.3">
      <c r="A43" t="s">
        <v>126</v>
      </c>
      <c r="B43" s="7">
        <v>1.54484</v>
      </c>
    </row>
    <row r="44" spans="1:2" x14ac:dyDescent="0.3">
      <c r="A44" t="s">
        <v>127</v>
      </c>
      <c r="B44" s="7">
        <v>1.5450299999999999</v>
      </c>
    </row>
    <row r="45" spans="1:2" x14ac:dyDescent="0.3">
      <c r="A45" t="s">
        <v>128</v>
      </c>
      <c r="B45" s="7">
        <v>1.6006800000000001</v>
      </c>
    </row>
    <row r="46" spans="1:2" x14ac:dyDescent="0.3">
      <c r="A46" t="s">
        <v>129</v>
      </c>
      <c r="B46" s="7">
        <v>1.2724599999999999</v>
      </c>
    </row>
    <row r="47" spans="1:2" x14ac:dyDescent="0.3">
      <c r="A47" t="s">
        <v>130</v>
      </c>
      <c r="B47" s="7">
        <v>0.25222</v>
      </c>
    </row>
    <row r="48" spans="1:2" x14ac:dyDescent="0.3">
      <c r="A48" t="s">
        <v>131</v>
      </c>
      <c r="B48" s="7">
        <v>0.23515900000000001</v>
      </c>
    </row>
    <row r="49" spans="1:2" x14ac:dyDescent="0.3">
      <c r="A49" t="s">
        <v>132</v>
      </c>
      <c r="B49" s="7">
        <v>1.1427499999999999</v>
      </c>
    </row>
    <row r="50" spans="1:2" x14ac:dyDescent="0.3">
      <c r="A50" t="s">
        <v>133</v>
      </c>
      <c r="B50" s="7">
        <v>1.32283</v>
      </c>
    </row>
    <row r="51" spans="1:2" x14ac:dyDescent="0.3">
      <c r="A51" t="s">
        <v>134</v>
      </c>
      <c r="B51" s="7">
        <v>1.3722399999999999</v>
      </c>
    </row>
    <row r="52" spans="1:2" x14ac:dyDescent="0.3">
      <c r="A52" t="s">
        <v>135</v>
      </c>
      <c r="B52" s="7">
        <v>1.6675</v>
      </c>
    </row>
    <row r="54" spans="1:2" x14ac:dyDescent="0.3">
      <c r="A54" s="1" t="s">
        <v>164</v>
      </c>
      <c r="B54" s="1">
        <f>GEOMEAN(B3:B52)</f>
        <v>1.1067612681259307</v>
      </c>
    </row>
    <row r="55" spans="1:2" x14ac:dyDescent="0.3">
      <c r="A55" s="1" t="s">
        <v>165</v>
      </c>
      <c r="B55" s="1">
        <f>0.0125/B54</f>
        <v>1.1294215256706755E-2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0" workbookViewId="0">
      <selection activeCell="D55" sqref="D55"/>
    </sheetView>
  </sheetViews>
  <sheetFormatPr defaultRowHeight="14.4" x14ac:dyDescent="0.3"/>
  <cols>
    <col min="3" max="3" width="14.33203125" bestFit="1" customWidth="1"/>
  </cols>
  <sheetData>
    <row r="1" spans="1:3" x14ac:dyDescent="0.3">
      <c r="A1" s="9" t="s">
        <v>147</v>
      </c>
      <c r="B1" s="9"/>
    </row>
    <row r="2" spans="1:3" x14ac:dyDescent="0.3">
      <c r="A2" t="s">
        <v>160</v>
      </c>
      <c r="B2" t="s">
        <v>161</v>
      </c>
      <c r="C2" s="1">
        <f>1000/50000000</f>
        <v>2.0000000000000002E-5</v>
      </c>
    </row>
    <row r="3" spans="1:3" x14ac:dyDescent="0.3">
      <c r="A3">
        <f>Sheet6!B3*$C$2</f>
        <v>61.879560000000005</v>
      </c>
      <c r="B3" s="1">
        <f>Sheet6!C3*$C$2</f>
        <v>220.44568000000001</v>
      </c>
    </row>
    <row r="4" spans="1:3" x14ac:dyDescent="0.3">
      <c r="A4" s="1">
        <f>Sheet6!B4*$C$2</f>
        <v>145.77070000000001</v>
      </c>
      <c r="B4" s="1">
        <f>Sheet6!C4*$C$2</f>
        <v>427.44236000000001</v>
      </c>
    </row>
    <row r="5" spans="1:3" x14ac:dyDescent="0.3">
      <c r="A5" s="1">
        <f>Sheet6!B5*$C$2</f>
        <v>146.33890000000002</v>
      </c>
      <c r="B5" s="1">
        <f>Sheet6!C5*$C$2</f>
        <v>488.55746000000005</v>
      </c>
    </row>
    <row r="6" spans="1:3" x14ac:dyDescent="0.3">
      <c r="A6" s="1">
        <f>Sheet6!B6*$C$2</f>
        <v>107.29028000000001</v>
      </c>
      <c r="B6" s="1">
        <f>Sheet6!C6*$C$2</f>
        <v>382.24796000000003</v>
      </c>
    </row>
    <row r="7" spans="1:3" x14ac:dyDescent="0.3">
      <c r="A7" s="1">
        <f>Sheet6!B7*$C$2</f>
        <v>158.59422000000001</v>
      </c>
      <c r="B7" s="1">
        <f>Sheet6!C7*$C$2</f>
        <v>459.35852000000006</v>
      </c>
    </row>
    <row r="8" spans="1:3" x14ac:dyDescent="0.3">
      <c r="A8" s="1">
        <f>Sheet6!B8*$C$2</f>
        <v>67.834740000000011</v>
      </c>
      <c r="B8" s="1">
        <f>Sheet6!C8*$C$2</f>
        <v>209.66968000000003</v>
      </c>
    </row>
    <row r="9" spans="1:3" x14ac:dyDescent="0.3">
      <c r="A9" s="1">
        <f>Sheet6!B9*$C$2</f>
        <v>83.70308</v>
      </c>
      <c r="B9" s="1">
        <f>Sheet6!C9*$C$2</f>
        <v>313.31074000000001</v>
      </c>
    </row>
    <row r="10" spans="1:3" x14ac:dyDescent="0.3">
      <c r="A10" s="1">
        <f>Sheet6!B10*$C$2</f>
        <v>107.72820000000002</v>
      </c>
      <c r="B10" s="1">
        <f>Sheet6!C10*$C$2</f>
        <v>327.43608</v>
      </c>
    </row>
    <row r="11" spans="1:3" x14ac:dyDescent="0.3">
      <c r="A11" s="1">
        <f>Sheet6!B11*$C$2</f>
        <v>75.42240000000001</v>
      </c>
      <c r="B11" s="1">
        <f>Sheet6!C11*$C$2</f>
        <v>209.53626000000003</v>
      </c>
    </row>
    <row r="12" spans="1:3" x14ac:dyDescent="0.3">
      <c r="A12" s="1">
        <f>Sheet6!B12*$C$2</f>
        <v>193.27614000000003</v>
      </c>
      <c r="B12" s="1">
        <f>Sheet6!C12*$C$2</f>
        <v>516.35918000000004</v>
      </c>
    </row>
    <row r="13" spans="1:3" x14ac:dyDescent="0.3">
      <c r="A13" s="1">
        <f>Sheet6!B13*$C$2</f>
        <v>98.704740000000001</v>
      </c>
      <c r="B13" s="1">
        <f>Sheet6!C13*$C$2</f>
        <v>336.46332000000001</v>
      </c>
    </row>
    <row r="14" spans="1:3" x14ac:dyDescent="0.3">
      <c r="A14" s="1">
        <f>Sheet6!B14*$C$2</f>
        <v>100.2732</v>
      </c>
      <c r="B14" s="1">
        <f>Sheet6!C14*$C$2</f>
        <v>368.69134000000003</v>
      </c>
    </row>
    <row r="15" spans="1:3" x14ac:dyDescent="0.3">
      <c r="A15" s="1">
        <f>Sheet6!B15*$C$2</f>
        <v>101.03652000000001</v>
      </c>
      <c r="B15" s="1">
        <f>Sheet6!C15*$C$2</f>
        <v>324.66286000000002</v>
      </c>
    </row>
    <row r="16" spans="1:3" x14ac:dyDescent="0.3">
      <c r="A16" s="1">
        <f>Sheet6!B16*$C$2</f>
        <v>98.982700000000008</v>
      </c>
      <c r="B16" s="1">
        <f>Sheet6!C16*$C$2</f>
        <v>323.10986000000003</v>
      </c>
    </row>
    <row r="17" spans="1:2" x14ac:dyDescent="0.3">
      <c r="A17" s="1">
        <f>Sheet6!B17*$C$2</f>
        <v>98.142260000000007</v>
      </c>
      <c r="B17" s="1">
        <f>Sheet6!C17*$C$2</f>
        <v>317.24104</v>
      </c>
    </row>
    <row r="18" spans="1:2" x14ac:dyDescent="0.3">
      <c r="A18" s="1">
        <f>Sheet6!B18*$C$2</f>
        <v>99.150600000000011</v>
      </c>
      <c r="B18" s="1">
        <f>Sheet6!C18*$C$2</f>
        <v>301.11318</v>
      </c>
    </row>
    <row r="19" spans="1:2" x14ac:dyDescent="0.3">
      <c r="A19" s="1">
        <f>Sheet6!B19*$C$2</f>
        <v>98.92146000000001</v>
      </c>
      <c r="B19" s="1">
        <f>Sheet6!C19*$C$2</f>
        <v>304.02184</v>
      </c>
    </row>
    <row r="20" spans="1:2" x14ac:dyDescent="0.3">
      <c r="A20" s="1">
        <f>Sheet6!B20*$C$2</f>
        <v>186.39688000000001</v>
      </c>
      <c r="B20" s="1">
        <f>Sheet6!C20*$C$2</f>
        <v>513.65528000000006</v>
      </c>
    </row>
    <row r="21" spans="1:2" x14ac:dyDescent="0.3">
      <c r="A21" s="1">
        <f>Sheet6!B21*$C$2</f>
        <v>186.84268</v>
      </c>
      <c r="B21" s="1">
        <f>Sheet6!C21*$C$2</f>
        <v>510.68502000000007</v>
      </c>
    </row>
    <row r="22" spans="1:2" x14ac:dyDescent="0.3">
      <c r="A22" s="1">
        <f>Sheet6!B22*$C$2</f>
        <v>105.92020000000001</v>
      </c>
      <c r="B22" s="1">
        <f>Sheet6!C22*$C$2</f>
        <v>349.83884</v>
      </c>
    </row>
    <row r="23" spans="1:2" x14ac:dyDescent="0.3">
      <c r="A23" s="1">
        <f>Sheet6!B23*$C$2</f>
        <v>111.42054</v>
      </c>
      <c r="B23" s="1">
        <f>Sheet6!C23*$C$2</f>
        <v>318.46850000000001</v>
      </c>
    </row>
    <row r="24" spans="1:2" x14ac:dyDescent="0.3">
      <c r="A24" s="1">
        <f>Sheet6!B24*$C$2</f>
        <v>110.61756000000001</v>
      </c>
      <c r="B24" s="1">
        <f>Sheet6!C24*$C$2</f>
        <v>368.94162000000006</v>
      </c>
    </row>
    <row r="25" spans="1:2" x14ac:dyDescent="0.3">
      <c r="A25" s="1">
        <f>Sheet6!B25*$C$2</f>
        <v>112.0883</v>
      </c>
      <c r="B25" s="1">
        <f>Sheet6!C25*$C$2</f>
        <v>373.97422</v>
      </c>
    </row>
    <row r="26" spans="1:2" x14ac:dyDescent="0.3">
      <c r="A26" s="1">
        <f>Sheet6!B26*$C$2</f>
        <v>116.63092</v>
      </c>
      <c r="B26" s="1">
        <f>Sheet6!C26*$C$2</f>
        <v>388.78682000000003</v>
      </c>
    </row>
    <row r="27" spans="1:2" x14ac:dyDescent="0.3">
      <c r="A27" s="1">
        <f>Sheet6!B27*$C$2</f>
        <v>120.2441</v>
      </c>
      <c r="B27" s="1">
        <f>Sheet6!C27*$C$2</f>
        <v>371.50686000000002</v>
      </c>
    </row>
    <row r="28" spans="1:2" x14ac:dyDescent="0.3">
      <c r="A28" s="1">
        <f>Sheet6!B28*$C$2</f>
        <v>119.47116000000001</v>
      </c>
      <c r="B28" s="1">
        <f>Sheet6!C28*$C$2</f>
        <v>395.52820000000003</v>
      </c>
    </row>
    <row r="29" spans="1:2" x14ac:dyDescent="0.3">
      <c r="A29" s="1">
        <f>Sheet6!B29*$C$2</f>
        <v>143.65916000000001</v>
      </c>
      <c r="B29" s="1">
        <f>Sheet6!C29*$C$2</f>
        <v>449.64370000000002</v>
      </c>
    </row>
    <row r="30" spans="1:2" x14ac:dyDescent="0.3">
      <c r="A30" s="1">
        <f>Sheet6!B30*$C$2</f>
        <v>144.00902000000002</v>
      </c>
      <c r="B30" s="1">
        <f>Sheet6!C30*$C$2</f>
        <v>457.96560000000005</v>
      </c>
    </row>
    <row r="31" spans="1:2" x14ac:dyDescent="0.3">
      <c r="A31" s="1">
        <f>Sheet6!B31*$C$2</f>
        <v>155.23066</v>
      </c>
      <c r="B31" s="1">
        <f>Sheet6!C31*$C$2</f>
        <v>481.77190000000002</v>
      </c>
    </row>
    <row r="32" spans="1:2" x14ac:dyDescent="0.3">
      <c r="A32" s="1">
        <f>Sheet6!B32*$C$2</f>
        <v>153.39432000000002</v>
      </c>
      <c r="B32" s="1">
        <f>Sheet6!C32*$C$2</f>
        <v>488.73558000000003</v>
      </c>
    </row>
    <row r="33" spans="1:2" x14ac:dyDescent="0.3">
      <c r="A33" s="1">
        <f>Sheet6!B33*$C$2</f>
        <v>154.36392000000001</v>
      </c>
      <c r="B33" s="1">
        <f>Sheet6!C33*$C$2</f>
        <v>487.89954000000006</v>
      </c>
    </row>
    <row r="34" spans="1:2" x14ac:dyDescent="0.3">
      <c r="A34" s="1">
        <f>Sheet6!B34*$C$2</f>
        <v>158.30592000000001</v>
      </c>
      <c r="B34" s="1">
        <f>Sheet6!C34*$C$2</f>
        <v>474.19948000000005</v>
      </c>
    </row>
    <row r="35" spans="1:2" x14ac:dyDescent="0.3">
      <c r="A35" s="1">
        <f>Sheet6!B35*$C$2</f>
        <v>157.48150000000001</v>
      </c>
      <c r="B35" s="1">
        <f>Sheet6!C35*$C$2</f>
        <v>474.92420000000004</v>
      </c>
    </row>
    <row r="36" spans="1:2" x14ac:dyDescent="0.3">
      <c r="A36" s="1">
        <f>Sheet6!B36*$C$2</f>
        <v>160.31710000000001</v>
      </c>
      <c r="B36" s="1">
        <f>Sheet6!C36*$C$2</f>
        <v>482.29616000000004</v>
      </c>
    </row>
    <row r="37" spans="1:2" x14ac:dyDescent="0.3">
      <c r="A37" s="1">
        <f>Sheet6!B37*$C$2</f>
        <v>161.74782000000002</v>
      </c>
      <c r="B37" s="1">
        <f>Sheet6!C37*$C$2</f>
        <v>488.03156000000001</v>
      </c>
    </row>
    <row r="38" spans="1:2" x14ac:dyDescent="0.3">
      <c r="A38" s="1">
        <f>Sheet6!B38*$C$2</f>
        <v>170.12782000000001</v>
      </c>
      <c r="B38" s="1">
        <f>Sheet6!C38*$C$2</f>
        <v>511.93556000000007</v>
      </c>
    </row>
    <row r="39" spans="1:2" x14ac:dyDescent="0.3">
      <c r="A39" s="1">
        <f>Sheet6!B39*$C$2</f>
        <v>160.70968000000002</v>
      </c>
      <c r="B39" s="1">
        <f>Sheet6!C39*$C$2</f>
        <v>441.23704000000004</v>
      </c>
    </row>
    <row r="40" spans="1:2" x14ac:dyDescent="0.3">
      <c r="A40" s="1">
        <f>Sheet6!B40*$C$2</f>
        <v>161.53912000000003</v>
      </c>
      <c r="B40" s="1">
        <f>Sheet6!C40*$C$2</f>
        <v>442.94574000000006</v>
      </c>
    </row>
    <row r="41" spans="1:2" x14ac:dyDescent="0.3">
      <c r="A41" s="1">
        <f>Sheet6!B41*$C$2</f>
        <v>162.08606</v>
      </c>
      <c r="B41" s="1">
        <f>Sheet6!C41*$C$2</f>
        <v>447.36440000000005</v>
      </c>
    </row>
    <row r="42" spans="1:2" x14ac:dyDescent="0.3">
      <c r="A42" s="1">
        <f>Sheet6!B42*$C$2</f>
        <v>151.79160000000002</v>
      </c>
      <c r="B42" s="1">
        <f>Sheet6!C42*$C$2</f>
        <v>417.29452000000003</v>
      </c>
    </row>
    <row r="43" spans="1:2" x14ac:dyDescent="0.3">
      <c r="A43" s="1">
        <f>Sheet6!B43*$C$2</f>
        <v>161.92784</v>
      </c>
      <c r="B43" s="1">
        <f>Sheet6!C43*$C$2</f>
        <v>435.67652000000004</v>
      </c>
    </row>
    <row r="44" spans="1:2" x14ac:dyDescent="0.3">
      <c r="A44" s="1">
        <f>Sheet6!B44*$C$2</f>
        <v>162.88984000000002</v>
      </c>
      <c r="B44" s="1">
        <f>Sheet6!C44*$C$2</f>
        <v>434.20594000000006</v>
      </c>
    </row>
    <row r="45" spans="1:2" x14ac:dyDescent="0.3">
      <c r="A45" s="1">
        <f>Sheet6!B45*$C$2</f>
        <v>172.6773</v>
      </c>
      <c r="B45" s="1">
        <f>Sheet6!C45*$C$2</f>
        <v>479.73494000000005</v>
      </c>
    </row>
    <row r="46" spans="1:2" x14ac:dyDescent="0.3">
      <c r="A46" s="1">
        <f>Sheet6!B46*$C$2</f>
        <v>100.93748000000001</v>
      </c>
      <c r="B46" s="1">
        <f>Sheet6!C46*$C$2</f>
        <v>363.72416000000004</v>
      </c>
    </row>
    <row r="47" spans="1:2" x14ac:dyDescent="0.3">
      <c r="A47" s="1">
        <f>Sheet6!B47*$C$2</f>
        <v>64.615660000000005</v>
      </c>
      <c r="B47" s="1">
        <f>Sheet6!C47*$C$2</f>
        <v>519.72874000000002</v>
      </c>
    </row>
    <row r="48" spans="1:2" x14ac:dyDescent="0.3">
      <c r="A48" s="1">
        <f>Sheet6!B48*$C$2</f>
        <v>67.510800000000003</v>
      </c>
      <c r="B48" s="1">
        <f>Sheet6!C48*$C$2</f>
        <v>332.64208000000002</v>
      </c>
    </row>
    <row r="49" spans="1:4" x14ac:dyDescent="0.3">
      <c r="A49" s="1">
        <f>Sheet6!B49*$C$2</f>
        <v>87.774260000000012</v>
      </c>
      <c r="B49" s="1">
        <f>Sheet6!C49*$C$2</f>
        <v>235.11384000000001</v>
      </c>
    </row>
    <row r="50" spans="1:4" x14ac:dyDescent="0.3">
      <c r="A50" s="1">
        <f>Sheet6!B50*$C$2</f>
        <v>123.95710000000001</v>
      </c>
      <c r="B50" s="1">
        <f>Sheet6!C50*$C$2</f>
        <v>343.53788000000003</v>
      </c>
    </row>
    <row r="51" spans="1:4" x14ac:dyDescent="0.3">
      <c r="A51" s="1">
        <f>Sheet6!B51*$C$2</f>
        <v>111.27340000000001</v>
      </c>
      <c r="B51" s="1">
        <f>Sheet6!C51*$C$2</f>
        <v>263.8152</v>
      </c>
    </row>
    <row r="52" spans="1:4" x14ac:dyDescent="0.3">
      <c r="A52" s="1">
        <f>Sheet6!B52*$C$2</f>
        <v>11.814580000000001</v>
      </c>
      <c r="B52" s="1">
        <f>Sheet6!C52*$C$2</f>
        <v>43.237100000000005</v>
      </c>
    </row>
    <row r="53" spans="1:4" x14ac:dyDescent="0.3">
      <c r="A53" s="1">
        <f>AVERAGE(A3:A52)</f>
        <v>125.45648</v>
      </c>
      <c r="B53" s="1">
        <f>AVERAGE(B3:B52)</f>
        <v>388.37428199999999</v>
      </c>
      <c r="C53" t="s">
        <v>152</v>
      </c>
      <c r="D53" t="s">
        <v>167</v>
      </c>
    </row>
    <row r="54" spans="1:4" x14ac:dyDescent="0.3">
      <c r="A54" s="1">
        <f>A53*linkedrecords!C5</f>
        <v>3.7188562540480001</v>
      </c>
      <c r="B54" s="1">
        <f>B53*linkedrecords!C4</f>
        <v>2.3284708215312602</v>
      </c>
      <c r="C54" s="1" t="s">
        <v>162</v>
      </c>
      <c r="D54">
        <f>SUM(A54:B54)</f>
        <v>6.0473270755792603</v>
      </c>
    </row>
    <row r="55" spans="1:4" x14ac:dyDescent="0.3">
      <c r="A55">
        <f>Sheet1!B55*linkedrecords!E5*20</f>
        <v>1.9771924289557004</v>
      </c>
      <c r="B55" s="1">
        <f>Sheet1!B55*linkedrecords!E4*20</f>
        <v>8.1183722802428693E-2</v>
      </c>
      <c r="C55" s="1" t="s">
        <v>163</v>
      </c>
      <c r="D55" s="3">
        <f>SUM(A55:B55)</f>
        <v>2.0583761517581292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"/>
    </sheetView>
  </sheetViews>
  <sheetFormatPr defaultRowHeight="14.4" x14ac:dyDescent="0.3"/>
  <sheetData>
    <row r="1" spans="1:22" x14ac:dyDescent="0.3"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2" x14ac:dyDescent="0.3">
      <c r="A3" t="s">
        <v>1</v>
      </c>
      <c r="B3" s="7">
        <v>21258832</v>
      </c>
      <c r="C3" s="7">
        <v>20422337</v>
      </c>
      <c r="D3" s="7">
        <v>836495</v>
      </c>
      <c r="E3" s="7">
        <v>8829665</v>
      </c>
      <c r="F3" s="7">
        <v>8435253</v>
      </c>
      <c r="G3" s="7">
        <v>394412</v>
      </c>
      <c r="H3" s="7">
        <v>4042578</v>
      </c>
      <c r="I3" s="7">
        <v>3983585</v>
      </c>
      <c r="J3" s="7">
        <v>58993</v>
      </c>
      <c r="K3" s="7">
        <v>8386589</v>
      </c>
      <c r="L3" s="7">
        <v>8003499</v>
      </c>
      <c r="M3" s="7">
        <v>383090</v>
      </c>
      <c r="N3" s="7">
        <v>0</v>
      </c>
      <c r="O3" s="7">
        <v>0</v>
      </c>
      <c r="P3" s="7">
        <v>0</v>
      </c>
      <c r="Q3" s="7">
        <v>8874886</v>
      </c>
      <c r="R3" s="7">
        <v>8565101</v>
      </c>
      <c r="S3" s="7">
        <v>129996</v>
      </c>
      <c r="T3" s="7">
        <v>253068</v>
      </c>
      <c r="U3" s="7">
        <v>46.767800000000001</v>
      </c>
      <c r="V3" s="7">
        <v>0</v>
      </c>
    </row>
    <row r="4" spans="1:22" x14ac:dyDescent="0.3">
      <c r="A4" t="s">
        <v>87</v>
      </c>
      <c r="B4" s="7">
        <v>19220570</v>
      </c>
      <c r="C4" s="7">
        <v>18881206</v>
      </c>
      <c r="D4" s="7">
        <v>339364</v>
      </c>
      <c r="E4" s="7">
        <v>6529733</v>
      </c>
      <c r="F4" s="7">
        <v>6413100</v>
      </c>
      <c r="G4" s="7">
        <v>116633</v>
      </c>
      <c r="H4" s="7">
        <v>6423188</v>
      </c>
      <c r="I4" s="7">
        <v>6333476</v>
      </c>
      <c r="J4" s="7">
        <v>89712</v>
      </c>
      <c r="K4" s="7">
        <v>6267649</v>
      </c>
      <c r="L4" s="7">
        <v>6134630</v>
      </c>
      <c r="M4" s="7">
        <v>133019</v>
      </c>
      <c r="N4" s="7">
        <v>0</v>
      </c>
      <c r="O4" s="7">
        <v>0</v>
      </c>
      <c r="P4" s="7">
        <v>0</v>
      </c>
      <c r="Q4" s="7">
        <v>6539927</v>
      </c>
      <c r="R4" s="7">
        <v>6337074</v>
      </c>
      <c r="S4" s="7">
        <v>54092</v>
      </c>
      <c r="T4" s="7">
        <v>79069</v>
      </c>
      <c r="U4" s="7">
        <v>49.357300000000002</v>
      </c>
      <c r="V4" s="7">
        <v>0</v>
      </c>
    </row>
    <row r="5" spans="1:22" x14ac:dyDescent="0.3">
      <c r="A5" t="s">
        <v>88</v>
      </c>
      <c r="B5" s="7">
        <v>17679144</v>
      </c>
      <c r="C5" s="7">
        <v>17183126</v>
      </c>
      <c r="D5" s="7">
        <v>496018</v>
      </c>
      <c r="E5" s="7">
        <v>6058188</v>
      </c>
      <c r="F5" s="7">
        <v>5931494</v>
      </c>
      <c r="G5" s="7">
        <v>126694</v>
      </c>
      <c r="H5" s="7">
        <v>5953553</v>
      </c>
      <c r="I5" s="7">
        <v>5719206</v>
      </c>
      <c r="J5" s="7">
        <v>234347</v>
      </c>
      <c r="K5" s="7">
        <v>5667403</v>
      </c>
      <c r="L5" s="7">
        <v>5532426</v>
      </c>
      <c r="M5" s="7">
        <v>134977</v>
      </c>
      <c r="N5" s="7">
        <v>0</v>
      </c>
      <c r="O5" s="7">
        <v>0</v>
      </c>
      <c r="P5" s="7">
        <v>0</v>
      </c>
      <c r="Q5" s="7">
        <v>6099911</v>
      </c>
      <c r="R5" s="7">
        <v>5958270</v>
      </c>
      <c r="S5" s="7">
        <v>67015</v>
      </c>
      <c r="T5" s="7">
        <v>68010</v>
      </c>
      <c r="U5" s="7">
        <v>123.33799999999999</v>
      </c>
      <c r="V5" s="7">
        <v>0</v>
      </c>
    </row>
    <row r="6" spans="1:22" x14ac:dyDescent="0.3">
      <c r="A6" t="s">
        <v>89</v>
      </c>
      <c r="B6" s="7">
        <v>21979026</v>
      </c>
      <c r="C6" s="7">
        <v>21090039</v>
      </c>
      <c r="D6" s="7">
        <v>888987</v>
      </c>
      <c r="E6" s="7">
        <v>8728606</v>
      </c>
      <c r="F6" s="7">
        <v>8332793</v>
      </c>
      <c r="G6" s="7">
        <v>395813</v>
      </c>
      <c r="H6" s="7">
        <v>4814289</v>
      </c>
      <c r="I6" s="7">
        <v>4692962</v>
      </c>
      <c r="J6" s="7">
        <v>121327</v>
      </c>
      <c r="K6" s="7">
        <v>8436131</v>
      </c>
      <c r="L6" s="7">
        <v>8064284</v>
      </c>
      <c r="M6" s="7">
        <v>371847</v>
      </c>
      <c r="N6" s="7">
        <v>0</v>
      </c>
      <c r="O6" s="7">
        <v>0</v>
      </c>
      <c r="P6" s="7">
        <v>0</v>
      </c>
      <c r="Q6" s="7">
        <v>8767742</v>
      </c>
      <c r="R6" s="7">
        <v>8608334</v>
      </c>
      <c r="S6" s="7">
        <v>133295</v>
      </c>
      <c r="T6" s="7">
        <v>238560</v>
      </c>
      <c r="U6" s="7">
        <v>29.3551</v>
      </c>
      <c r="V6" s="7">
        <v>0</v>
      </c>
    </row>
    <row r="7" spans="1:22" x14ac:dyDescent="0.3">
      <c r="A7" t="s">
        <v>90</v>
      </c>
      <c r="B7" s="7">
        <v>19682201</v>
      </c>
      <c r="C7" s="7">
        <v>19146338</v>
      </c>
      <c r="D7" s="7">
        <v>535863</v>
      </c>
      <c r="E7" s="7">
        <v>6668444</v>
      </c>
      <c r="F7" s="7">
        <v>6496825</v>
      </c>
      <c r="G7" s="7">
        <v>171619</v>
      </c>
      <c r="H7" s="7">
        <v>6796506</v>
      </c>
      <c r="I7" s="7">
        <v>6612070</v>
      </c>
      <c r="J7" s="7">
        <v>184436</v>
      </c>
      <c r="K7" s="7">
        <v>6217251</v>
      </c>
      <c r="L7" s="7">
        <v>6037443</v>
      </c>
      <c r="M7" s="7">
        <v>179808</v>
      </c>
      <c r="N7" s="7">
        <v>0</v>
      </c>
      <c r="O7" s="7">
        <v>0</v>
      </c>
      <c r="P7" s="7">
        <v>0</v>
      </c>
      <c r="Q7" s="7">
        <v>6691728</v>
      </c>
      <c r="R7" s="7">
        <v>6321853</v>
      </c>
      <c r="S7" s="7">
        <v>59587</v>
      </c>
      <c r="T7" s="7">
        <v>120108</v>
      </c>
      <c r="U7" s="7">
        <v>92.773899999999998</v>
      </c>
      <c r="V7" s="7">
        <v>0</v>
      </c>
    </row>
    <row r="8" spans="1:22" x14ac:dyDescent="0.3">
      <c r="A8" t="s">
        <v>91</v>
      </c>
      <c r="B8" s="7">
        <v>16619280</v>
      </c>
      <c r="C8" s="7">
        <v>15892215</v>
      </c>
      <c r="D8" s="7">
        <v>727065</v>
      </c>
      <c r="E8" s="7">
        <v>6377713</v>
      </c>
      <c r="F8" s="7">
        <v>5971930</v>
      </c>
      <c r="G8" s="7">
        <v>405783</v>
      </c>
      <c r="H8" s="7">
        <v>4333960</v>
      </c>
      <c r="I8" s="7">
        <v>4291348</v>
      </c>
      <c r="J8" s="7">
        <v>42612</v>
      </c>
      <c r="K8" s="7">
        <v>5907607</v>
      </c>
      <c r="L8" s="7">
        <v>5628937</v>
      </c>
      <c r="M8" s="7">
        <v>278670</v>
      </c>
      <c r="N8" s="7">
        <v>0</v>
      </c>
      <c r="O8" s="7">
        <v>0</v>
      </c>
      <c r="P8" s="7">
        <v>0</v>
      </c>
      <c r="Q8" s="7">
        <v>6419016</v>
      </c>
      <c r="R8" s="7">
        <v>6238532</v>
      </c>
      <c r="S8" s="7">
        <v>117651</v>
      </c>
      <c r="T8" s="7">
        <v>160894</v>
      </c>
      <c r="U8" s="7">
        <v>82.542900000000003</v>
      </c>
      <c r="V8" s="7">
        <v>0</v>
      </c>
    </row>
    <row r="9" spans="1:22" x14ac:dyDescent="0.3">
      <c r="A9" t="s">
        <v>92</v>
      </c>
      <c r="B9" s="7">
        <v>21286025</v>
      </c>
      <c r="C9" s="7">
        <v>20116758</v>
      </c>
      <c r="D9" s="7">
        <v>1169267</v>
      </c>
      <c r="E9" s="7">
        <v>8411655</v>
      </c>
      <c r="F9" s="7">
        <v>7873540</v>
      </c>
      <c r="G9" s="7">
        <v>538115</v>
      </c>
      <c r="H9" s="7">
        <v>4871273</v>
      </c>
      <c r="I9" s="7">
        <v>4780080</v>
      </c>
      <c r="J9" s="7">
        <v>91193</v>
      </c>
      <c r="K9" s="7">
        <v>8003097</v>
      </c>
      <c r="L9" s="7">
        <v>7463138</v>
      </c>
      <c r="M9" s="7">
        <v>539959</v>
      </c>
      <c r="N9" s="7">
        <v>0</v>
      </c>
      <c r="O9" s="7">
        <v>0</v>
      </c>
      <c r="P9" s="7">
        <v>0</v>
      </c>
      <c r="Q9" s="7">
        <v>8464139</v>
      </c>
      <c r="R9" s="7">
        <v>8221126</v>
      </c>
      <c r="S9" s="7">
        <v>159352</v>
      </c>
      <c r="T9" s="7">
        <v>380622</v>
      </c>
      <c r="U9" s="7">
        <v>34.3947</v>
      </c>
      <c r="V9" s="7">
        <v>0</v>
      </c>
    </row>
    <row r="10" spans="1:22" x14ac:dyDescent="0.3">
      <c r="A10" t="s">
        <v>93</v>
      </c>
      <c r="B10" s="7">
        <v>20509607</v>
      </c>
      <c r="C10" s="7">
        <v>18880931</v>
      </c>
      <c r="D10" s="7">
        <v>1628676</v>
      </c>
      <c r="E10" s="7">
        <v>8074018</v>
      </c>
      <c r="F10" s="7">
        <v>7275012</v>
      </c>
      <c r="G10" s="7">
        <v>799006</v>
      </c>
      <c r="H10" s="7">
        <v>4816994</v>
      </c>
      <c r="I10" s="7">
        <v>4707569</v>
      </c>
      <c r="J10" s="7">
        <v>109425</v>
      </c>
      <c r="K10" s="7">
        <v>7618595</v>
      </c>
      <c r="L10" s="7">
        <v>6898350</v>
      </c>
      <c r="M10" s="7">
        <v>720245</v>
      </c>
      <c r="N10" s="7">
        <v>0</v>
      </c>
      <c r="O10" s="7">
        <v>0</v>
      </c>
      <c r="P10" s="7">
        <v>0</v>
      </c>
      <c r="Q10" s="7">
        <v>8143139</v>
      </c>
      <c r="R10" s="7">
        <v>7975130</v>
      </c>
      <c r="S10" s="7">
        <v>200280</v>
      </c>
      <c r="T10" s="7">
        <v>519970</v>
      </c>
      <c r="U10" s="7">
        <v>32.558100000000003</v>
      </c>
      <c r="V10" s="7">
        <v>0</v>
      </c>
    </row>
    <row r="11" spans="1:22" x14ac:dyDescent="0.3">
      <c r="A11" t="s">
        <v>94</v>
      </c>
      <c r="B11" s="7">
        <v>17659416</v>
      </c>
      <c r="C11" s="7">
        <v>17148254</v>
      </c>
      <c r="D11" s="7">
        <v>511162</v>
      </c>
      <c r="E11" s="7">
        <v>6464350</v>
      </c>
      <c r="F11" s="7">
        <v>6259955</v>
      </c>
      <c r="G11" s="7">
        <v>204395</v>
      </c>
      <c r="H11" s="7">
        <v>5055632</v>
      </c>
      <c r="I11" s="7">
        <v>4973007</v>
      </c>
      <c r="J11" s="7">
        <v>82625</v>
      </c>
      <c r="K11" s="7">
        <v>6139434</v>
      </c>
      <c r="L11" s="7">
        <v>5915292</v>
      </c>
      <c r="M11" s="7">
        <v>224142</v>
      </c>
      <c r="N11" s="7">
        <v>0</v>
      </c>
      <c r="O11" s="7">
        <v>0</v>
      </c>
      <c r="P11" s="7">
        <v>0</v>
      </c>
      <c r="Q11" s="7">
        <v>6493199</v>
      </c>
      <c r="R11" s="7">
        <v>6315376</v>
      </c>
      <c r="S11" s="7">
        <v>132366</v>
      </c>
      <c r="T11" s="7">
        <v>91902</v>
      </c>
      <c r="U11" s="7">
        <v>94.786699999999996</v>
      </c>
      <c r="V11" s="7">
        <v>0</v>
      </c>
    </row>
    <row r="12" spans="1:22" x14ac:dyDescent="0.3">
      <c r="A12" t="s">
        <v>95</v>
      </c>
      <c r="B12" s="7">
        <v>21479898</v>
      </c>
      <c r="C12" s="7">
        <v>21479089</v>
      </c>
      <c r="D12" s="7">
        <v>809</v>
      </c>
      <c r="E12" s="7">
        <v>6578088</v>
      </c>
      <c r="F12" s="7">
        <v>6577713</v>
      </c>
      <c r="G12" s="7">
        <v>375</v>
      </c>
      <c r="H12" s="7">
        <v>8433492</v>
      </c>
      <c r="I12" s="7">
        <v>8433379</v>
      </c>
      <c r="J12" s="7">
        <v>113</v>
      </c>
      <c r="K12" s="7">
        <v>6468318</v>
      </c>
      <c r="L12" s="7">
        <v>6467997</v>
      </c>
      <c r="M12" s="7">
        <v>321</v>
      </c>
      <c r="N12" s="7">
        <v>0</v>
      </c>
      <c r="O12" s="7">
        <v>0</v>
      </c>
      <c r="P12" s="7">
        <v>0</v>
      </c>
      <c r="Q12" s="7">
        <v>6578146</v>
      </c>
      <c r="R12" s="7">
        <v>6475782</v>
      </c>
      <c r="S12" s="7">
        <v>91</v>
      </c>
      <c r="T12" s="7">
        <v>231</v>
      </c>
      <c r="U12" s="7">
        <v>37.577300000000001</v>
      </c>
      <c r="V12" s="7">
        <v>0</v>
      </c>
    </row>
    <row r="13" spans="1:22" x14ac:dyDescent="0.3">
      <c r="A13" t="s">
        <v>96</v>
      </c>
      <c r="B13" s="7">
        <v>20100967</v>
      </c>
      <c r="C13" s="7">
        <v>18959980</v>
      </c>
      <c r="D13" s="7">
        <v>1140987</v>
      </c>
      <c r="E13" s="7">
        <v>7899731</v>
      </c>
      <c r="F13" s="7">
        <v>7371186</v>
      </c>
      <c r="G13" s="7">
        <v>528545</v>
      </c>
      <c r="H13" s="7">
        <v>4560199</v>
      </c>
      <c r="I13" s="7">
        <v>4442836</v>
      </c>
      <c r="J13" s="7">
        <v>117363</v>
      </c>
      <c r="K13" s="7">
        <v>7641037</v>
      </c>
      <c r="L13" s="7">
        <v>7145958</v>
      </c>
      <c r="M13" s="7">
        <v>495079</v>
      </c>
      <c r="N13" s="7">
        <v>0</v>
      </c>
      <c r="O13" s="7">
        <v>0</v>
      </c>
      <c r="P13" s="7">
        <v>0</v>
      </c>
      <c r="Q13" s="7">
        <v>7959068</v>
      </c>
      <c r="R13" s="7">
        <v>7866548</v>
      </c>
      <c r="S13" s="7">
        <v>156800</v>
      </c>
      <c r="T13" s="7">
        <v>338238</v>
      </c>
      <c r="U13" s="7">
        <v>53.537199999999999</v>
      </c>
      <c r="V13" s="7">
        <v>0</v>
      </c>
    </row>
    <row r="14" spans="1:22" x14ac:dyDescent="0.3">
      <c r="A14" t="s">
        <v>97</v>
      </c>
      <c r="B14" s="7">
        <v>21811180</v>
      </c>
      <c r="C14" s="7">
        <v>17739938</v>
      </c>
      <c r="D14" s="7">
        <v>4071242</v>
      </c>
      <c r="E14" s="7">
        <v>8683969</v>
      </c>
      <c r="F14" s="7">
        <v>6667564</v>
      </c>
      <c r="G14" s="7">
        <v>2016405</v>
      </c>
      <c r="H14" s="7">
        <v>4650244</v>
      </c>
      <c r="I14" s="7">
        <v>4543329</v>
      </c>
      <c r="J14" s="7">
        <v>106915</v>
      </c>
      <c r="K14" s="7">
        <v>8476967</v>
      </c>
      <c r="L14" s="7">
        <v>6529045</v>
      </c>
      <c r="M14" s="7">
        <v>1947922</v>
      </c>
      <c r="N14" s="7">
        <v>0</v>
      </c>
      <c r="O14" s="7">
        <v>0</v>
      </c>
      <c r="P14" s="7">
        <v>0</v>
      </c>
      <c r="Q14" s="7">
        <v>8719771</v>
      </c>
      <c r="R14" s="7">
        <v>8629000</v>
      </c>
      <c r="S14" s="7">
        <v>108164</v>
      </c>
      <c r="T14" s="7">
        <v>1839749</v>
      </c>
      <c r="U14" s="7">
        <v>22.761199999999999</v>
      </c>
      <c r="V14" s="7">
        <v>0</v>
      </c>
    </row>
    <row r="15" spans="1:22" x14ac:dyDescent="0.3">
      <c r="A15" t="s">
        <v>98</v>
      </c>
      <c r="B15" s="7">
        <v>21804931</v>
      </c>
      <c r="C15" s="7">
        <v>17225100</v>
      </c>
      <c r="D15" s="7">
        <v>4579831</v>
      </c>
      <c r="E15" s="7">
        <v>8713646</v>
      </c>
      <c r="F15" s="7">
        <v>6435471</v>
      </c>
      <c r="G15" s="7">
        <v>2278175</v>
      </c>
      <c r="H15" s="7">
        <v>4587690</v>
      </c>
      <c r="I15" s="7">
        <v>4483078</v>
      </c>
      <c r="J15" s="7">
        <v>104612</v>
      </c>
      <c r="K15" s="7">
        <v>8503595</v>
      </c>
      <c r="L15" s="7">
        <v>6306551</v>
      </c>
      <c r="M15" s="7">
        <v>2197044</v>
      </c>
      <c r="N15" s="7">
        <v>0</v>
      </c>
      <c r="O15" s="7">
        <v>0</v>
      </c>
      <c r="P15" s="7">
        <v>0</v>
      </c>
      <c r="Q15" s="7">
        <v>8747382</v>
      </c>
      <c r="R15" s="7">
        <v>8648944</v>
      </c>
      <c r="S15" s="7">
        <v>108335</v>
      </c>
      <c r="T15" s="7">
        <v>2088707</v>
      </c>
      <c r="U15" s="7">
        <v>20.1889</v>
      </c>
      <c r="V15" s="7">
        <v>0</v>
      </c>
    </row>
    <row r="16" spans="1:22" x14ac:dyDescent="0.3">
      <c r="A16" t="s">
        <v>99</v>
      </c>
      <c r="B16" s="7">
        <v>20112201</v>
      </c>
      <c r="C16" s="7">
        <v>16886704</v>
      </c>
      <c r="D16" s="7">
        <v>3225497</v>
      </c>
      <c r="E16" s="7">
        <v>7805225</v>
      </c>
      <c r="F16" s="7">
        <v>6214589</v>
      </c>
      <c r="G16" s="7">
        <v>1590636</v>
      </c>
      <c r="H16" s="7">
        <v>4721369</v>
      </c>
      <c r="I16" s="7">
        <v>4626968</v>
      </c>
      <c r="J16" s="7">
        <v>94401</v>
      </c>
      <c r="K16" s="7">
        <v>7585607</v>
      </c>
      <c r="L16" s="7">
        <v>6045147</v>
      </c>
      <c r="M16" s="7">
        <v>1540460</v>
      </c>
      <c r="N16" s="7">
        <v>0</v>
      </c>
      <c r="O16" s="7">
        <v>0</v>
      </c>
      <c r="P16" s="7">
        <v>0</v>
      </c>
      <c r="Q16" s="7">
        <v>7839382</v>
      </c>
      <c r="R16" s="7">
        <v>7741125</v>
      </c>
      <c r="S16" s="7">
        <v>119700</v>
      </c>
      <c r="T16" s="7">
        <v>1420731</v>
      </c>
      <c r="U16" s="7">
        <v>22.497</v>
      </c>
      <c r="V16" s="7">
        <v>0</v>
      </c>
    </row>
    <row r="17" spans="1:22" x14ac:dyDescent="0.3">
      <c r="A17" t="s">
        <v>100</v>
      </c>
      <c r="B17" s="7">
        <v>18379706</v>
      </c>
      <c r="C17" s="7">
        <v>17348275</v>
      </c>
      <c r="D17" s="7">
        <v>1031431</v>
      </c>
      <c r="E17" s="7">
        <v>6885268</v>
      </c>
      <c r="F17" s="7">
        <v>6406554</v>
      </c>
      <c r="G17" s="7">
        <v>478714</v>
      </c>
      <c r="H17" s="7">
        <v>4844504</v>
      </c>
      <c r="I17" s="7">
        <v>4762399</v>
      </c>
      <c r="J17" s="7">
        <v>82105</v>
      </c>
      <c r="K17" s="7">
        <v>6649934</v>
      </c>
      <c r="L17" s="7">
        <v>6179322</v>
      </c>
      <c r="M17" s="7">
        <v>470612</v>
      </c>
      <c r="N17" s="7">
        <v>0</v>
      </c>
      <c r="O17" s="7">
        <v>0</v>
      </c>
      <c r="P17" s="7">
        <v>0</v>
      </c>
      <c r="Q17" s="7">
        <v>6922793</v>
      </c>
      <c r="R17" s="7">
        <v>6828427</v>
      </c>
      <c r="S17" s="7">
        <v>140154</v>
      </c>
      <c r="T17" s="7">
        <v>330453</v>
      </c>
      <c r="U17" s="7">
        <v>39.712000000000003</v>
      </c>
      <c r="V17" s="7">
        <v>0</v>
      </c>
    </row>
    <row r="18" spans="1:22" x14ac:dyDescent="0.3">
      <c r="A18" t="s">
        <v>101</v>
      </c>
      <c r="B18" s="7">
        <v>17560114</v>
      </c>
      <c r="C18" s="7">
        <v>16516963</v>
      </c>
      <c r="D18" s="7">
        <v>1043151</v>
      </c>
      <c r="E18" s="7">
        <v>6413983</v>
      </c>
      <c r="F18" s="7">
        <v>5928973</v>
      </c>
      <c r="G18" s="7">
        <v>485010</v>
      </c>
      <c r="H18" s="7">
        <v>4971170</v>
      </c>
      <c r="I18" s="7">
        <v>4889168</v>
      </c>
      <c r="J18" s="7">
        <v>82002</v>
      </c>
      <c r="K18" s="7">
        <v>6174961</v>
      </c>
      <c r="L18" s="7">
        <v>5698822</v>
      </c>
      <c r="M18" s="7">
        <v>476139</v>
      </c>
      <c r="N18" s="7">
        <v>0</v>
      </c>
      <c r="O18" s="7">
        <v>0</v>
      </c>
      <c r="P18" s="7">
        <v>0</v>
      </c>
      <c r="Q18" s="7">
        <v>6449913</v>
      </c>
      <c r="R18" s="7">
        <v>6349210</v>
      </c>
      <c r="S18" s="7">
        <v>135344</v>
      </c>
      <c r="T18" s="7">
        <v>340816</v>
      </c>
      <c r="U18" s="7">
        <v>39.975900000000003</v>
      </c>
      <c r="V18" s="7">
        <v>0</v>
      </c>
    </row>
    <row r="19" spans="1:22" x14ac:dyDescent="0.3">
      <c r="A19" t="s">
        <v>102</v>
      </c>
      <c r="B19" s="7">
        <v>17565987</v>
      </c>
      <c r="C19" s="7">
        <v>16499100</v>
      </c>
      <c r="D19" s="7">
        <v>1066887</v>
      </c>
      <c r="E19" s="7">
        <v>6431237</v>
      </c>
      <c r="F19" s="7">
        <v>5932882</v>
      </c>
      <c r="G19" s="7">
        <v>498355</v>
      </c>
      <c r="H19" s="7">
        <v>4940802</v>
      </c>
      <c r="I19" s="7">
        <v>4860512</v>
      </c>
      <c r="J19" s="7">
        <v>80290</v>
      </c>
      <c r="K19" s="7">
        <v>6193948</v>
      </c>
      <c r="L19" s="7">
        <v>5705706</v>
      </c>
      <c r="M19" s="7">
        <v>488242</v>
      </c>
      <c r="N19" s="7">
        <v>0</v>
      </c>
      <c r="O19" s="7">
        <v>0</v>
      </c>
      <c r="P19" s="7">
        <v>0</v>
      </c>
      <c r="Q19" s="7">
        <v>6466749</v>
      </c>
      <c r="R19" s="7">
        <v>6369780</v>
      </c>
      <c r="S19" s="7">
        <v>136357</v>
      </c>
      <c r="T19" s="7">
        <v>351890</v>
      </c>
      <c r="U19" s="7">
        <v>41.7654</v>
      </c>
      <c r="V19" s="7">
        <v>0</v>
      </c>
    </row>
    <row r="20" spans="1:22" x14ac:dyDescent="0.3">
      <c r="A20" t="s">
        <v>103</v>
      </c>
      <c r="B20" s="7">
        <v>21702733</v>
      </c>
      <c r="C20" s="7">
        <v>21631874</v>
      </c>
      <c r="D20" s="7">
        <v>70859</v>
      </c>
      <c r="E20" s="7">
        <v>6710033</v>
      </c>
      <c r="F20" s="7">
        <v>6683101</v>
      </c>
      <c r="G20" s="7">
        <v>26932</v>
      </c>
      <c r="H20" s="7">
        <v>8413859</v>
      </c>
      <c r="I20" s="7">
        <v>8381782</v>
      </c>
      <c r="J20" s="7">
        <v>32077</v>
      </c>
      <c r="K20" s="7">
        <v>6578841</v>
      </c>
      <c r="L20" s="7">
        <v>6566991</v>
      </c>
      <c r="M20" s="7">
        <v>11850</v>
      </c>
      <c r="N20" s="7">
        <v>0</v>
      </c>
      <c r="O20" s="7">
        <v>0</v>
      </c>
      <c r="P20" s="7">
        <v>0</v>
      </c>
      <c r="Q20" s="7">
        <v>6714472</v>
      </c>
      <c r="R20" s="7">
        <v>6606835</v>
      </c>
      <c r="S20" s="7">
        <v>3300</v>
      </c>
      <c r="T20" s="7">
        <v>8550</v>
      </c>
      <c r="U20" s="7">
        <v>232.62299999999999</v>
      </c>
      <c r="V20" s="7">
        <v>0</v>
      </c>
    </row>
    <row r="21" spans="1:22" x14ac:dyDescent="0.3">
      <c r="A21" t="s">
        <v>104</v>
      </c>
      <c r="B21" s="7">
        <v>21877618</v>
      </c>
      <c r="C21" s="7">
        <v>21860332</v>
      </c>
      <c r="D21" s="7">
        <v>17286</v>
      </c>
      <c r="E21" s="7">
        <v>6713922</v>
      </c>
      <c r="F21" s="7">
        <v>6713388</v>
      </c>
      <c r="G21" s="7">
        <v>534</v>
      </c>
      <c r="H21" s="7">
        <v>8562273</v>
      </c>
      <c r="I21" s="7">
        <v>8562177</v>
      </c>
      <c r="J21" s="7">
        <v>96</v>
      </c>
      <c r="K21" s="7">
        <v>6601423</v>
      </c>
      <c r="L21" s="7">
        <v>6584767</v>
      </c>
      <c r="M21" s="7">
        <v>16656</v>
      </c>
      <c r="N21" s="7">
        <v>0</v>
      </c>
      <c r="O21" s="7">
        <v>0</v>
      </c>
      <c r="P21" s="7">
        <v>0</v>
      </c>
      <c r="Q21" s="7">
        <v>6713980</v>
      </c>
      <c r="R21" s="7">
        <v>6605460</v>
      </c>
      <c r="S21" s="7">
        <v>84</v>
      </c>
      <c r="T21" s="7">
        <v>16569</v>
      </c>
      <c r="U21" s="7">
        <v>16.028700000000001</v>
      </c>
      <c r="V21" s="7">
        <v>0</v>
      </c>
    </row>
    <row r="22" spans="1:22" x14ac:dyDescent="0.3">
      <c r="A22" t="s">
        <v>105</v>
      </c>
      <c r="B22" s="7">
        <v>18352312</v>
      </c>
      <c r="C22" s="7">
        <v>17084646</v>
      </c>
      <c r="D22" s="7">
        <v>1267666</v>
      </c>
      <c r="E22" s="7">
        <v>6712649</v>
      </c>
      <c r="F22" s="7">
        <v>6140584</v>
      </c>
      <c r="G22" s="7">
        <v>572065</v>
      </c>
      <c r="H22" s="7">
        <v>5204383</v>
      </c>
      <c r="I22" s="7">
        <v>4982338</v>
      </c>
      <c r="J22" s="7">
        <v>222045</v>
      </c>
      <c r="K22" s="7">
        <v>6435280</v>
      </c>
      <c r="L22" s="7">
        <v>5961724</v>
      </c>
      <c r="M22" s="7">
        <v>473556</v>
      </c>
      <c r="N22" s="7">
        <v>0</v>
      </c>
      <c r="O22" s="7">
        <v>0</v>
      </c>
      <c r="P22" s="7">
        <v>0</v>
      </c>
      <c r="Q22" s="7">
        <v>6754813</v>
      </c>
      <c r="R22" s="7">
        <v>6653771</v>
      </c>
      <c r="S22" s="7">
        <v>114358</v>
      </c>
      <c r="T22" s="7">
        <v>359217</v>
      </c>
      <c r="U22" s="7">
        <v>22.9407</v>
      </c>
      <c r="V22" s="7">
        <v>0</v>
      </c>
    </row>
    <row r="23" spans="1:22" x14ac:dyDescent="0.3">
      <c r="A23" t="s">
        <v>106</v>
      </c>
      <c r="B23" s="7">
        <v>18422620</v>
      </c>
      <c r="C23" s="7">
        <v>16256990</v>
      </c>
      <c r="D23" s="7">
        <v>2165630</v>
      </c>
      <c r="E23" s="7">
        <v>7045838</v>
      </c>
      <c r="F23" s="7">
        <v>6297646</v>
      </c>
      <c r="G23" s="7">
        <v>748192</v>
      </c>
      <c r="H23" s="7">
        <v>5524351</v>
      </c>
      <c r="I23" s="7">
        <v>4665280</v>
      </c>
      <c r="J23" s="7">
        <v>859071</v>
      </c>
      <c r="K23" s="7">
        <v>5852431</v>
      </c>
      <c r="L23" s="7">
        <v>5294064</v>
      </c>
      <c r="M23" s="7">
        <v>558367</v>
      </c>
      <c r="N23" s="7">
        <v>0</v>
      </c>
      <c r="O23" s="7">
        <v>0</v>
      </c>
      <c r="P23" s="7">
        <v>0</v>
      </c>
      <c r="Q23" s="7">
        <v>7083294</v>
      </c>
      <c r="R23" s="7">
        <v>6892853</v>
      </c>
      <c r="S23" s="7">
        <v>195937</v>
      </c>
      <c r="T23" s="7">
        <v>362491</v>
      </c>
      <c r="U23" s="7">
        <v>173.20099999999999</v>
      </c>
      <c r="V23" s="7">
        <v>0</v>
      </c>
    </row>
    <row r="24" spans="1:22" x14ac:dyDescent="0.3">
      <c r="A24" t="s">
        <v>107</v>
      </c>
      <c r="B24" s="7">
        <v>18677453</v>
      </c>
      <c r="C24" s="7">
        <v>16459655</v>
      </c>
      <c r="D24" s="7">
        <v>2217798</v>
      </c>
      <c r="E24" s="7">
        <v>7066803</v>
      </c>
      <c r="F24" s="7">
        <v>6337422</v>
      </c>
      <c r="G24" s="7">
        <v>729381</v>
      </c>
      <c r="H24" s="7">
        <v>5821614</v>
      </c>
      <c r="I24" s="7">
        <v>4869384</v>
      </c>
      <c r="J24" s="7">
        <v>952230</v>
      </c>
      <c r="K24" s="7">
        <v>5789036</v>
      </c>
      <c r="L24" s="7">
        <v>5252849</v>
      </c>
      <c r="M24" s="7">
        <v>536187</v>
      </c>
      <c r="N24" s="7">
        <v>0</v>
      </c>
      <c r="O24" s="7">
        <v>0</v>
      </c>
      <c r="P24" s="7">
        <v>0</v>
      </c>
      <c r="Q24" s="7">
        <v>7108172</v>
      </c>
      <c r="R24" s="7">
        <v>6904326</v>
      </c>
      <c r="S24" s="7">
        <v>196376</v>
      </c>
      <c r="T24" s="7">
        <v>339900</v>
      </c>
      <c r="U24" s="7">
        <v>173.59100000000001</v>
      </c>
      <c r="V24" s="7">
        <v>0</v>
      </c>
    </row>
    <row r="25" spans="1:22" x14ac:dyDescent="0.3">
      <c r="A25" t="s">
        <v>108</v>
      </c>
      <c r="B25" s="7">
        <v>18356701</v>
      </c>
      <c r="C25" s="7">
        <v>16133043</v>
      </c>
      <c r="D25" s="7">
        <v>2223658</v>
      </c>
      <c r="E25" s="7">
        <v>6998663</v>
      </c>
      <c r="F25" s="7">
        <v>6241839</v>
      </c>
      <c r="G25" s="7">
        <v>756824</v>
      </c>
      <c r="H25" s="7">
        <v>5525000</v>
      </c>
      <c r="I25" s="7">
        <v>4623059</v>
      </c>
      <c r="J25" s="7">
        <v>901941</v>
      </c>
      <c r="K25" s="7">
        <v>5833038</v>
      </c>
      <c r="L25" s="7">
        <v>5268145</v>
      </c>
      <c r="M25" s="7">
        <v>564893</v>
      </c>
      <c r="N25" s="7">
        <v>0</v>
      </c>
      <c r="O25" s="7">
        <v>0</v>
      </c>
      <c r="P25" s="7">
        <v>0</v>
      </c>
      <c r="Q25" s="7">
        <v>7036058</v>
      </c>
      <c r="R25" s="7">
        <v>6849285</v>
      </c>
      <c r="S25" s="7">
        <v>195643</v>
      </c>
      <c r="T25" s="7">
        <v>369159</v>
      </c>
      <c r="U25" s="7">
        <v>184.31800000000001</v>
      </c>
      <c r="V25" s="7">
        <v>0</v>
      </c>
    </row>
    <row r="26" spans="1:22" x14ac:dyDescent="0.3">
      <c r="A26" t="s">
        <v>109</v>
      </c>
      <c r="B26" s="7">
        <v>18698660</v>
      </c>
      <c r="C26" s="7">
        <v>16494426</v>
      </c>
      <c r="D26" s="7">
        <v>2204234</v>
      </c>
      <c r="E26" s="7">
        <v>7071666</v>
      </c>
      <c r="F26" s="7">
        <v>6346407</v>
      </c>
      <c r="G26" s="7">
        <v>725259</v>
      </c>
      <c r="H26" s="7">
        <v>5826922</v>
      </c>
      <c r="I26" s="7">
        <v>4880995</v>
      </c>
      <c r="J26" s="7">
        <v>945927</v>
      </c>
      <c r="K26" s="7">
        <v>5800072</v>
      </c>
      <c r="L26" s="7">
        <v>5267024</v>
      </c>
      <c r="M26" s="7">
        <v>533048</v>
      </c>
      <c r="N26" s="7">
        <v>0</v>
      </c>
      <c r="O26" s="7">
        <v>0</v>
      </c>
      <c r="P26" s="7">
        <v>0</v>
      </c>
      <c r="Q26" s="7">
        <v>7112625</v>
      </c>
      <c r="R26" s="7">
        <v>6911487</v>
      </c>
      <c r="S26" s="7">
        <v>193733</v>
      </c>
      <c r="T26" s="7">
        <v>339234</v>
      </c>
      <c r="U26" s="7">
        <v>173.751</v>
      </c>
      <c r="V26" s="7">
        <v>0</v>
      </c>
    </row>
    <row r="27" spans="1:22" x14ac:dyDescent="0.3">
      <c r="A27" t="s">
        <v>110</v>
      </c>
      <c r="B27" s="7">
        <v>18767864</v>
      </c>
      <c r="C27" s="7">
        <v>16564355</v>
      </c>
      <c r="D27" s="7">
        <v>2203509</v>
      </c>
      <c r="E27" s="7">
        <v>7084479</v>
      </c>
      <c r="F27" s="7">
        <v>6376136</v>
      </c>
      <c r="G27" s="7">
        <v>708343</v>
      </c>
      <c r="H27" s="7">
        <v>5893481</v>
      </c>
      <c r="I27" s="7">
        <v>4917946</v>
      </c>
      <c r="J27" s="7">
        <v>975535</v>
      </c>
      <c r="K27" s="7">
        <v>5789904</v>
      </c>
      <c r="L27" s="7">
        <v>5270273</v>
      </c>
      <c r="M27" s="7">
        <v>519631</v>
      </c>
      <c r="N27" s="7">
        <v>0</v>
      </c>
      <c r="O27" s="7">
        <v>0</v>
      </c>
      <c r="P27" s="7">
        <v>0</v>
      </c>
      <c r="Q27" s="7">
        <v>7126909</v>
      </c>
      <c r="R27" s="7">
        <v>6920418</v>
      </c>
      <c r="S27" s="7">
        <v>198304</v>
      </c>
      <c r="T27" s="7">
        <v>321322</v>
      </c>
      <c r="U27" s="7">
        <v>176.923</v>
      </c>
      <c r="V27" s="7">
        <v>0</v>
      </c>
    </row>
    <row r="28" spans="1:22" x14ac:dyDescent="0.3">
      <c r="A28" t="s">
        <v>111</v>
      </c>
      <c r="B28" s="7">
        <v>18755859</v>
      </c>
      <c r="C28" s="7">
        <v>16545035</v>
      </c>
      <c r="D28" s="7">
        <v>2210824</v>
      </c>
      <c r="E28" s="7">
        <v>7074258</v>
      </c>
      <c r="F28" s="7">
        <v>6362710</v>
      </c>
      <c r="G28" s="7">
        <v>711548</v>
      </c>
      <c r="H28" s="7">
        <v>5905640</v>
      </c>
      <c r="I28" s="7">
        <v>4926186</v>
      </c>
      <c r="J28" s="7">
        <v>979454</v>
      </c>
      <c r="K28" s="7">
        <v>5775961</v>
      </c>
      <c r="L28" s="7">
        <v>5256139</v>
      </c>
      <c r="M28" s="7">
        <v>519822</v>
      </c>
      <c r="N28" s="7">
        <v>0</v>
      </c>
      <c r="O28" s="7">
        <v>0</v>
      </c>
      <c r="P28" s="7">
        <v>0</v>
      </c>
      <c r="Q28" s="7">
        <v>7116169</v>
      </c>
      <c r="R28" s="7">
        <v>6909476</v>
      </c>
      <c r="S28" s="7">
        <v>198550</v>
      </c>
      <c r="T28" s="7">
        <v>321277</v>
      </c>
      <c r="U28" s="7">
        <v>178.084</v>
      </c>
      <c r="V28" s="7">
        <v>0</v>
      </c>
    </row>
    <row r="29" spans="1:22" x14ac:dyDescent="0.3">
      <c r="A29" t="s">
        <v>112</v>
      </c>
      <c r="B29" s="7">
        <v>19855284</v>
      </c>
      <c r="C29" s="7">
        <v>18388094</v>
      </c>
      <c r="D29" s="7">
        <v>1467190</v>
      </c>
      <c r="E29" s="7">
        <v>7088686</v>
      </c>
      <c r="F29" s="7">
        <v>6429257</v>
      </c>
      <c r="G29" s="7">
        <v>659429</v>
      </c>
      <c r="H29" s="7">
        <v>5995885</v>
      </c>
      <c r="I29" s="7">
        <v>5734590</v>
      </c>
      <c r="J29" s="7">
        <v>261295</v>
      </c>
      <c r="K29" s="7">
        <v>6770713</v>
      </c>
      <c r="L29" s="7">
        <v>6224247</v>
      </c>
      <c r="M29" s="7">
        <v>546466</v>
      </c>
      <c r="N29" s="7">
        <v>0</v>
      </c>
      <c r="O29" s="7">
        <v>0</v>
      </c>
      <c r="P29" s="7">
        <v>0</v>
      </c>
      <c r="Q29" s="7">
        <v>7138873</v>
      </c>
      <c r="R29" s="7">
        <v>7021157</v>
      </c>
      <c r="S29" s="7">
        <v>131733</v>
      </c>
      <c r="T29" s="7">
        <v>414741</v>
      </c>
      <c r="U29" s="7">
        <v>24.002700000000001</v>
      </c>
      <c r="V29" s="7">
        <v>0</v>
      </c>
    </row>
    <row r="30" spans="1:22" x14ac:dyDescent="0.3">
      <c r="A30" t="s">
        <v>113</v>
      </c>
      <c r="B30" s="7">
        <v>20192693</v>
      </c>
      <c r="C30" s="7">
        <v>18674773</v>
      </c>
      <c r="D30" s="7">
        <v>1517920</v>
      </c>
      <c r="E30" s="7">
        <v>7178854</v>
      </c>
      <c r="F30" s="7">
        <v>6498958</v>
      </c>
      <c r="G30" s="7">
        <v>679896</v>
      </c>
      <c r="H30" s="7">
        <v>6161750</v>
      </c>
      <c r="I30" s="7">
        <v>5887665</v>
      </c>
      <c r="J30" s="7">
        <v>274085</v>
      </c>
      <c r="K30" s="7">
        <v>6852089</v>
      </c>
      <c r="L30" s="7">
        <v>6288150</v>
      </c>
      <c r="M30" s="7">
        <v>563939</v>
      </c>
      <c r="N30" s="7">
        <v>0</v>
      </c>
      <c r="O30" s="7">
        <v>0</v>
      </c>
      <c r="P30" s="7">
        <v>0</v>
      </c>
      <c r="Q30" s="7">
        <v>7232796</v>
      </c>
      <c r="R30" s="7">
        <v>7115705</v>
      </c>
      <c r="S30" s="7">
        <v>136471</v>
      </c>
      <c r="T30" s="7">
        <v>427472</v>
      </c>
      <c r="U30" s="7">
        <v>24.823499999999999</v>
      </c>
      <c r="V30" s="7">
        <v>0</v>
      </c>
    </row>
    <row r="31" spans="1:22" x14ac:dyDescent="0.3">
      <c r="A31" t="s">
        <v>114</v>
      </c>
      <c r="B31" s="7">
        <v>20487184</v>
      </c>
      <c r="C31" s="7">
        <v>19061112</v>
      </c>
      <c r="D31" s="7">
        <v>1426072</v>
      </c>
      <c r="E31" s="7">
        <v>7203155</v>
      </c>
      <c r="F31" s="7">
        <v>6585600</v>
      </c>
      <c r="G31" s="7">
        <v>617555</v>
      </c>
      <c r="H31" s="7">
        <v>6389825</v>
      </c>
      <c r="I31" s="7">
        <v>6141235</v>
      </c>
      <c r="J31" s="7">
        <v>248590</v>
      </c>
      <c r="K31" s="7">
        <v>6894204</v>
      </c>
      <c r="L31" s="7">
        <v>6334277</v>
      </c>
      <c r="M31" s="7">
        <v>559927</v>
      </c>
      <c r="N31" s="7">
        <v>0</v>
      </c>
      <c r="O31" s="7">
        <v>0</v>
      </c>
      <c r="P31" s="7">
        <v>0</v>
      </c>
      <c r="Q31" s="7">
        <v>7243891</v>
      </c>
      <c r="R31" s="7">
        <v>7074510</v>
      </c>
      <c r="S31" s="7">
        <v>132400</v>
      </c>
      <c r="T31" s="7">
        <v>427520</v>
      </c>
      <c r="U31" s="7">
        <v>22.861899999999999</v>
      </c>
      <c r="V31" s="7">
        <v>0</v>
      </c>
    </row>
    <row r="32" spans="1:22" x14ac:dyDescent="0.3">
      <c r="A32" t="s">
        <v>115</v>
      </c>
      <c r="B32" s="7">
        <v>20324522</v>
      </c>
      <c r="C32" s="7">
        <v>18678975</v>
      </c>
      <c r="D32" s="7">
        <v>1645547</v>
      </c>
      <c r="E32" s="7">
        <v>7201039</v>
      </c>
      <c r="F32" s="7">
        <v>6472546</v>
      </c>
      <c r="G32" s="7">
        <v>728493</v>
      </c>
      <c r="H32" s="7">
        <v>6258234</v>
      </c>
      <c r="I32" s="7">
        <v>5970855</v>
      </c>
      <c r="J32" s="7">
        <v>287379</v>
      </c>
      <c r="K32" s="7">
        <v>6865249</v>
      </c>
      <c r="L32" s="7">
        <v>6235574</v>
      </c>
      <c r="M32" s="7">
        <v>629675</v>
      </c>
      <c r="N32" s="7">
        <v>0</v>
      </c>
      <c r="O32" s="7">
        <v>0</v>
      </c>
      <c r="P32" s="7">
        <v>0</v>
      </c>
      <c r="Q32" s="7">
        <v>7247338</v>
      </c>
      <c r="R32" s="7">
        <v>7110411</v>
      </c>
      <c r="S32" s="7">
        <v>151815</v>
      </c>
      <c r="T32" s="7">
        <v>477871</v>
      </c>
      <c r="U32" s="7">
        <v>23.4483</v>
      </c>
      <c r="V32" s="7">
        <v>0</v>
      </c>
    </row>
    <row r="33" spans="1:22" x14ac:dyDescent="0.3">
      <c r="A33" t="s">
        <v>116</v>
      </c>
      <c r="B33" s="7">
        <v>20504367</v>
      </c>
      <c r="C33" s="7">
        <v>18902031</v>
      </c>
      <c r="D33" s="7">
        <v>1602336</v>
      </c>
      <c r="E33" s="7">
        <v>7240654</v>
      </c>
      <c r="F33" s="7">
        <v>6551519</v>
      </c>
      <c r="G33" s="7">
        <v>689135</v>
      </c>
      <c r="H33" s="7">
        <v>6304812</v>
      </c>
      <c r="I33" s="7">
        <v>6018563</v>
      </c>
      <c r="J33" s="7">
        <v>286249</v>
      </c>
      <c r="K33" s="7">
        <v>6958901</v>
      </c>
      <c r="L33" s="7">
        <v>6331949</v>
      </c>
      <c r="M33" s="7">
        <v>626952</v>
      </c>
      <c r="N33" s="7">
        <v>0</v>
      </c>
      <c r="O33" s="7">
        <v>0</v>
      </c>
      <c r="P33" s="7">
        <v>0</v>
      </c>
      <c r="Q33" s="7">
        <v>7286106</v>
      </c>
      <c r="R33" s="7">
        <v>7165052</v>
      </c>
      <c r="S33" s="7">
        <v>152151</v>
      </c>
      <c r="T33" s="7">
        <v>474813</v>
      </c>
      <c r="U33" s="7">
        <v>23.271699999999999</v>
      </c>
      <c r="V33" s="7">
        <v>0</v>
      </c>
    </row>
    <row r="34" spans="1:22" x14ac:dyDescent="0.3">
      <c r="A34" t="s">
        <v>117</v>
      </c>
      <c r="B34" s="7">
        <v>19513662</v>
      </c>
      <c r="C34" s="7">
        <v>17439556</v>
      </c>
      <c r="D34" s="7">
        <v>2074106</v>
      </c>
      <c r="E34" s="7">
        <v>6946145</v>
      </c>
      <c r="F34" s="7">
        <v>5898634</v>
      </c>
      <c r="G34" s="7">
        <v>1047511</v>
      </c>
      <c r="H34" s="7">
        <v>6120724</v>
      </c>
      <c r="I34" s="7">
        <v>5836873</v>
      </c>
      <c r="J34" s="7">
        <v>283851</v>
      </c>
      <c r="K34" s="7">
        <v>6446793</v>
      </c>
      <c r="L34" s="7">
        <v>5704049</v>
      </c>
      <c r="M34" s="7">
        <v>742744</v>
      </c>
      <c r="N34" s="7">
        <v>0</v>
      </c>
      <c r="O34" s="7">
        <v>0</v>
      </c>
      <c r="P34" s="7">
        <v>0</v>
      </c>
      <c r="Q34" s="7">
        <v>7003938</v>
      </c>
      <c r="R34" s="7">
        <v>6906451</v>
      </c>
      <c r="S34" s="7">
        <v>176022</v>
      </c>
      <c r="T34" s="7">
        <v>566725</v>
      </c>
      <c r="U34" s="7">
        <v>21.158300000000001</v>
      </c>
      <c r="V34" s="7">
        <v>0</v>
      </c>
    </row>
    <row r="35" spans="1:22" x14ac:dyDescent="0.3">
      <c r="A35" t="s">
        <v>118</v>
      </c>
      <c r="B35" s="7">
        <v>19481630</v>
      </c>
      <c r="C35" s="7">
        <v>17384587</v>
      </c>
      <c r="D35" s="7">
        <v>2097043</v>
      </c>
      <c r="E35" s="7">
        <v>6934384</v>
      </c>
      <c r="F35" s="7">
        <v>5869239</v>
      </c>
      <c r="G35" s="7">
        <v>1065145</v>
      </c>
      <c r="H35" s="7">
        <v>6126287</v>
      </c>
      <c r="I35" s="7">
        <v>5840657</v>
      </c>
      <c r="J35" s="7">
        <v>285630</v>
      </c>
      <c r="K35" s="7">
        <v>6420959</v>
      </c>
      <c r="L35" s="7">
        <v>5674691</v>
      </c>
      <c r="M35" s="7">
        <v>746268</v>
      </c>
      <c r="N35" s="7">
        <v>0</v>
      </c>
      <c r="O35" s="7">
        <v>0</v>
      </c>
      <c r="P35" s="7">
        <v>0</v>
      </c>
      <c r="Q35" s="7">
        <v>6996658</v>
      </c>
      <c r="R35" s="7">
        <v>6897767</v>
      </c>
      <c r="S35" s="7">
        <v>176119</v>
      </c>
      <c r="T35" s="7">
        <v>570141</v>
      </c>
      <c r="U35" s="7">
        <v>20.917100000000001</v>
      </c>
      <c r="V35" s="7">
        <v>0</v>
      </c>
    </row>
    <row r="36" spans="1:22" x14ac:dyDescent="0.3">
      <c r="A36" t="s">
        <v>119</v>
      </c>
      <c r="B36" s="7">
        <v>19662224</v>
      </c>
      <c r="C36" s="7">
        <v>17585694</v>
      </c>
      <c r="D36" s="7">
        <v>2076530</v>
      </c>
      <c r="E36" s="7">
        <v>7007071</v>
      </c>
      <c r="F36" s="7">
        <v>5955642</v>
      </c>
      <c r="G36" s="7">
        <v>1051429</v>
      </c>
      <c r="H36" s="7">
        <v>6186823</v>
      </c>
      <c r="I36" s="7">
        <v>5900881</v>
      </c>
      <c r="J36" s="7">
        <v>285942</v>
      </c>
      <c r="K36" s="7">
        <v>6468330</v>
      </c>
      <c r="L36" s="7">
        <v>5729171</v>
      </c>
      <c r="M36" s="7">
        <v>739159</v>
      </c>
      <c r="N36" s="7">
        <v>0</v>
      </c>
      <c r="O36" s="7">
        <v>0</v>
      </c>
      <c r="P36" s="7">
        <v>0</v>
      </c>
      <c r="Q36" s="7">
        <v>7056687</v>
      </c>
      <c r="R36" s="7">
        <v>6932566</v>
      </c>
      <c r="S36" s="7">
        <v>183495</v>
      </c>
      <c r="T36" s="7">
        <v>555757</v>
      </c>
      <c r="U36" s="7">
        <v>18.253599999999999</v>
      </c>
      <c r="V36" s="7">
        <v>0</v>
      </c>
    </row>
    <row r="37" spans="1:22" x14ac:dyDescent="0.3">
      <c r="A37" t="s">
        <v>120</v>
      </c>
      <c r="B37" s="7">
        <v>19947452</v>
      </c>
      <c r="C37" s="7">
        <v>18042961</v>
      </c>
      <c r="D37" s="7">
        <v>1904491</v>
      </c>
      <c r="E37" s="7">
        <v>6972681</v>
      </c>
      <c r="F37" s="7">
        <v>6100524</v>
      </c>
      <c r="G37" s="7">
        <v>872157</v>
      </c>
      <c r="H37" s="7">
        <v>6338523</v>
      </c>
      <c r="I37" s="7">
        <v>6046735</v>
      </c>
      <c r="J37" s="7">
        <v>291788</v>
      </c>
      <c r="K37" s="7">
        <v>6636248</v>
      </c>
      <c r="L37" s="7">
        <v>5895702</v>
      </c>
      <c r="M37" s="7">
        <v>740546</v>
      </c>
      <c r="N37" s="7">
        <v>0</v>
      </c>
      <c r="O37" s="7">
        <v>0</v>
      </c>
      <c r="P37" s="7">
        <v>0</v>
      </c>
      <c r="Q37" s="7">
        <v>7033453</v>
      </c>
      <c r="R37" s="7">
        <v>6931376</v>
      </c>
      <c r="S37" s="7">
        <v>175120</v>
      </c>
      <c r="T37" s="7">
        <v>565428</v>
      </c>
      <c r="U37" s="7">
        <v>22.2805</v>
      </c>
      <c r="V37" s="7">
        <v>0</v>
      </c>
    </row>
    <row r="38" spans="1:22" x14ac:dyDescent="0.3">
      <c r="A38" t="s">
        <v>121</v>
      </c>
      <c r="B38" s="7">
        <v>20379553</v>
      </c>
      <c r="C38" s="7">
        <v>18550232</v>
      </c>
      <c r="D38" s="7">
        <v>1829321</v>
      </c>
      <c r="E38" s="7">
        <v>7045133</v>
      </c>
      <c r="F38" s="7">
        <v>6250990</v>
      </c>
      <c r="G38" s="7">
        <v>794143</v>
      </c>
      <c r="H38" s="7">
        <v>6564696</v>
      </c>
      <c r="I38" s="7">
        <v>6270169</v>
      </c>
      <c r="J38" s="7">
        <v>294527</v>
      </c>
      <c r="K38" s="7">
        <v>6769724</v>
      </c>
      <c r="L38" s="7">
        <v>6029073</v>
      </c>
      <c r="M38" s="7">
        <v>740651</v>
      </c>
      <c r="N38" s="7">
        <v>0</v>
      </c>
      <c r="O38" s="7">
        <v>0</v>
      </c>
      <c r="P38" s="7">
        <v>0</v>
      </c>
      <c r="Q38" s="7">
        <v>7093596</v>
      </c>
      <c r="R38" s="7">
        <v>6966563</v>
      </c>
      <c r="S38" s="7">
        <v>170329</v>
      </c>
      <c r="T38" s="7">
        <v>570322</v>
      </c>
      <c r="U38" s="7">
        <v>19.057099999999998</v>
      </c>
      <c r="V38" s="7">
        <v>0</v>
      </c>
    </row>
    <row r="39" spans="1:22" x14ac:dyDescent="0.3">
      <c r="A39" t="s">
        <v>122</v>
      </c>
      <c r="B39" s="7">
        <v>18499109</v>
      </c>
      <c r="C39" s="7">
        <v>17016872</v>
      </c>
      <c r="D39" s="7">
        <v>1482237</v>
      </c>
      <c r="E39" s="7">
        <v>6268688</v>
      </c>
      <c r="F39" s="7">
        <v>5586367</v>
      </c>
      <c r="G39" s="7">
        <v>682321</v>
      </c>
      <c r="H39" s="7">
        <v>6168720</v>
      </c>
      <c r="I39" s="7">
        <v>6018731</v>
      </c>
      <c r="J39" s="7">
        <v>149989</v>
      </c>
      <c r="K39" s="7">
        <v>6061701</v>
      </c>
      <c r="L39" s="7">
        <v>5411774</v>
      </c>
      <c r="M39" s="7">
        <v>649927</v>
      </c>
      <c r="N39" s="7">
        <v>0</v>
      </c>
      <c r="O39" s="7">
        <v>0</v>
      </c>
      <c r="P39" s="7">
        <v>0</v>
      </c>
      <c r="Q39" s="7">
        <v>6311214</v>
      </c>
      <c r="R39" s="7">
        <v>6199204</v>
      </c>
      <c r="S39" s="7">
        <v>141645</v>
      </c>
      <c r="T39" s="7">
        <v>508289</v>
      </c>
      <c r="U39" s="7">
        <v>23.413599999999999</v>
      </c>
      <c r="V39" s="7">
        <v>0</v>
      </c>
    </row>
    <row r="40" spans="1:22" x14ac:dyDescent="0.3">
      <c r="A40" t="s">
        <v>123</v>
      </c>
      <c r="B40" s="7">
        <v>18575482</v>
      </c>
      <c r="C40" s="7">
        <v>17151288</v>
      </c>
      <c r="D40" s="7">
        <v>1424194</v>
      </c>
      <c r="E40" s="7">
        <v>6292573</v>
      </c>
      <c r="F40" s="7">
        <v>5637389</v>
      </c>
      <c r="G40" s="7">
        <v>655184</v>
      </c>
      <c r="H40" s="7">
        <v>6168237</v>
      </c>
      <c r="I40" s="7">
        <v>6024893</v>
      </c>
      <c r="J40" s="7">
        <v>143344</v>
      </c>
      <c r="K40" s="7">
        <v>6114672</v>
      </c>
      <c r="L40" s="7">
        <v>5489006</v>
      </c>
      <c r="M40" s="7">
        <v>625666</v>
      </c>
      <c r="N40" s="7">
        <v>0</v>
      </c>
      <c r="O40" s="7">
        <v>0</v>
      </c>
      <c r="P40" s="7">
        <v>0</v>
      </c>
      <c r="Q40" s="7">
        <v>6328822</v>
      </c>
      <c r="R40" s="7">
        <v>6247651</v>
      </c>
      <c r="S40" s="7">
        <v>141073</v>
      </c>
      <c r="T40" s="7">
        <v>484562</v>
      </c>
      <c r="U40" s="7">
        <v>17.792999999999999</v>
      </c>
      <c r="V40" s="7">
        <v>0</v>
      </c>
    </row>
    <row r="41" spans="1:22" x14ac:dyDescent="0.3">
      <c r="A41" t="s">
        <v>124</v>
      </c>
      <c r="B41" s="7">
        <v>18422236</v>
      </c>
      <c r="C41" s="7">
        <v>16918092</v>
      </c>
      <c r="D41" s="7">
        <v>1504144</v>
      </c>
      <c r="E41" s="7">
        <v>6237150</v>
      </c>
      <c r="F41" s="7">
        <v>5536097</v>
      </c>
      <c r="G41" s="7">
        <v>701053</v>
      </c>
      <c r="H41" s="7">
        <v>6160222</v>
      </c>
      <c r="I41" s="7">
        <v>6007884</v>
      </c>
      <c r="J41" s="7">
        <v>152338</v>
      </c>
      <c r="K41" s="7">
        <v>6024864</v>
      </c>
      <c r="L41" s="7">
        <v>5374111</v>
      </c>
      <c r="M41" s="7">
        <v>650753</v>
      </c>
      <c r="N41" s="7">
        <v>0</v>
      </c>
      <c r="O41" s="7">
        <v>0</v>
      </c>
      <c r="P41" s="7">
        <v>0</v>
      </c>
      <c r="Q41" s="7">
        <v>6283656</v>
      </c>
      <c r="R41" s="7">
        <v>6190687</v>
      </c>
      <c r="S41" s="7">
        <v>138884</v>
      </c>
      <c r="T41" s="7">
        <v>511874</v>
      </c>
      <c r="U41" s="7">
        <v>43.112699999999997</v>
      </c>
      <c r="V41" s="7">
        <v>0</v>
      </c>
    </row>
    <row r="42" spans="1:22" x14ac:dyDescent="0.3">
      <c r="A42" t="s">
        <v>125</v>
      </c>
      <c r="B42" s="7">
        <v>21405264</v>
      </c>
      <c r="C42" s="7">
        <v>21344737</v>
      </c>
      <c r="D42" s="7">
        <v>60527</v>
      </c>
      <c r="E42" s="7">
        <v>7110865</v>
      </c>
      <c r="F42" s="7">
        <v>7075821</v>
      </c>
      <c r="G42" s="7">
        <v>35044</v>
      </c>
      <c r="H42" s="7">
        <v>7360539</v>
      </c>
      <c r="I42" s="7">
        <v>7353270</v>
      </c>
      <c r="J42" s="7">
        <v>7269</v>
      </c>
      <c r="K42" s="7">
        <v>6933860</v>
      </c>
      <c r="L42" s="7">
        <v>6915646</v>
      </c>
      <c r="M42" s="7">
        <v>18214</v>
      </c>
      <c r="N42" s="7">
        <v>0</v>
      </c>
      <c r="O42" s="7">
        <v>0</v>
      </c>
      <c r="P42" s="7">
        <v>0</v>
      </c>
      <c r="Q42" s="7">
        <v>7111973</v>
      </c>
      <c r="R42" s="7">
        <v>6967818</v>
      </c>
      <c r="S42" s="7">
        <v>5434</v>
      </c>
      <c r="T42" s="7">
        <v>12781</v>
      </c>
      <c r="U42" s="7">
        <v>17.456299999999999</v>
      </c>
      <c r="V42" s="7">
        <v>0</v>
      </c>
    </row>
    <row r="43" spans="1:22" x14ac:dyDescent="0.3">
      <c r="A43" t="s">
        <v>126</v>
      </c>
      <c r="B43" s="7">
        <v>18820821</v>
      </c>
      <c r="C43" s="7">
        <v>17842743</v>
      </c>
      <c r="D43" s="7">
        <v>978078</v>
      </c>
      <c r="E43" s="7">
        <v>6424272</v>
      </c>
      <c r="F43" s="7">
        <v>5934286</v>
      </c>
      <c r="G43" s="7">
        <v>489986</v>
      </c>
      <c r="H43" s="7">
        <v>6207835</v>
      </c>
      <c r="I43" s="7">
        <v>6143143</v>
      </c>
      <c r="J43" s="7">
        <v>64692</v>
      </c>
      <c r="K43" s="7">
        <v>6188714</v>
      </c>
      <c r="L43" s="7">
        <v>5765314</v>
      </c>
      <c r="M43" s="7">
        <v>423400</v>
      </c>
      <c r="N43" s="7">
        <v>0</v>
      </c>
      <c r="O43" s="7">
        <v>0</v>
      </c>
      <c r="P43" s="7">
        <v>0</v>
      </c>
      <c r="Q43" s="7">
        <v>6460572</v>
      </c>
      <c r="R43" s="7">
        <v>6308274</v>
      </c>
      <c r="S43" s="7">
        <v>118214</v>
      </c>
      <c r="T43" s="7">
        <v>305191</v>
      </c>
      <c r="U43" s="7">
        <v>28.897400000000001</v>
      </c>
      <c r="V43" s="7">
        <v>0</v>
      </c>
    </row>
    <row r="44" spans="1:22" x14ac:dyDescent="0.3">
      <c r="A44" t="s">
        <v>127</v>
      </c>
      <c r="B44" s="7">
        <v>18820688</v>
      </c>
      <c r="C44" s="7">
        <v>17838239</v>
      </c>
      <c r="D44" s="7">
        <v>982449</v>
      </c>
      <c r="E44" s="7">
        <v>6422104</v>
      </c>
      <c r="F44" s="7">
        <v>5930116</v>
      </c>
      <c r="G44" s="7">
        <v>491988</v>
      </c>
      <c r="H44" s="7">
        <v>6213176</v>
      </c>
      <c r="I44" s="7">
        <v>6148149</v>
      </c>
      <c r="J44" s="7">
        <v>65027</v>
      </c>
      <c r="K44" s="7">
        <v>6185408</v>
      </c>
      <c r="L44" s="7">
        <v>5759974</v>
      </c>
      <c r="M44" s="7">
        <v>425434</v>
      </c>
      <c r="N44" s="7">
        <v>0</v>
      </c>
      <c r="O44" s="7">
        <v>0</v>
      </c>
      <c r="P44" s="7">
        <v>0</v>
      </c>
      <c r="Q44" s="7">
        <v>6459154</v>
      </c>
      <c r="R44" s="7">
        <v>6306758</v>
      </c>
      <c r="S44" s="7">
        <v>118660</v>
      </c>
      <c r="T44" s="7">
        <v>306777</v>
      </c>
      <c r="U44" s="7">
        <v>29.5075</v>
      </c>
      <c r="V44" s="7">
        <v>0</v>
      </c>
    </row>
    <row r="45" spans="1:22" x14ac:dyDescent="0.3">
      <c r="A45" t="s">
        <v>128</v>
      </c>
      <c r="B45" s="7">
        <v>20596875</v>
      </c>
      <c r="C45" s="7">
        <v>20102179</v>
      </c>
      <c r="D45" s="7">
        <v>494696</v>
      </c>
      <c r="E45" s="7">
        <v>6826061</v>
      </c>
      <c r="F45" s="7">
        <v>6604274</v>
      </c>
      <c r="G45" s="7">
        <v>221787</v>
      </c>
      <c r="H45" s="7">
        <v>7106876</v>
      </c>
      <c r="I45" s="7">
        <v>7038559</v>
      </c>
      <c r="J45" s="7">
        <v>68317</v>
      </c>
      <c r="K45" s="7">
        <v>6663938</v>
      </c>
      <c r="L45" s="7">
        <v>6459346</v>
      </c>
      <c r="M45" s="7">
        <v>204592</v>
      </c>
      <c r="N45" s="7">
        <v>0</v>
      </c>
      <c r="O45" s="7">
        <v>0</v>
      </c>
      <c r="P45" s="7">
        <v>0</v>
      </c>
      <c r="Q45" s="7">
        <v>6841919</v>
      </c>
      <c r="R45" s="7">
        <v>6736229</v>
      </c>
      <c r="S45" s="7">
        <v>48612</v>
      </c>
      <c r="T45" s="7">
        <v>155984</v>
      </c>
      <c r="U45" s="7">
        <v>14.9611</v>
      </c>
      <c r="V45" s="7">
        <v>0</v>
      </c>
    </row>
    <row r="46" spans="1:22" x14ac:dyDescent="0.3">
      <c r="A46" t="s">
        <v>129</v>
      </c>
      <c r="B46" s="7">
        <v>19335886</v>
      </c>
      <c r="C46" s="7">
        <v>18230725</v>
      </c>
      <c r="D46" s="7">
        <v>1105161</v>
      </c>
      <c r="E46" s="7">
        <v>7237789</v>
      </c>
      <c r="F46" s="7">
        <v>6758620</v>
      </c>
      <c r="G46" s="7">
        <v>479169</v>
      </c>
      <c r="H46" s="7">
        <v>5117606</v>
      </c>
      <c r="I46" s="7">
        <v>5038026</v>
      </c>
      <c r="J46" s="7">
        <v>79580</v>
      </c>
      <c r="K46" s="7">
        <v>6980491</v>
      </c>
      <c r="L46" s="7">
        <v>6434079</v>
      </c>
      <c r="M46" s="7">
        <v>546412</v>
      </c>
      <c r="N46" s="7">
        <v>0</v>
      </c>
      <c r="O46" s="7">
        <v>0</v>
      </c>
      <c r="P46" s="7">
        <v>0</v>
      </c>
      <c r="Q46" s="7">
        <v>7281290</v>
      </c>
      <c r="R46" s="7">
        <v>7183421</v>
      </c>
      <c r="S46" s="7">
        <v>276165</v>
      </c>
      <c r="T46" s="7">
        <v>270260</v>
      </c>
      <c r="U46" s="7">
        <v>25.314900000000002</v>
      </c>
      <c r="V46" s="7">
        <v>0</v>
      </c>
    </row>
    <row r="47" spans="1:22" x14ac:dyDescent="0.3">
      <c r="A47" t="s">
        <v>130</v>
      </c>
      <c r="B47" s="7">
        <v>18308745</v>
      </c>
      <c r="C47" s="7">
        <v>13075057</v>
      </c>
      <c r="D47" s="7">
        <v>5233688</v>
      </c>
      <c r="E47" s="7">
        <v>6395293</v>
      </c>
      <c r="F47" s="7">
        <v>5336979</v>
      </c>
      <c r="G47" s="7">
        <v>1058314</v>
      </c>
      <c r="H47" s="7">
        <v>7032041</v>
      </c>
      <c r="I47" s="7">
        <v>3431331</v>
      </c>
      <c r="J47" s="7">
        <v>3600710</v>
      </c>
      <c r="K47" s="7">
        <v>4881411</v>
      </c>
      <c r="L47" s="7">
        <v>4306747</v>
      </c>
      <c r="M47" s="7">
        <v>574664</v>
      </c>
      <c r="N47" s="7">
        <v>0</v>
      </c>
      <c r="O47" s="7">
        <v>0</v>
      </c>
      <c r="P47" s="7">
        <v>0</v>
      </c>
      <c r="Q47" s="7">
        <v>6415912</v>
      </c>
      <c r="R47" s="7">
        <v>6346461</v>
      </c>
      <c r="S47" s="7">
        <v>414851</v>
      </c>
      <c r="T47" s="7">
        <v>160029</v>
      </c>
      <c r="U47" s="7">
        <v>334.07</v>
      </c>
      <c r="V47" s="7">
        <v>0</v>
      </c>
    </row>
    <row r="48" spans="1:22" x14ac:dyDescent="0.3">
      <c r="A48" t="s">
        <v>131</v>
      </c>
      <c r="B48" s="7">
        <v>17006285</v>
      </c>
      <c r="C48" s="7">
        <v>11281842</v>
      </c>
      <c r="D48" s="7">
        <v>5724443</v>
      </c>
      <c r="E48" s="7">
        <v>4637090</v>
      </c>
      <c r="F48" s="7">
        <v>4254503</v>
      </c>
      <c r="G48" s="7">
        <v>382587</v>
      </c>
      <c r="H48" s="7">
        <v>8218580</v>
      </c>
      <c r="I48" s="7">
        <v>3166874</v>
      </c>
      <c r="J48" s="7">
        <v>5051706</v>
      </c>
      <c r="K48" s="7">
        <v>4150615</v>
      </c>
      <c r="L48" s="7">
        <v>3860465</v>
      </c>
      <c r="M48" s="7">
        <v>290150</v>
      </c>
      <c r="N48" s="7">
        <v>0</v>
      </c>
      <c r="O48" s="7">
        <v>0</v>
      </c>
      <c r="P48" s="7">
        <v>0</v>
      </c>
      <c r="Q48" s="7">
        <v>4655754</v>
      </c>
      <c r="R48" s="7">
        <v>4596884</v>
      </c>
      <c r="S48" s="7">
        <v>152599</v>
      </c>
      <c r="T48" s="7">
        <v>137731</v>
      </c>
      <c r="U48" s="7">
        <v>502.95800000000003</v>
      </c>
      <c r="V48" s="7">
        <v>0</v>
      </c>
    </row>
    <row r="49" spans="1:22" x14ac:dyDescent="0.3">
      <c r="A49" t="s">
        <v>132</v>
      </c>
      <c r="B49" s="7">
        <v>18001208</v>
      </c>
      <c r="C49" s="7">
        <v>17621656</v>
      </c>
      <c r="D49" s="7">
        <v>379552</v>
      </c>
      <c r="E49" s="7">
        <v>7218566</v>
      </c>
      <c r="F49" s="7">
        <v>7083416</v>
      </c>
      <c r="G49" s="7">
        <v>135150</v>
      </c>
      <c r="H49" s="7">
        <v>3703013</v>
      </c>
      <c r="I49" s="7">
        <v>3598477</v>
      </c>
      <c r="J49" s="7">
        <v>104536</v>
      </c>
      <c r="K49" s="7">
        <v>7079629</v>
      </c>
      <c r="L49" s="7">
        <v>6939763</v>
      </c>
      <c r="M49" s="7">
        <v>139866</v>
      </c>
      <c r="N49" s="7">
        <v>0</v>
      </c>
      <c r="O49" s="7">
        <v>0</v>
      </c>
      <c r="P49" s="7">
        <v>0</v>
      </c>
      <c r="Q49" s="7">
        <v>7223853</v>
      </c>
      <c r="R49" s="7">
        <v>7141077</v>
      </c>
      <c r="S49" s="7">
        <v>45161</v>
      </c>
      <c r="T49" s="7">
        <v>94710</v>
      </c>
      <c r="U49" s="7">
        <v>33.642800000000001</v>
      </c>
      <c r="V49" s="7">
        <v>0</v>
      </c>
    </row>
    <row r="50" spans="1:22" x14ac:dyDescent="0.3">
      <c r="A50" t="s">
        <v>133</v>
      </c>
      <c r="B50" s="7">
        <v>17640097</v>
      </c>
      <c r="C50" s="7">
        <v>17516965</v>
      </c>
      <c r="D50" s="7">
        <v>123132</v>
      </c>
      <c r="E50" s="7">
        <v>6664890</v>
      </c>
      <c r="F50" s="7">
        <v>6630691</v>
      </c>
      <c r="G50" s="7">
        <v>34199</v>
      </c>
      <c r="H50" s="7">
        <v>4388825</v>
      </c>
      <c r="I50" s="7">
        <v>4346149</v>
      </c>
      <c r="J50" s="7">
        <v>42676</v>
      </c>
      <c r="K50" s="7">
        <v>6586382</v>
      </c>
      <c r="L50" s="7">
        <v>6540125</v>
      </c>
      <c r="M50" s="7">
        <v>46257</v>
      </c>
      <c r="N50" s="7">
        <v>0</v>
      </c>
      <c r="O50" s="7">
        <v>0</v>
      </c>
      <c r="P50" s="7">
        <v>0</v>
      </c>
      <c r="Q50" s="7">
        <v>6667205</v>
      </c>
      <c r="R50" s="7">
        <v>6599926</v>
      </c>
      <c r="S50" s="7">
        <v>17182</v>
      </c>
      <c r="T50" s="7">
        <v>29257</v>
      </c>
      <c r="U50" s="7">
        <v>50.302999999999997</v>
      </c>
      <c r="V50" s="7">
        <v>0</v>
      </c>
    </row>
    <row r="51" spans="1:22" x14ac:dyDescent="0.3">
      <c r="A51" t="s">
        <v>134</v>
      </c>
      <c r="B51" s="7">
        <v>20707439</v>
      </c>
      <c r="C51" s="7">
        <v>20292338</v>
      </c>
      <c r="D51" s="7">
        <v>415101</v>
      </c>
      <c r="E51" s="7">
        <v>7182887</v>
      </c>
      <c r="F51" s="7">
        <v>6969210</v>
      </c>
      <c r="G51" s="7">
        <v>213677</v>
      </c>
      <c r="H51" s="7">
        <v>6542699</v>
      </c>
      <c r="I51" s="7">
        <v>6524189</v>
      </c>
      <c r="J51" s="7">
        <v>18510</v>
      </c>
      <c r="K51" s="7">
        <v>6981853</v>
      </c>
      <c r="L51" s="7">
        <v>6798939</v>
      </c>
      <c r="M51" s="7">
        <v>182914</v>
      </c>
      <c r="N51" s="7">
        <v>0</v>
      </c>
      <c r="O51" s="7">
        <v>0</v>
      </c>
      <c r="P51" s="7">
        <v>0</v>
      </c>
      <c r="Q51" s="7">
        <v>7198580</v>
      </c>
      <c r="R51" s="7">
        <v>7082244</v>
      </c>
      <c r="S51" s="7">
        <v>55247</v>
      </c>
      <c r="T51" s="7">
        <v>127662</v>
      </c>
      <c r="U51" s="7">
        <v>57.662300000000002</v>
      </c>
      <c r="V51" s="7">
        <v>0</v>
      </c>
    </row>
    <row r="52" spans="1:22" x14ac:dyDescent="0.3">
      <c r="A52" t="s">
        <v>135</v>
      </c>
      <c r="B52" s="7">
        <v>12987545</v>
      </c>
      <c r="C52" s="7">
        <v>12826454</v>
      </c>
      <c r="D52" s="7">
        <v>161091</v>
      </c>
      <c r="E52" s="7">
        <v>5105422</v>
      </c>
      <c r="F52" s="7">
        <v>5050495</v>
      </c>
      <c r="G52" s="7">
        <v>54927</v>
      </c>
      <c r="H52" s="7">
        <v>2880948</v>
      </c>
      <c r="I52" s="7">
        <v>2846694</v>
      </c>
      <c r="J52" s="7">
        <v>34254</v>
      </c>
      <c r="K52" s="7">
        <v>5001175</v>
      </c>
      <c r="L52" s="7">
        <v>4929265</v>
      </c>
      <c r="M52" s="7">
        <v>71910</v>
      </c>
      <c r="N52" s="7">
        <v>0</v>
      </c>
      <c r="O52" s="7">
        <v>0</v>
      </c>
      <c r="P52" s="7">
        <v>0</v>
      </c>
      <c r="Q52" s="7">
        <v>5122195</v>
      </c>
      <c r="R52" s="7">
        <v>5055722</v>
      </c>
      <c r="S52" s="7">
        <v>26005</v>
      </c>
      <c r="T52" s="7">
        <v>45714</v>
      </c>
      <c r="U52" s="7">
        <v>39.841500000000003</v>
      </c>
      <c r="V52" s="7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A29" workbookViewId="0">
      <selection activeCell="T2" sqref="T2:T52"/>
    </sheetView>
  </sheetViews>
  <sheetFormatPr defaultRowHeight="14.4" x14ac:dyDescent="0.3"/>
  <sheetData>
    <row r="1" spans="1:22" x14ac:dyDescent="0.3"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2" s="6" customFormat="1" ht="57.6" x14ac:dyDescent="0.3"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</row>
    <row r="3" spans="1:22" x14ac:dyDescent="0.3">
      <c r="A3" t="s">
        <v>1</v>
      </c>
      <c r="B3" s="7">
        <v>13019997</v>
      </c>
      <c r="C3" s="7">
        <v>12717042</v>
      </c>
      <c r="D3" s="7">
        <v>302955</v>
      </c>
      <c r="E3" s="7">
        <v>8910008</v>
      </c>
      <c r="F3" s="7">
        <v>8860907</v>
      </c>
      <c r="G3" s="7">
        <v>49101</v>
      </c>
      <c r="H3" s="7">
        <v>0</v>
      </c>
      <c r="I3" s="7">
        <v>0</v>
      </c>
      <c r="J3" s="7">
        <v>0</v>
      </c>
      <c r="K3" s="7">
        <v>4109989</v>
      </c>
      <c r="L3" s="7">
        <v>3856135</v>
      </c>
      <c r="M3" s="7">
        <v>253854</v>
      </c>
      <c r="N3" s="7">
        <v>0</v>
      </c>
      <c r="O3" s="7">
        <v>0</v>
      </c>
      <c r="P3" s="7">
        <v>0</v>
      </c>
      <c r="Q3" s="7">
        <v>4288822</v>
      </c>
      <c r="R3" s="7">
        <v>4274367</v>
      </c>
      <c r="S3" s="7">
        <v>222166</v>
      </c>
      <c r="T3" s="7">
        <v>31662</v>
      </c>
      <c r="U3" s="7">
        <v>21.9575</v>
      </c>
      <c r="V3" s="7">
        <v>0</v>
      </c>
    </row>
    <row r="4" spans="1:22" x14ac:dyDescent="0.3">
      <c r="A4" t="s">
        <v>87</v>
      </c>
      <c r="B4" s="7">
        <v>16373984</v>
      </c>
      <c r="C4" s="7">
        <v>15757799</v>
      </c>
      <c r="D4" s="7">
        <v>616185</v>
      </c>
      <c r="E4" s="7">
        <v>9513150</v>
      </c>
      <c r="F4" s="7">
        <v>9319976</v>
      </c>
      <c r="G4" s="7">
        <v>193174</v>
      </c>
      <c r="H4" s="7">
        <v>0</v>
      </c>
      <c r="I4" s="7">
        <v>0</v>
      </c>
      <c r="J4" s="7">
        <v>0</v>
      </c>
      <c r="K4" s="7">
        <v>6860834</v>
      </c>
      <c r="L4" s="7">
        <v>6437823</v>
      </c>
      <c r="M4" s="7">
        <v>423011</v>
      </c>
      <c r="N4" s="7">
        <v>0</v>
      </c>
      <c r="O4" s="7">
        <v>0</v>
      </c>
      <c r="P4" s="7">
        <v>0</v>
      </c>
      <c r="Q4" s="7">
        <v>7260245</v>
      </c>
      <c r="R4" s="7">
        <v>7254707</v>
      </c>
      <c r="S4" s="7">
        <v>313136</v>
      </c>
      <c r="T4" s="7">
        <v>109829</v>
      </c>
      <c r="U4" s="7">
        <v>18.365300000000001</v>
      </c>
      <c r="V4" s="7">
        <v>0</v>
      </c>
    </row>
    <row r="5" spans="1:22" x14ac:dyDescent="0.3">
      <c r="A5" t="s">
        <v>88</v>
      </c>
      <c r="B5" s="7">
        <v>14989190</v>
      </c>
      <c r="C5" s="7">
        <v>14427807</v>
      </c>
      <c r="D5" s="7">
        <v>561383</v>
      </c>
      <c r="E5" s="7">
        <v>9429647</v>
      </c>
      <c r="F5" s="7">
        <v>9278842</v>
      </c>
      <c r="G5" s="7">
        <v>150805</v>
      </c>
      <c r="H5" s="7">
        <v>0</v>
      </c>
      <c r="I5" s="7">
        <v>0</v>
      </c>
      <c r="J5" s="7">
        <v>0</v>
      </c>
      <c r="K5" s="7">
        <v>5559543</v>
      </c>
      <c r="L5" s="7">
        <v>5148965</v>
      </c>
      <c r="M5" s="7">
        <v>410578</v>
      </c>
      <c r="N5" s="7">
        <v>0</v>
      </c>
      <c r="O5" s="7">
        <v>0</v>
      </c>
      <c r="P5" s="7">
        <v>0</v>
      </c>
      <c r="Q5" s="7">
        <v>5842547</v>
      </c>
      <c r="R5" s="7">
        <v>5835237</v>
      </c>
      <c r="S5" s="7">
        <v>298331</v>
      </c>
      <c r="T5" s="7">
        <v>112282</v>
      </c>
      <c r="U5" s="7">
        <v>21.060199999999998</v>
      </c>
      <c r="V5" s="7">
        <v>0</v>
      </c>
    </row>
    <row r="6" spans="1:22" x14ac:dyDescent="0.3">
      <c r="A6" t="s">
        <v>89</v>
      </c>
      <c r="B6" s="7">
        <v>14317140</v>
      </c>
      <c r="C6" s="7">
        <v>13618782</v>
      </c>
      <c r="D6" s="7">
        <v>698358</v>
      </c>
      <c r="E6" s="7">
        <v>9377211</v>
      </c>
      <c r="F6" s="7">
        <v>9190370</v>
      </c>
      <c r="G6" s="7">
        <v>186841</v>
      </c>
      <c r="H6" s="7">
        <v>0</v>
      </c>
      <c r="I6" s="7">
        <v>0</v>
      </c>
      <c r="J6" s="7">
        <v>0</v>
      </c>
      <c r="K6" s="7">
        <v>4939929</v>
      </c>
      <c r="L6" s="7">
        <v>4428412</v>
      </c>
      <c r="M6" s="7">
        <v>511517</v>
      </c>
      <c r="N6" s="7">
        <v>0</v>
      </c>
      <c r="O6" s="7">
        <v>0</v>
      </c>
      <c r="P6" s="7">
        <v>0</v>
      </c>
      <c r="Q6" s="7">
        <v>5183169</v>
      </c>
      <c r="R6" s="7">
        <v>5173408</v>
      </c>
      <c r="S6" s="7">
        <v>352202</v>
      </c>
      <c r="T6" s="7">
        <v>159326</v>
      </c>
      <c r="U6" s="7">
        <v>25.169499999999999</v>
      </c>
      <c r="V6" s="7">
        <v>0</v>
      </c>
    </row>
    <row r="7" spans="1:22" x14ac:dyDescent="0.3">
      <c r="A7" t="s">
        <v>90</v>
      </c>
      <c r="B7" s="7">
        <v>16703449</v>
      </c>
      <c r="C7" s="7">
        <v>15874023</v>
      </c>
      <c r="D7" s="7">
        <v>829426</v>
      </c>
      <c r="E7" s="7">
        <v>9286070</v>
      </c>
      <c r="F7" s="7">
        <v>9059778</v>
      </c>
      <c r="G7" s="7">
        <v>226292</v>
      </c>
      <c r="H7" s="7">
        <v>0</v>
      </c>
      <c r="I7" s="7">
        <v>0</v>
      </c>
      <c r="J7" s="7">
        <v>0</v>
      </c>
      <c r="K7" s="7">
        <v>7417379</v>
      </c>
      <c r="L7" s="7">
        <v>6814245</v>
      </c>
      <c r="M7" s="7">
        <v>603134</v>
      </c>
      <c r="N7" s="7">
        <v>0</v>
      </c>
      <c r="O7" s="7">
        <v>0</v>
      </c>
      <c r="P7" s="7">
        <v>0</v>
      </c>
      <c r="Q7" s="7">
        <v>7800907</v>
      </c>
      <c r="R7" s="7">
        <v>7791451</v>
      </c>
      <c r="S7" s="7">
        <v>435150</v>
      </c>
      <c r="T7" s="7">
        <v>167930</v>
      </c>
      <c r="U7" s="7">
        <v>20.7836</v>
      </c>
      <c r="V7" s="7">
        <v>0</v>
      </c>
    </row>
    <row r="8" spans="1:22" x14ac:dyDescent="0.3">
      <c r="A8" t="s">
        <v>91</v>
      </c>
      <c r="B8" s="7">
        <v>12627458</v>
      </c>
      <c r="C8" s="7">
        <v>11931752</v>
      </c>
      <c r="D8" s="7">
        <v>695706</v>
      </c>
      <c r="E8" s="7">
        <v>8432402</v>
      </c>
      <c r="F8" s="7">
        <v>8349720</v>
      </c>
      <c r="G8" s="7">
        <v>82682</v>
      </c>
      <c r="H8" s="7">
        <v>0</v>
      </c>
      <c r="I8" s="7">
        <v>0</v>
      </c>
      <c r="J8" s="7">
        <v>0</v>
      </c>
      <c r="K8" s="7">
        <v>4195056</v>
      </c>
      <c r="L8" s="7">
        <v>3582032</v>
      </c>
      <c r="M8" s="7">
        <v>613024</v>
      </c>
      <c r="N8" s="7">
        <v>0</v>
      </c>
      <c r="O8" s="7">
        <v>0</v>
      </c>
      <c r="P8" s="7">
        <v>0</v>
      </c>
      <c r="Q8" s="7">
        <v>4404520</v>
      </c>
      <c r="R8" s="7">
        <v>4387634</v>
      </c>
      <c r="S8" s="7">
        <v>573184</v>
      </c>
      <c r="T8" s="7">
        <v>39902</v>
      </c>
      <c r="U8" s="7">
        <v>23.540900000000001</v>
      </c>
      <c r="V8" s="7">
        <v>0</v>
      </c>
    </row>
    <row r="9" spans="1:22" x14ac:dyDescent="0.3">
      <c r="A9" t="s">
        <v>92</v>
      </c>
      <c r="B9" s="7">
        <v>13345905</v>
      </c>
      <c r="C9" s="7">
        <v>12382502</v>
      </c>
      <c r="D9" s="7">
        <v>963403</v>
      </c>
      <c r="E9" s="7">
        <v>9068109</v>
      </c>
      <c r="F9" s="7">
        <v>8914578</v>
      </c>
      <c r="G9" s="7">
        <v>153531</v>
      </c>
      <c r="H9" s="7">
        <v>0</v>
      </c>
      <c r="I9" s="7">
        <v>0</v>
      </c>
      <c r="J9" s="7">
        <v>0</v>
      </c>
      <c r="K9" s="7">
        <v>4277796</v>
      </c>
      <c r="L9" s="7">
        <v>3467924</v>
      </c>
      <c r="M9" s="7">
        <v>809872</v>
      </c>
      <c r="N9" s="7">
        <v>0</v>
      </c>
      <c r="O9" s="7">
        <v>0</v>
      </c>
      <c r="P9" s="7">
        <v>0</v>
      </c>
      <c r="Q9" s="7">
        <v>4506036</v>
      </c>
      <c r="R9" s="7">
        <v>4497278</v>
      </c>
      <c r="S9" s="7">
        <v>680718</v>
      </c>
      <c r="T9" s="7">
        <v>129200</v>
      </c>
      <c r="U9" s="7">
        <v>15.990600000000001</v>
      </c>
      <c r="V9" s="7">
        <v>0</v>
      </c>
    </row>
    <row r="10" spans="1:22" x14ac:dyDescent="0.3">
      <c r="A10" t="s">
        <v>93</v>
      </c>
      <c r="B10" s="7">
        <v>14429735</v>
      </c>
      <c r="C10" s="7">
        <v>13523039</v>
      </c>
      <c r="D10" s="7">
        <v>906696</v>
      </c>
      <c r="E10" s="7">
        <v>9693539</v>
      </c>
      <c r="F10" s="7">
        <v>9487845</v>
      </c>
      <c r="G10" s="7">
        <v>205694</v>
      </c>
      <c r="H10" s="7">
        <v>0</v>
      </c>
      <c r="I10" s="7">
        <v>0</v>
      </c>
      <c r="J10" s="7">
        <v>0</v>
      </c>
      <c r="K10" s="7">
        <v>4736196</v>
      </c>
      <c r="L10" s="7">
        <v>4035194</v>
      </c>
      <c r="M10" s="7">
        <v>701002</v>
      </c>
      <c r="N10" s="7">
        <v>0</v>
      </c>
      <c r="O10" s="7">
        <v>0</v>
      </c>
      <c r="P10" s="7">
        <v>0</v>
      </c>
      <c r="Q10" s="7">
        <v>5031882</v>
      </c>
      <c r="R10" s="7">
        <v>5025491</v>
      </c>
      <c r="S10" s="7">
        <v>529873</v>
      </c>
      <c r="T10" s="7">
        <v>171155</v>
      </c>
      <c r="U10" s="7">
        <v>17.4131</v>
      </c>
      <c r="V10" s="7">
        <v>0</v>
      </c>
    </row>
    <row r="11" spans="1:22" x14ac:dyDescent="0.3">
      <c r="A11" t="s">
        <v>94</v>
      </c>
      <c r="B11" s="7">
        <v>12949633</v>
      </c>
      <c r="C11" s="7">
        <v>12308862</v>
      </c>
      <c r="D11" s="7">
        <v>640771</v>
      </c>
      <c r="E11" s="7">
        <v>8219535</v>
      </c>
      <c r="F11" s="7">
        <v>8099345</v>
      </c>
      <c r="G11" s="7">
        <v>120190</v>
      </c>
      <c r="H11" s="7">
        <v>0</v>
      </c>
      <c r="I11" s="7">
        <v>0</v>
      </c>
      <c r="J11" s="7">
        <v>0</v>
      </c>
      <c r="K11" s="7">
        <v>4730098</v>
      </c>
      <c r="L11" s="7">
        <v>4209517</v>
      </c>
      <c r="M11" s="7">
        <v>520581</v>
      </c>
      <c r="N11" s="7">
        <v>0</v>
      </c>
      <c r="O11" s="7">
        <v>0</v>
      </c>
      <c r="P11" s="7">
        <v>0</v>
      </c>
      <c r="Q11" s="7">
        <v>4983460</v>
      </c>
      <c r="R11" s="7">
        <v>4945056</v>
      </c>
      <c r="S11" s="7">
        <v>404355</v>
      </c>
      <c r="T11" s="7">
        <v>116313</v>
      </c>
      <c r="U11" s="7">
        <v>34.432499999999997</v>
      </c>
      <c r="V11" s="7">
        <v>0</v>
      </c>
    </row>
    <row r="12" spans="1:22" x14ac:dyDescent="0.3">
      <c r="A12" t="s">
        <v>95</v>
      </c>
      <c r="B12" s="7">
        <v>18825446</v>
      </c>
      <c r="C12" s="7">
        <v>17710551</v>
      </c>
      <c r="D12" s="7">
        <v>1114895</v>
      </c>
      <c r="E12" s="7">
        <v>9684484</v>
      </c>
      <c r="F12" s="7">
        <v>9405384</v>
      </c>
      <c r="G12" s="7">
        <v>279100</v>
      </c>
      <c r="H12" s="7">
        <v>0</v>
      </c>
      <c r="I12" s="7">
        <v>0</v>
      </c>
      <c r="J12" s="7">
        <v>0</v>
      </c>
      <c r="K12" s="7">
        <v>9140962</v>
      </c>
      <c r="L12" s="7">
        <v>8305167</v>
      </c>
      <c r="M12" s="7">
        <v>835795</v>
      </c>
      <c r="N12" s="7">
        <v>0</v>
      </c>
      <c r="O12" s="7">
        <v>0</v>
      </c>
      <c r="P12" s="7">
        <v>0</v>
      </c>
      <c r="Q12" s="7">
        <v>9503708</v>
      </c>
      <c r="R12" s="7">
        <v>9503701</v>
      </c>
      <c r="S12" s="7">
        <v>665985</v>
      </c>
      <c r="T12" s="7">
        <v>169810</v>
      </c>
      <c r="U12" s="7">
        <v>12.154299999999999</v>
      </c>
      <c r="V12" s="7">
        <v>0</v>
      </c>
    </row>
    <row r="13" spans="1:22" x14ac:dyDescent="0.3">
      <c r="A13" t="s">
        <v>96</v>
      </c>
      <c r="B13" s="7">
        <v>14248966</v>
      </c>
      <c r="C13" s="7">
        <v>13036448</v>
      </c>
      <c r="D13" s="7">
        <v>1212518</v>
      </c>
      <c r="E13" s="7">
        <v>9276808</v>
      </c>
      <c r="F13" s="7">
        <v>8969236</v>
      </c>
      <c r="G13" s="7">
        <v>307572</v>
      </c>
      <c r="H13" s="7">
        <v>0</v>
      </c>
      <c r="I13" s="7">
        <v>0</v>
      </c>
      <c r="J13" s="7">
        <v>0</v>
      </c>
      <c r="K13" s="7">
        <v>4972158</v>
      </c>
      <c r="L13" s="7">
        <v>4067212</v>
      </c>
      <c r="M13" s="7">
        <v>904946</v>
      </c>
      <c r="N13" s="7">
        <v>0</v>
      </c>
      <c r="O13" s="7">
        <v>0</v>
      </c>
      <c r="P13" s="7">
        <v>0</v>
      </c>
      <c r="Q13" s="7">
        <v>5302508</v>
      </c>
      <c r="R13" s="7">
        <v>5275134</v>
      </c>
      <c r="S13" s="7">
        <v>591226</v>
      </c>
      <c r="T13" s="7">
        <v>313541</v>
      </c>
      <c r="U13" s="7">
        <v>35.684100000000001</v>
      </c>
      <c r="V13" s="7">
        <v>0</v>
      </c>
    </row>
    <row r="14" spans="1:22" x14ac:dyDescent="0.3">
      <c r="A14" t="s">
        <v>97</v>
      </c>
      <c r="B14" s="7">
        <v>15463876</v>
      </c>
      <c r="C14" s="7">
        <v>14005709</v>
      </c>
      <c r="D14" s="7">
        <v>1458167</v>
      </c>
      <c r="E14" s="7">
        <v>10653954</v>
      </c>
      <c r="F14" s="7">
        <v>10293767</v>
      </c>
      <c r="G14" s="7">
        <v>360187</v>
      </c>
      <c r="H14" s="7">
        <v>0</v>
      </c>
      <c r="I14" s="7">
        <v>0</v>
      </c>
      <c r="J14" s="7">
        <v>0</v>
      </c>
      <c r="K14" s="7">
        <v>4809922</v>
      </c>
      <c r="L14" s="7">
        <v>3711942</v>
      </c>
      <c r="M14" s="7">
        <v>1097980</v>
      </c>
      <c r="N14" s="7">
        <v>0</v>
      </c>
      <c r="O14" s="7">
        <v>0</v>
      </c>
      <c r="P14" s="7">
        <v>0</v>
      </c>
      <c r="Q14" s="7">
        <v>5116453</v>
      </c>
      <c r="R14" s="7">
        <v>5101249</v>
      </c>
      <c r="S14" s="7">
        <v>712780</v>
      </c>
      <c r="T14" s="7">
        <v>385163</v>
      </c>
      <c r="U14" s="7">
        <v>32.275700000000001</v>
      </c>
      <c r="V14" s="7">
        <v>0</v>
      </c>
    </row>
    <row r="15" spans="1:22" x14ac:dyDescent="0.3">
      <c r="A15" t="s">
        <v>98</v>
      </c>
      <c r="B15" s="7">
        <v>15525718</v>
      </c>
      <c r="C15" s="7">
        <v>14090300</v>
      </c>
      <c r="D15" s="7">
        <v>1435418</v>
      </c>
      <c r="E15" s="7">
        <v>10700998</v>
      </c>
      <c r="F15" s="7">
        <v>10380522</v>
      </c>
      <c r="G15" s="7">
        <v>320476</v>
      </c>
      <c r="H15" s="7">
        <v>0</v>
      </c>
      <c r="I15" s="7">
        <v>0</v>
      </c>
      <c r="J15" s="7">
        <v>0</v>
      </c>
      <c r="K15" s="7">
        <v>4824720</v>
      </c>
      <c r="L15" s="7">
        <v>3709778</v>
      </c>
      <c r="M15" s="7">
        <v>1114942</v>
      </c>
      <c r="N15" s="7">
        <v>0</v>
      </c>
      <c r="O15" s="7">
        <v>0</v>
      </c>
      <c r="P15" s="7">
        <v>0</v>
      </c>
      <c r="Q15" s="7">
        <v>5119389</v>
      </c>
      <c r="R15" s="7">
        <v>5098296</v>
      </c>
      <c r="S15" s="7">
        <v>747810</v>
      </c>
      <c r="T15" s="7">
        <v>367127</v>
      </c>
      <c r="U15" s="7">
        <v>29.704899999999999</v>
      </c>
      <c r="V15" s="7">
        <v>0</v>
      </c>
    </row>
    <row r="16" spans="1:22" x14ac:dyDescent="0.3">
      <c r="A16" t="s">
        <v>99</v>
      </c>
      <c r="B16" s="7">
        <v>14806362</v>
      </c>
      <c r="C16" s="7">
        <v>13215345</v>
      </c>
      <c r="D16" s="7">
        <v>1591017</v>
      </c>
      <c r="E16" s="7">
        <v>9883726</v>
      </c>
      <c r="F16" s="7">
        <v>9525140</v>
      </c>
      <c r="G16" s="7">
        <v>358586</v>
      </c>
      <c r="H16" s="7">
        <v>0</v>
      </c>
      <c r="I16" s="7">
        <v>0</v>
      </c>
      <c r="J16" s="7">
        <v>0</v>
      </c>
      <c r="K16" s="7">
        <v>4922636</v>
      </c>
      <c r="L16" s="7">
        <v>3690205</v>
      </c>
      <c r="M16" s="7">
        <v>1232431</v>
      </c>
      <c r="N16" s="7">
        <v>0</v>
      </c>
      <c r="O16" s="7">
        <v>0</v>
      </c>
      <c r="P16" s="7">
        <v>0</v>
      </c>
      <c r="Q16" s="7">
        <v>5247747</v>
      </c>
      <c r="R16" s="7">
        <v>5227753</v>
      </c>
      <c r="S16" s="7">
        <v>826249</v>
      </c>
      <c r="T16" s="7">
        <v>406200</v>
      </c>
      <c r="U16" s="7">
        <v>29.395700000000001</v>
      </c>
      <c r="V16" s="7">
        <v>0</v>
      </c>
    </row>
    <row r="17" spans="1:22" x14ac:dyDescent="0.3">
      <c r="A17" t="s">
        <v>100</v>
      </c>
      <c r="B17" s="7">
        <v>13911041</v>
      </c>
      <c r="C17" s="7">
        <v>12242711</v>
      </c>
      <c r="D17" s="7">
        <v>1668330</v>
      </c>
      <c r="E17" s="7">
        <v>8809147</v>
      </c>
      <c r="F17" s="7">
        <v>8430218</v>
      </c>
      <c r="G17" s="7">
        <v>378929</v>
      </c>
      <c r="H17" s="7">
        <v>0</v>
      </c>
      <c r="I17" s="7">
        <v>0</v>
      </c>
      <c r="J17" s="7">
        <v>0</v>
      </c>
      <c r="K17" s="7">
        <v>5101894</v>
      </c>
      <c r="L17" s="7">
        <v>3812493</v>
      </c>
      <c r="M17" s="7">
        <v>1289401</v>
      </c>
      <c r="N17" s="7">
        <v>0</v>
      </c>
      <c r="O17" s="7">
        <v>0</v>
      </c>
      <c r="P17" s="7">
        <v>0</v>
      </c>
      <c r="Q17" s="7">
        <v>5461839</v>
      </c>
      <c r="R17" s="7">
        <v>5425205</v>
      </c>
      <c r="S17" s="7">
        <v>854873</v>
      </c>
      <c r="T17" s="7">
        <v>434546</v>
      </c>
      <c r="U17" s="7">
        <v>29.7117</v>
      </c>
      <c r="V17" s="7">
        <v>0</v>
      </c>
    </row>
    <row r="18" spans="1:22" x14ac:dyDescent="0.3">
      <c r="A18" t="s">
        <v>101</v>
      </c>
      <c r="B18" s="7">
        <v>13759513</v>
      </c>
      <c r="C18" s="7">
        <v>11952021</v>
      </c>
      <c r="D18" s="7">
        <v>1807492</v>
      </c>
      <c r="E18" s="7">
        <v>8648588</v>
      </c>
      <c r="F18" s="7">
        <v>8240570</v>
      </c>
      <c r="G18" s="7">
        <v>408018</v>
      </c>
      <c r="H18" s="7">
        <v>0</v>
      </c>
      <c r="I18" s="7">
        <v>0</v>
      </c>
      <c r="J18" s="7">
        <v>0</v>
      </c>
      <c r="K18" s="7">
        <v>5110925</v>
      </c>
      <c r="L18" s="7">
        <v>3711451</v>
      </c>
      <c r="M18" s="7">
        <v>1399474</v>
      </c>
      <c r="N18" s="7">
        <v>0</v>
      </c>
      <c r="O18" s="7">
        <v>0</v>
      </c>
      <c r="P18" s="7">
        <v>0</v>
      </c>
      <c r="Q18" s="7">
        <v>5484274</v>
      </c>
      <c r="R18" s="7">
        <v>5459481</v>
      </c>
      <c r="S18" s="7">
        <v>946899</v>
      </c>
      <c r="T18" s="7">
        <v>452641</v>
      </c>
      <c r="U18" s="7">
        <v>28.940899999999999</v>
      </c>
      <c r="V18" s="7">
        <v>0</v>
      </c>
    </row>
    <row r="19" spans="1:22" x14ac:dyDescent="0.3">
      <c r="A19" t="s">
        <v>102</v>
      </c>
      <c r="B19" s="7">
        <v>13816375</v>
      </c>
      <c r="C19" s="7">
        <v>11894275</v>
      </c>
      <c r="D19" s="7">
        <v>1922100</v>
      </c>
      <c r="E19" s="7">
        <v>8611702</v>
      </c>
      <c r="F19" s="7">
        <v>8186744</v>
      </c>
      <c r="G19" s="7">
        <v>424958</v>
      </c>
      <c r="H19" s="7">
        <v>0</v>
      </c>
      <c r="I19" s="7">
        <v>0</v>
      </c>
      <c r="J19" s="7">
        <v>0</v>
      </c>
      <c r="K19" s="7">
        <v>5204673</v>
      </c>
      <c r="L19" s="7">
        <v>3707531</v>
      </c>
      <c r="M19" s="7">
        <v>1497142</v>
      </c>
      <c r="N19" s="7">
        <v>0</v>
      </c>
      <c r="O19" s="7">
        <v>0</v>
      </c>
      <c r="P19" s="7">
        <v>0</v>
      </c>
      <c r="Q19" s="7">
        <v>5605065</v>
      </c>
      <c r="R19" s="7">
        <v>5558827</v>
      </c>
      <c r="S19" s="7">
        <v>986998</v>
      </c>
      <c r="T19" s="7">
        <v>510216</v>
      </c>
      <c r="U19" s="7">
        <v>29.955300000000001</v>
      </c>
      <c r="V19" s="7">
        <v>0</v>
      </c>
    </row>
    <row r="20" spans="1:22" x14ac:dyDescent="0.3">
      <c r="A20" t="s">
        <v>103</v>
      </c>
      <c r="B20" s="7">
        <v>18227061</v>
      </c>
      <c r="C20" s="7">
        <v>16360496</v>
      </c>
      <c r="D20" s="7">
        <v>1866565</v>
      </c>
      <c r="E20" s="7">
        <v>9537252</v>
      </c>
      <c r="F20" s="7">
        <v>9107541</v>
      </c>
      <c r="G20" s="7">
        <v>429711</v>
      </c>
      <c r="H20" s="7">
        <v>0</v>
      </c>
      <c r="I20" s="7">
        <v>0</v>
      </c>
      <c r="J20" s="7">
        <v>0</v>
      </c>
      <c r="K20" s="7">
        <v>8689809</v>
      </c>
      <c r="L20" s="7">
        <v>7252955</v>
      </c>
      <c r="M20" s="7">
        <v>1436854</v>
      </c>
      <c r="N20" s="7">
        <v>0</v>
      </c>
      <c r="O20" s="7">
        <v>0</v>
      </c>
      <c r="P20" s="7">
        <v>0</v>
      </c>
      <c r="Q20" s="7">
        <v>9226630</v>
      </c>
      <c r="R20" s="7">
        <v>9225389</v>
      </c>
      <c r="S20" s="7">
        <v>1232231</v>
      </c>
      <c r="T20" s="7">
        <v>204634</v>
      </c>
      <c r="U20" s="7">
        <v>13.545500000000001</v>
      </c>
      <c r="V20" s="7">
        <v>0</v>
      </c>
    </row>
    <row r="21" spans="1:22" x14ac:dyDescent="0.3">
      <c r="A21" t="s">
        <v>104</v>
      </c>
      <c r="B21" s="7">
        <v>18384252</v>
      </c>
      <c r="C21" s="7">
        <v>16521835</v>
      </c>
      <c r="D21" s="7">
        <v>1862417</v>
      </c>
      <c r="E21" s="7">
        <v>9565422</v>
      </c>
      <c r="F21" s="7">
        <v>9133430</v>
      </c>
      <c r="G21" s="7">
        <v>431992</v>
      </c>
      <c r="H21" s="7">
        <v>0</v>
      </c>
      <c r="I21" s="7">
        <v>0</v>
      </c>
      <c r="J21" s="7">
        <v>0</v>
      </c>
      <c r="K21" s="7">
        <v>8818830</v>
      </c>
      <c r="L21" s="7">
        <v>7388405</v>
      </c>
      <c r="M21" s="7">
        <v>1430425</v>
      </c>
      <c r="N21" s="7">
        <v>0</v>
      </c>
      <c r="O21" s="7">
        <v>0</v>
      </c>
      <c r="P21" s="7">
        <v>0</v>
      </c>
      <c r="Q21" s="7">
        <v>9300120</v>
      </c>
      <c r="R21" s="7">
        <v>9300119</v>
      </c>
      <c r="S21" s="7">
        <v>1252605</v>
      </c>
      <c r="T21" s="7">
        <v>177838</v>
      </c>
      <c r="U21" s="7">
        <v>12.4184</v>
      </c>
      <c r="V21" s="7">
        <v>0</v>
      </c>
    </row>
    <row r="22" spans="1:22" x14ac:dyDescent="0.3">
      <c r="A22" t="s">
        <v>105</v>
      </c>
      <c r="B22" s="7">
        <v>15047921</v>
      </c>
      <c r="C22" s="7">
        <v>12260077</v>
      </c>
      <c r="D22" s="7">
        <v>2787844</v>
      </c>
      <c r="E22" s="7">
        <v>9667721</v>
      </c>
      <c r="F22" s="7">
        <v>9000605</v>
      </c>
      <c r="G22" s="7">
        <v>667116</v>
      </c>
      <c r="H22" s="7">
        <v>0</v>
      </c>
      <c r="I22" s="7">
        <v>0</v>
      </c>
      <c r="J22" s="7">
        <v>0</v>
      </c>
      <c r="K22" s="7">
        <v>5380200</v>
      </c>
      <c r="L22" s="7">
        <v>3259472</v>
      </c>
      <c r="M22" s="7">
        <v>2120728</v>
      </c>
      <c r="N22" s="7">
        <v>0</v>
      </c>
      <c r="O22" s="7">
        <v>0</v>
      </c>
      <c r="P22" s="7">
        <v>0</v>
      </c>
      <c r="Q22" s="7">
        <v>6002275</v>
      </c>
      <c r="R22" s="7">
        <v>6000136</v>
      </c>
      <c r="S22" s="7">
        <v>1470727</v>
      </c>
      <c r="T22" s="7">
        <v>649968</v>
      </c>
      <c r="U22" s="7">
        <v>16.307700000000001</v>
      </c>
      <c r="V22" s="7">
        <v>0</v>
      </c>
    </row>
    <row r="23" spans="1:22" x14ac:dyDescent="0.3">
      <c r="A23" t="s">
        <v>106</v>
      </c>
      <c r="B23" s="7">
        <v>14550669</v>
      </c>
      <c r="C23" s="7">
        <v>12377830</v>
      </c>
      <c r="D23" s="7">
        <v>2172839</v>
      </c>
      <c r="E23" s="7">
        <v>9801644</v>
      </c>
      <c r="F23" s="7">
        <v>9428945</v>
      </c>
      <c r="G23" s="7">
        <v>372699</v>
      </c>
      <c r="H23" s="7">
        <v>0</v>
      </c>
      <c r="I23" s="7">
        <v>0</v>
      </c>
      <c r="J23" s="7">
        <v>0</v>
      </c>
      <c r="K23" s="7">
        <v>4749025</v>
      </c>
      <c r="L23" s="7">
        <v>2948885</v>
      </c>
      <c r="M23" s="7">
        <v>1800140</v>
      </c>
      <c r="N23" s="7">
        <v>0</v>
      </c>
      <c r="O23" s="7">
        <v>0</v>
      </c>
      <c r="P23" s="7">
        <v>0</v>
      </c>
      <c r="Q23" s="7">
        <v>5109856</v>
      </c>
      <c r="R23" s="7">
        <v>5109791</v>
      </c>
      <c r="S23" s="7">
        <v>1729571</v>
      </c>
      <c r="T23" s="7">
        <v>70582</v>
      </c>
      <c r="U23" s="7">
        <v>16.506699999999999</v>
      </c>
      <c r="V23" s="7">
        <v>0</v>
      </c>
    </row>
    <row r="24" spans="1:22" x14ac:dyDescent="0.3">
      <c r="A24" t="s">
        <v>107</v>
      </c>
      <c r="B24" s="7">
        <v>15184283</v>
      </c>
      <c r="C24" s="7">
        <v>12777823</v>
      </c>
      <c r="D24" s="7">
        <v>2406460</v>
      </c>
      <c r="E24" s="7">
        <v>10011948</v>
      </c>
      <c r="F24" s="7">
        <v>9597549</v>
      </c>
      <c r="G24" s="7">
        <v>414399</v>
      </c>
      <c r="H24" s="7">
        <v>0</v>
      </c>
      <c r="I24" s="7">
        <v>0</v>
      </c>
      <c r="J24" s="7">
        <v>0</v>
      </c>
      <c r="K24" s="7">
        <v>5172335</v>
      </c>
      <c r="L24" s="7">
        <v>3180274</v>
      </c>
      <c r="M24" s="7">
        <v>1992061</v>
      </c>
      <c r="N24" s="7">
        <v>0</v>
      </c>
      <c r="O24" s="7">
        <v>0</v>
      </c>
      <c r="P24" s="7">
        <v>0</v>
      </c>
      <c r="Q24" s="7">
        <v>5573607</v>
      </c>
      <c r="R24" s="7">
        <v>5573484</v>
      </c>
      <c r="S24" s="7">
        <v>1912643</v>
      </c>
      <c r="T24" s="7">
        <v>79428</v>
      </c>
      <c r="U24" s="7">
        <v>16.101700000000001</v>
      </c>
      <c r="V24" s="7">
        <v>0</v>
      </c>
    </row>
    <row r="25" spans="1:22" x14ac:dyDescent="0.3">
      <c r="A25" t="s">
        <v>108</v>
      </c>
      <c r="B25" s="7">
        <v>14446204</v>
      </c>
      <c r="C25" s="7">
        <v>12290279</v>
      </c>
      <c r="D25" s="7">
        <v>2155925</v>
      </c>
      <c r="E25" s="7">
        <v>9772332</v>
      </c>
      <c r="F25" s="7">
        <v>9399811</v>
      </c>
      <c r="G25" s="7">
        <v>372521</v>
      </c>
      <c r="H25" s="7">
        <v>0</v>
      </c>
      <c r="I25" s="7">
        <v>0</v>
      </c>
      <c r="J25" s="7">
        <v>0</v>
      </c>
      <c r="K25" s="7">
        <v>4673872</v>
      </c>
      <c r="L25" s="7">
        <v>2890468</v>
      </c>
      <c r="M25" s="7">
        <v>1783404</v>
      </c>
      <c r="N25" s="7">
        <v>0</v>
      </c>
      <c r="O25" s="7">
        <v>0</v>
      </c>
      <c r="P25" s="7">
        <v>0</v>
      </c>
      <c r="Q25" s="7">
        <v>5035206</v>
      </c>
      <c r="R25" s="7">
        <v>5035108</v>
      </c>
      <c r="S25" s="7">
        <v>1713488</v>
      </c>
      <c r="T25" s="7">
        <v>69905</v>
      </c>
      <c r="U25" s="7">
        <v>16.994800000000001</v>
      </c>
      <c r="V25" s="7">
        <v>0</v>
      </c>
    </row>
    <row r="26" spans="1:22" x14ac:dyDescent="0.3">
      <c r="A26" t="s">
        <v>109</v>
      </c>
      <c r="B26" s="7">
        <v>15196627</v>
      </c>
      <c r="C26" s="7">
        <v>12788580</v>
      </c>
      <c r="D26" s="7">
        <v>2408047</v>
      </c>
      <c r="E26" s="7">
        <v>10004157</v>
      </c>
      <c r="F26" s="7">
        <v>9589706</v>
      </c>
      <c r="G26" s="7">
        <v>414451</v>
      </c>
      <c r="H26" s="7">
        <v>0</v>
      </c>
      <c r="I26" s="7">
        <v>0</v>
      </c>
      <c r="J26" s="7">
        <v>0</v>
      </c>
      <c r="K26" s="7">
        <v>5192470</v>
      </c>
      <c r="L26" s="7">
        <v>3198874</v>
      </c>
      <c r="M26" s="7">
        <v>1993596</v>
      </c>
      <c r="N26" s="7">
        <v>0</v>
      </c>
      <c r="O26" s="7">
        <v>0</v>
      </c>
      <c r="P26" s="7">
        <v>0</v>
      </c>
      <c r="Q26" s="7">
        <v>5595112</v>
      </c>
      <c r="R26" s="7">
        <v>5595073</v>
      </c>
      <c r="S26" s="7">
        <v>1915805</v>
      </c>
      <c r="T26" s="7">
        <v>77788</v>
      </c>
      <c r="U26" s="7">
        <v>16.264299999999999</v>
      </c>
      <c r="V26" s="7">
        <v>0</v>
      </c>
    </row>
    <row r="27" spans="1:22" x14ac:dyDescent="0.3">
      <c r="A27" t="s">
        <v>110</v>
      </c>
      <c r="B27" s="7">
        <v>15399520</v>
      </c>
      <c r="C27" s="7">
        <v>12943665</v>
      </c>
      <c r="D27" s="7">
        <v>2455855</v>
      </c>
      <c r="E27" s="7">
        <v>10023016</v>
      </c>
      <c r="F27" s="7">
        <v>9601539</v>
      </c>
      <c r="G27" s="7">
        <v>421477</v>
      </c>
      <c r="H27" s="7">
        <v>0</v>
      </c>
      <c r="I27" s="7">
        <v>0</v>
      </c>
      <c r="J27" s="7">
        <v>0</v>
      </c>
      <c r="K27" s="7">
        <v>5376504</v>
      </c>
      <c r="L27" s="7">
        <v>3342126</v>
      </c>
      <c r="M27" s="7">
        <v>2034378</v>
      </c>
      <c r="N27" s="7">
        <v>0</v>
      </c>
      <c r="O27" s="7">
        <v>0</v>
      </c>
      <c r="P27" s="7">
        <v>0</v>
      </c>
      <c r="Q27" s="7">
        <v>5786532</v>
      </c>
      <c r="R27" s="7">
        <v>5786415</v>
      </c>
      <c r="S27" s="7">
        <v>1954205</v>
      </c>
      <c r="T27" s="7">
        <v>80161</v>
      </c>
      <c r="U27" s="7">
        <v>15.946</v>
      </c>
      <c r="V27" s="7">
        <v>0</v>
      </c>
    </row>
    <row r="28" spans="1:22" x14ac:dyDescent="0.3">
      <c r="A28" t="s">
        <v>111</v>
      </c>
      <c r="B28" s="7">
        <v>15329843</v>
      </c>
      <c r="C28" s="7">
        <v>12853388</v>
      </c>
      <c r="D28" s="7">
        <v>2476455</v>
      </c>
      <c r="E28" s="7">
        <v>10033381</v>
      </c>
      <c r="F28" s="7">
        <v>9615449</v>
      </c>
      <c r="G28" s="7">
        <v>417932</v>
      </c>
      <c r="H28" s="7">
        <v>0</v>
      </c>
      <c r="I28" s="7">
        <v>0</v>
      </c>
      <c r="J28" s="7">
        <v>0</v>
      </c>
      <c r="K28" s="7">
        <v>5296462</v>
      </c>
      <c r="L28" s="7">
        <v>3237939</v>
      </c>
      <c r="M28" s="7">
        <v>2058523</v>
      </c>
      <c r="N28" s="7">
        <v>0</v>
      </c>
      <c r="O28" s="7">
        <v>0</v>
      </c>
      <c r="P28" s="7">
        <v>0</v>
      </c>
      <c r="Q28" s="7">
        <v>5720662</v>
      </c>
      <c r="R28" s="7">
        <v>5720261</v>
      </c>
      <c r="S28" s="7">
        <v>1963867</v>
      </c>
      <c r="T28" s="7">
        <v>94658</v>
      </c>
      <c r="U28" s="7">
        <v>15.942600000000001</v>
      </c>
      <c r="V28" s="7">
        <v>0</v>
      </c>
    </row>
    <row r="29" spans="1:22" x14ac:dyDescent="0.3">
      <c r="A29" t="s">
        <v>112</v>
      </c>
      <c r="B29" s="7">
        <v>15658541</v>
      </c>
      <c r="C29" s="7">
        <v>12414007</v>
      </c>
      <c r="D29" s="7">
        <v>3244534</v>
      </c>
      <c r="E29" s="7">
        <v>9221919</v>
      </c>
      <c r="F29" s="7">
        <v>8448259</v>
      </c>
      <c r="G29" s="7">
        <v>773660</v>
      </c>
      <c r="H29" s="7">
        <v>0</v>
      </c>
      <c r="I29" s="7">
        <v>0</v>
      </c>
      <c r="J29" s="7">
        <v>0</v>
      </c>
      <c r="K29" s="7">
        <v>6436622</v>
      </c>
      <c r="L29" s="7">
        <v>3965748</v>
      </c>
      <c r="M29" s="7">
        <v>2470874</v>
      </c>
      <c r="N29" s="7">
        <v>0</v>
      </c>
      <c r="O29" s="7">
        <v>0</v>
      </c>
      <c r="P29" s="7">
        <v>0</v>
      </c>
      <c r="Q29" s="7">
        <v>7167323</v>
      </c>
      <c r="R29" s="7">
        <v>7161236</v>
      </c>
      <c r="S29" s="7">
        <v>1698673</v>
      </c>
      <c r="T29" s="7">
        <v>772202</v>
      </c>
      <c r="U29" s="7">
        <v>16.489100000000001</v>
      </c>
      <c r="V29" s="7">
        <v>0</v>
      </c>
    </row>
    <row r="30" spans="1:22" x14ac:dyDescent="0.3">
      <c r="A30" t="s">
        <v>113</v>
      </c>
      <c r="B30" s="7">
        <v>15635987</v>
      </c>
      <c r="C30" s="7">
        <v>12271516</v>
      </c>
      <c r="D30" s="7">
        <v>3364471</v>
      </c>
      <c r="E30" s="7">
        <v>9098332</v>
      </c>
      <c r="F30" s="7">
        <v>8296025</v>
      </c>
      <c r="G30" s="7">
        <v>802307</v>
      </c>
      <c r="H30" s="7">
        <v>0</v>
      </c>
      <c r="I30" s="7">
        <v>0</v>
      </c>
      <c r="J30" s="7">
        <v>0</v>
      </c>
      <c r="K30" s="7">
        <v>6537655</v>
      </c>
      <c r="L30" s="7">
        <v>3975491</v>
      </c>
      <c r="M30" s="7">
        <v>2562164</v>
      </c>
      <c r="N30" s="7">
        <v>0</v>
      </c>
      <c r="O30" s="7">
        <v>0</v>
      </c>
      <c r="P30" s="7">
        <v>0</v>
      </c>
      <c r="Q30" s="7">
        <v>7283713</v>
      </c>
      <c r="R30" s="7">
        <v>7280206</v>
      </c>
      <c r="S30" s="7">
        <v>1769167</v>
      </c>
      <c r="T30" s="7">
        <v>792996</v>
      </c>
      <c r="U30" s="7">
        <v>16.348299999999998</v>
      </c>
      <c r="V30" s="7">
        <v>0</v>
      </c>
    </row>
    <row r="31" spans="1:22" x14ac:dyDescent="0.3">
      <c r="A31" t="s">
        <v>114</v>
      </c>
      <c r="B31" s="7">
        <v>15978101</v>
      </c>
      <c r="C31" s="7">
        <v>12688411</v>
      </c>
      <c r="D31" s="7">
        <v>3289690</v>
      </c>
      <c r="E31" s="7">
        <v>9264332</v>
      </c>
      <c r="F31" s="7">
        <v>8453559</v>
      </c>
      <c r="G31" s="7">
        <v>810773</v>
      </c>
      <c r="H31" s="7">
        <v>0</v>
      </c>
      <c r="I31" s="7">
        <v>0</v>
      </c>
      <c r="J31" s="7">
        <v>0</v>
      </c>
      <c r="K31" s="7">
        <v>6713769</v>
      </c>
      <c r="L31" s="7">
        <v>4234852</v>
      </c>
      <c r="M31" s="7">
        <v>2478917</v>
      </c>
      <c r="N31" s="7">
        <v>0</v>
      </c>
      <c r="O31" s="7">
        <v>0</v>
      </c>
      <c r="P31" s="7">
        <v>0</v>
      </c>
      <c r="Q31" s="7">
        <v>7440608</v>
      </c>
      <c r="R31" s="7">
        <v>7438826</v>
      </c>
      <c r="S31" s="7">
        <v>1689054</v>
      </c>
      <c r="T31" s="7">
        <v>789887</v>
      </c>
      <c r="U31" s="7">
        <v>16.305499999999999</v>
      </c>
      <c r="V31" s="7">
        <v>0</v>
      </c>
    </row>
    <row r="32" spans="1:22" x14ac:dyDescent="0.3">
      <c r="A32" t="s">
        <v>115</v>
      </c>
      <c r="B32" s="7">
        <v>16094864</v>
      </c>
      <c r="C32" s="7">
        <v>12363945</v>
      </c>
      <c r="D32" s="7">
        <v>3730919</v>
      </c>
      <c r="E32" s="7">
        <v>9221770</v>
      </c>
      <c r="F32" s="7">
        <v>8312266</v>
      </c>
      <c r="G32" s="7">
        <v>909504</v>
      </c>
      <c r="H32" s="7">
        <v>0</v>
      </c>
      <c r="I32" s="7">
        <v>0</v>
      </c>
      <c r="J32" s="7">
        <v>0</v>
      </c>
      <c r="K32" s="7">
        <v>6873094</v>
      </c>
      <c r="L32" s="7">
        <v>4051679</v>
      </c>
      <c r="M32" s="7">
        <v>2821415</v>
      </c>
      <c r="N32" s="7">
        <v>0</v>
      </c>
      <c r="O32" s="7">
        <v>0</v>
      </c>
      <c r="P32" s="7">
        <v>0</v>
      </c>
      <c r="Q32" s="7">
        <v>7688932</v>
      </c>
      <c r="R32" s="7">
        <v>7678149</v>
      </c>
      <c r="S32" s="7">
        <v>1913021</v>
      </c>
      <c r="T32" s="7">
        <v>908412</v>
      </c>
      <c r="U32" s="7">
        <v>16.313300000000002</v>
      </c>
      <c r="V32" s="7">
        <v>0</v>
      </c>
    </row>
    <row r="33" spans="1:22" x14ac:dyDescent="0.3">
      <c r="A33" t="s">
        <v>116</v>
      </c>
      <c r="B33" s="7">
        <v>16122944</v>
      </c>
      <c r="C33" s="7">
        <v>12377441</v>
      </c>
      <c r="D33" s="7">
        <v>3745503</v>
      </c>
      <c r="E33" s="7">
        <v>9203354</v>
      </c>
      <c r="F33" s="7">
        <v>8281581</v>
      </c>
      <c r="G33" s="7">
        <v>921773</v>
      </c>
      <c r="H33" s="7">
        <v>0</v>
      </c>
      <c r="I33" s="7">
        <v>0</v>
      </c>
      <c r="J33" s="7">
        <v>0</v>
      </c>
      <c r="K33" s="7">
        <v>6919590</v>
      </c>
      <c r="L33" s="7">
        <v>4095860</v>
      </c>
      <c r="M33" s="7">
        <v>2823730</v>
      </c>
      <c r="N33" s="7">
        <v>0</v>
      </c>
      <c r="O33" s="7">
        <v>0</v>
      </c>
      <c r="P33" s="7">
        <v>0</v>
      </c>
      <c r="Q33" s="7">
        <v>7755422</v>
      </c>
      <c r="R33" s="7">
        <v>7745246</v>
      </c>
      <c r="S33" s="7">
        <v>1915848</v>
      </c>
      <c r="T33" s="7">
        <v>907874</v>
      </c>
      <c r="U33" s="7">
        <v>16.652200000000001</v>
      </c>
      <c r="V33" s="7">
        <v>0</v>
      </c>
    </row>
    <row r="34" spans="1:22" x14ac:dyDescent="0.3">
      <c r="A34" t="s">
        <v>117</v>
      </c>
      <c r="B34" s="7">
        <v>16442468</v>
      </c>
      <c r="C34" s="7">
        <v>12664145</v>
      </c>
      <c r="D34" s="7">
        <v>3778323</v>
      </c>
      <c r="E34" s="7">
        <v>9494195</v>
      </c>
      <c r="F34" s="7">
        <v>8588900</v>
      </c>
      <c r="G34" s="7">
        <v>905295</v>
      </c>
      <c r="H34" s="7">
        <v>0</v>
      </c>
      <c r="I34" s="7">
        <v>0</v>
      </c>
      <c r="J34" s="7">
        <v>0</v>
      </c>
      <c r="K34" s="7">
        <v>6948273</v>
      </c>
      <c r="L34" s="7">
        <v>4075245</v>
      </c>
      <c r="M34" s="7">
        <v>2873028</v>
      </c>
      <c r="N34" s="7">
        <v>0</v>
      </c>
      <c r="O34" s="7">
        <v>0</v>
      </c>
      <c r="P34" s="7">
        <v>0</v>
      </c>
      <c r="Q34" s="7">
        <v>7798876</v>
      </c>
      <c r="R34" s="7">
        <v>7791967</v>
      </c>
      <c r="S34" s="7">
        <v>2046712</v>
      </c>
      <c r="T34" s="7">
        <v>826326</v>
      </c>
      <c r="U34" s="7">
        <v>15.626099999999999</v>
      </c>
      <c r="V34" s="7">
        <v>0</v>
      </c>
    </row>
    <row r="35" spans="1:22" x14ac:dyDescent="0.3">
      <c r="A35" t="s">
        <v>118</v>
      </c>
      <c r="B35" s="7">
        <v>16354484</v>
      </c>
      <c r="C35" s="7">
        <v>12579702</v>
      </c>
      <c r="D35" s="7">
        <v>3774782</v>
      </c>
      <c r="E35" s="7">
        <v>9502442</v>
      </c>
      <c r="F35" s="7">
        <v>8588658</v>
      </c>
      <c r="G35" s="7">
        <v>913784</v>
      </c>
      <c r="H35" s="7">
        <v>0</v>
      </c>
      <c r="I35" s="7">
        <v>0</v>
      </c>
      <c r="J35" s="7">
        <v>0</v>
      </c>
      <c r="K35" s="7">
        <v>6852042</v>
      </c>
      <c r="L35" s="7">
        <v>3991044</v>
      </c>
      <c r="M35" s="7">
        <v>2860998</v>
      </c>
      <c r="N35" s="7">
        <v>0</v>
      </c>
      <c r="O35" s="7">
        <v>0</v>
      </c>
      <c r="P35" s="7">
        <v>0</v>
      </c>
      <c r="Q35" s="7">
        <v>7699577</v>
      </c>
      <c r="R35" s="7">
        <v>7695116</v>
      </c>
      <c r="S35" s="7">
        <v>2064050</v>
      </c>
      <c r="T35" s="7">
        <v>796962</v>
      </c>
      <c r="U35" s="7">
        <v>15.6282</v>
      </c>
      <c r="V35" s="7">
        <v>0</v>
      </c>
    </row>
    <row r="36" spans="1:22" x14ac:dyDescent="0.3">
      <c r="A36" t="s">
        <v>119</v>
      </c>
      <c r="B36" s="7">
        <v>16473275</v>
      </c>
      <c r="C36" s="7">
        <v>12612369</v>
      </c>
      <c r="D36" s="7">
        <v>3860906</v>
      </c>
      <c r="E36" s="7">
        <v>9497208</v>
      </c>
      <c r="F36" s="7">
        <v>8576744</v>
      </c>
      <c r="G36" s="7">
        <v>920464</v>
      </c>
      <c r="H36" s="7">
        <v>0</v>
      </c>
      <c r="I36" s="7">
        <v>0</v>
      </c>
      <c r="J36" s="7">
        <v>0</v>
      </c>
      <c r="K36" s="7">
        <v>6976067</v>
      </c>
      <c r="L36" s="7">
        <v>4035625</v>
      </c>
      <c r="M36" s="7">
        <v>2940442</v>
      </c>
      <c r="N36" s="7">
        <v>0</v>
      </c>
      <c r="O36" s="7">
        <v>0</v>
      </c>
      <c r="P36" s="7">
        <v>0</v>
      </c>
      <c r="Q36" s="7">
        <v>7821971</v>
      </c>
      <c r="R36" s="7">
        <v>7818994</v>
      </c>
      <c r="S36" s="7">
        <v>2098871</v>
      </c>
      <c r="T36" s="7">
        <v>841599</v>
      </c>
      <c r="U36" s="7">
        <v>15.7127</v>
      </c>
      <c r="V36" s="7">
        <v>0</v>
      </c>
    </row>
    <row r="37" spans="1:22" x14ac:dyDescent="0.3">
      <c r="A37" t="s">
        <v>120</v>
      </c>
      <c r="B37" s="7">
        <v>16383589</v>
      </c>
      <c r="C37" s="7">
        <v>12502290</v>
      </c>
      <c r="D37" s="7">
        <v>3881299</v>
      </c>
      <c r="E37" s="7">
        <v>9398843</v>
      </c>
      <c r="F37" s="7">
        <v>8462950</v>
      </c>
      <c r="G37" s="7">
        <v>935893</v>
      </c>
      <c r="H37" s="7">
        <v>0</v>
      </c>
      <c r="I37" s="7">
        <v>0</v>
      </c>
      <c r="J37" s="7">
        <v>0</v>
      </c>
      <c r="K37" s="7">
        <v>6984746</v>
      </c>
      <c r="L37" s="7">
        <v>4039340</v>
      </c>
      <c r="M37" s="7">
        <v>2945406</v>
      </c>
      <c r="N37" s="7">
        <v>0</v>
      </c>
      <c r="O37" s="7">
        <v>0</v>
      </c>
      <c r="P37" s="7">
        <v>0</v>
      </c>
      <c r="Q37" s="7">
        <v>7852371</v>
      </c>
      <c r="R37" s="7">
        <v>7847256</v>
      </c>
      <c r="S37" s="7">
        <v>2132860</v>
      </c>
      <c r="T37" s="7">
        <v>812523</v>
      </c>
      <c r="U37" s="7">
        <v>15.6067</v>
      </c>
      <c r="V37" s="7">
        <v>0</v>
      </c>
    </row>
    <row r="38" spans="1:22" x14ac:dyDescent="0.3">
      <c r="A38" t="s">
        <v>121</v>
      </c>
      <c r="B38" s="7">
        <v>16684307</v>
      </c>
      <c r="C38" s="7">
        <v>12592635</v>
      </c>
      <c r="D38" s="7">
        <v>4091672</v>
      </c>
      <c r="E38" s="7">
        <v>9391464</v>
      </c>
      <c r="F38" s="7">
        <v>8399255</v>
      </c>
      <c r="G38" s="7">
        <v>992209</v>
      </c>
      <c r="H38" s="7">
        <v>0</v>
      </c>
      <c r="I38" s="7">
        <v>0</v>
      </c>
      <c r="J38" s="7">
        <v>0</v>
      </c>
      <c r="K38" s="7">
        <v>7292843</v>
      </c>
      <c r="L38" s="7">
        <v>4193380</v>
      </c>
      <c r="M38" s="7">
        <v>3099463</v>
      </c>
      <c r="N38" s="7">
        <v>0</v>
      </c>
      <c r="O38" s="7">
        <v>0</v>
      </c>
      <c r="P38" s="7">
        <v>0</v>
      </c>
      <c r="Q38" s="7">
        <v>8194297</v>
      </c>
      <c r="R38" s="7">
        <v>8190885</v>
      </c>
      <c r="S38" s="7">
        <v>2251858</v>
      </c>
      <c r="T38" s="7">
        <v>847597</v>
      </c>
      <c r="U38" s="7">
        <v>15.458399999999999</v>
      </c>
      <c r="V38" s="7">
        <v>0</v>
      </c>
    </row>
    <row r="39" spans="1:22" x14ac:dyDescent="0.3">
      <c r="A39" t="s">
        <v>122</v>
      </c>
      <c r="B39" s="7">
        <v>16194103</v>
      </c>
      <c r="C39" s="7">
        <v>12250123</v>
      </c>
      <c r="D39" s="7">
        <v>3943980</v>
      </c>
      <c r="E39" s="7">
        <v>9487307</v>
      </c>
      <c r="F39" s="7">
        <v>8706784</v>
      </c>
      <c r="G39" s="7">
        <v>780523</v>
      </c>
      <c r="H39" s="7">
        <v>0</v>
      </c>
      <c r="I39" s="7">
        <v>0</v>
      </c>
      <c r="J39" s="7">
        <v>0</v>
      </c>
      <c r="K39" s="7">
        <v>6706796</v>
      </c>
      <c r="L39" s="7">
        <v>3543339</v>
      </c>
      <c r="M39" s="7">
        <v>3163457</v>
      </c>
      <c r="N39" s="7">
        <v>0</v>
      </c>
      <c r="O39" s="7">
        <v>0</v>
      </c>
      <c r="P39" s="7">
        <v>0</v>
      </c>
      <c r="Q39" s="7">
        <v>7492502</v>
      </c>
      <c r="R39" s="7">
        <v>7489924</v>
      </c>
      <c r="S39" s="7">
        <v>2567498</v>
      </c>
      <c r="T39" s="7">
        <v>595941</v>
      </c>
      <c r="U39" s="7">
        <v>14.105600000000001</v>
      </c>
      <c r="V39" s="7">
        <v>0</v>
      </c>
    </row>
    <row r="40" spans="1:22" x14ac:dyDescent="0.3">
      <c r="A40" t="s">
        <v>123</v>
      </c>
      <c r="B40" s="7">
        <v>16144098</v>
      </c>
      <c r="C40" s="7">
        <v>12203886</v>
      </c>
      <c r="D40" s="7">
        <v>3940212</v>
      </c>
      <c r="E40" s="7">
        <v>9447629</v>
      </c>
      <c r="F40" s="7">
        <v>8656949</v>
      </c>
      <c r="G40" s="7">
        <v>790680</v>
      </c>
      <c r="H40" s="7">
        <v>0</v>
      </c>
      <c r="I40" s="7">
        <v>0</v>
      </c>
      <c r="J40" s="7">
        <v>0</v>
      </c>
      <c r="K40" s="7">
        <v>6696469</v>
      </c>
      <c r="L40" s="7">
        <v>3546937</v>
      </c>
      <c r="M40" s="7">
        <v>3149532</v>
      </c>
      <c r="N40" s="7">
        <v>0</v>
      </c>
      <c r="O40" s="7">
        <v>0</v>
      </c>
      <c r="P40" s="7">
        <v>0</v>
      </c>
      <c r="Q40" s="7">
        <v>7513846</v>
      </c>
      <c r="R40" s="7">
        <v>7512918</v>
      </c>
      <c r="S40" s="7">
        <v>2553323</v>
      </c>
      <c r="T40" s="7">
        <v>596205</v>
      </c>
      <c r="U40" s="7">
        <v>14.0077</v>
      </c>
      <c r="V40" s="7">
        <v>0</v>
      </c>
    </row>
    <row r="41" spans="1:22" x14ac:dyDescent="0.3">
      <c r="A41" t="s">
        <v>124</v>
      </c>
      <c r="B41" s="7">
        <v>16329579</v>
      </c>
      <c r="C41" s="7">
        <v>12342439</v>
      </c>
      <c r="D41" s="7">
        <v>3987140</v>
      </c>
      <c r="E41" s="7">
        <v>9527281</v>
      </c>
      <c r="F41" s="7">
        <v>8769552</v>
      </c>
      <c r="G41" s="7">
        <v>757729</v>
      </c>
      <c r="H41" s="7">
        <v>0</v>
      </c>
      <c r="I41" s="7">
        <v>0</v>
      </c>
      <c r="J41" s="7">
        <v>0</v>
      </c>
      <c r="K41" s="7">
        <v>6802298</v>
      </c>
      <c r="L41" s="7">
        <v>3572887</v>
      </c>
      <c r="M41" s="7">
        <v>3229411</v>
      </c>
      <c r="N41" s="7">
        <v>0</v>
      </c>
      <c r="O41" s="7">
        <v>0</v>
      </c>
      <c r="P41" s="7">
        <v>0</v>
      </c>
      <c r="Q41" s="7">
        <v>7549015</v>
      </c>
      <c r="R41" s="7">
        <v>7549015</v>
      </c>
      <c r="S41" s="7">
        <v>2637886</v>
      </c>
      <c r="T41" s="7">
        <v>591518</v>
      </c>
      <c r="U41" s="7">
        <v>14.678000000000001</v>
      </c>
      <c r="V41" s="7">
        <v>0</v>
      </c>
    </row>
    <row r="42" spans="1:22" x14ac:dyDescent="0.3">
      <c r="A42" t="s">
        <v>125</v>
      </c>
      <c r="B42" s="7">
        <v>15562893</v>
      </c>
      <c r="C42" s="7">
        <v>11466194</v>
      </c>
      <c r="D42" s="7">
        <v>4096699</v>
      </c>
      <c r="E42" s="7">
        <v>8851583</v>
      </c>
      <c r="F42" s="7">
        <v>8233518</v>
      </c>
      <c r="G42" s="7">
        <v>618065</v>
      </c>
      <c r="H42" s="7">
        <v>0</v>
      </c>
      <c r="I42" s="7">
        <v>0</v>
      </c>
      <c r="J42" s="7">
        <v>0</v>
      </c>
      <c r="K42" s="7">
        <v>6711310</v>
      </c>
      <c r="L42" s="7">
        <v>3232676</v>
      </c>
      <c r="M42" s="7">
        <v>3478634</v>
      </c>
      <c r="N42" s="7">
        <v>0</v>
      </c>
      <c r="O42" s="7">
        <v>0</v>
      </c>
      <c r="P42" s="7">
        <v>0</v>
      </c>
      <c r="Q42" s="7">
        <v>7393053</v>
      </c>
      <c r="R42" s="7">
        <v>7393053</v>
      </c>
      <c r="S42" s="7">
        <v>3152730</v>
      </c>
      <c r="T42" s="7">
        <v>325884</v>
      </c>
      <c r="U42" s="7">
        <v>13.7623</v>
      </c>
      <c r="V42" s="7">
        <v>0</v>
      </c>
    </row>
    <row r="43" spans="1:22" x14ac:dyDescent="0.3">
      <c r="A43" t="s">
        <v>126</v>
      </c>
      <c r="B43" s="7">
        <v>16046945</v>
      </c>
      <c r="C43" s="7">
        <v>11662033</v>
      </c>
      <c r="D43" s="7">
        <v>4384912</v>
      </c>
      <c r="E43" s="7">
        <v>9182046</v>
      </c>
      <c r="F43" s="7">
        <v>8392757</v>
      </c>
      <c r="G43" s="7">
        <v>789289</v>
      </c>
      <c r="H43" s="7">
        <v>0</v>
      </c>
      <c r="I43" s="7">
        <v>0</v>
      </c>
      <c r="J43" s="7">
        <v>0</v>
      </c>
      <c r="K43" s="7">
        <v>6864899</v>
      </c>
      <c r="L43" s="7">
        <v>3269276</v>
      </c>
      <c r="M43" s="7">
        <v>3595623</v>
      </c>
      <c r="N43" s="7">
        <v>0</v>
      </c>
      <c r="O43" s="7">
        <v>0</v>
      </c>
      <c r="P43" s="7">
        <v>0</v>
      </c>
      <c r="Q43" s="7">
        <v>7631326</v>
      </c>
      <c r="R43" s="7">
        <v>7631326</v>
      </c>
      <c r="S43" s="7">
        <v>3263529</v>
      </c>
      <c r="T43" s="7">
        <v>332128</v>
      </c>
      <c r="U43" s="7">
        <v>13.7477</v>
      </c>
      <c r="V43" s="7">
        <v>0</v>
      </c>
    </row>
    <row r="44" spans="1:22" x14ac:dyDescent="0.3">
      <c r="A44" t="s">
        <v>127</v>
      </c>
      <c r="B44" s="7">
        <v>16111733</v>
      </c>
      <c r="C44" s="7">
        <v>11721020</v>
      </c>
      <c r="D44" s="7">
        <v>4390713</v>
      </c>
      <c r="E44" s="7">
        <v>9187651</v>
      </c>
      <c r="F44" s="7">
        <v>8409010</v>
      </c>
      <c r="G44" s="7">
        <v>778641</v>
      </c>
      <c r="H44" s="7">
        <v>0</v>
      </c>
      <c r="I44" s="7">
        <v>0</v>
      </c>
      <c r="J44" s="7">
        <v>0</v>
      </c>
      <c r="K44" s="7">
        <v>6924082</v>
      </c>
      <c r="L44" s="7">
        <v>3312010</v>
      </c>
      <c r="M44" s="7">
        <v>3612072</v>
      </c>
      <c r="N44" s="7">
        <v>0</v>
      </c>
      <c r="O44" s="7">
        <v>0</v>
      </c>
      <c r="P44" s="7">
        <v>0</v>
      </c>
      <c r="Q44" s="7">
        <v>7679812</v>
      </c>
      <c r="R44" s="7">
        <v>7679812</v>
      </c>
      <c r="S44" s="7">
        <v>3281250</v>
      </c>
      <c r="T44" s="7">
        <v>330838</v>
      </c>
      <c r="U44" s="7">
        <v>13.7193</v>
      </c>
      <c r="V44" s="7">
        <v>0</v>
      </c>
    </row>
    <row r="45" spans="1:22" x14ac:dyDescent="0.3">
      <c r="A45" t="s">
        <v>128</v>
      </c>
      <c r="B45" s="7">
        <v>16635216</v>
      </c>
      <c r="C45" s="7">
        <v>11973279</v>
      </c>
      <c r="D45" s="7">
        <v>4661937</v>
      </c>
      <c r="E45" s="7">
        <v>9113563</v>
      </c>
      <c r="F45" s="7">
        <v>8219152</v>
      </c>
      <c r="G45" s="7">
        <v>894411</v>
      </c>
      <c r="H45" s="7">
        <v>0</v>
      </c>
      <c r="I45" s="7">
        <v>0</v>
      </c>
      <c r="J45" s="7">
        <v>0</v>
      </c>
      <c r="K45" s="7">
        <v>7521653</v>
      </c>
      <c r="L45" s="7">
        <v>3754127</v>
      </c>
      <c r="M45" s="7">
        <v>3767526</v>
      </c>
      <c r="N45" s="7">
        <v>0</v>
      </c>
      <c r="O45" s="7">
        <v>0</v>
      </c>
      <c r="P45" s="7">
        <v>0</v>
      </c>
      <c r="Q45" s="7">
        <v>8433354</v>
      </c>
      <c r="R45" s="7">
        <v>8433354</v>
      </c>
      <c r="S45" s="7">
        <v>3254537</v>
      </c>
      <c r="T45" s="7">
        <v>512987</v>
      </c>
      <c r="U45" s="7">
        <v>13.6694</v>
      </c>
      <c r="V45" s="7">
        <v>0</v>
      </c>
    </row>
    <row r="46" spans="1:22" x14ac:dyDescent="0.3">
      <c r="A46" t="s">
        <v>129</v>
      </c>
      <c r="B46" s="7">
        <v>14710919</v>
      </c>
      <c r="C46" s="7">
        <v>14369264</v>
      </c>
      <c r="D46" s="7">
        <v>341655</v>
      </c>
      <c r="E46" s="7">
        <v>9268414</v>
      </c>
      <c r="F46" s="7">
        <v>9177465</v>
      </c>
      <c r="G46" s="7">
        <v>90949</v>
      </c>
      <c r="H46" s="7">
        <v>0</v>
      </c>
      <c r="I46" s="7">
        <v>0</v>
      </c>
      <c r="J46" s="7">
        <v>0</v>
      </c>
      <c r="K46" s="7">
        <v>5442505</v>
      </c>
      <c r="L46" s="7">
        <v>5191799</v>
      </c>
      <c r="M46" s="7">
        <v>250706</v>
      </c>
      <c r="N46" s="7">
        <v>0</v>
      </c>
      <c r="O46" s="7">
        <v>0</v>
      </c>
      <c r="P46" s="7">
        <v>0</v>
      </c>
      <c r="Q46" s="7">
        <v>5665677</v>
      </c>
      <c r="R46" s="7">
        <v>5654324</v>
      </c>
      <c r="S46" s="7">
        <v>171800</v>
      </c>
      <c r="T46" s="7">
        <v>78913</v>
      </c>
      <c r="U46" s="7">
        <v>22.871200000000002</v>
      </c>
      <c r="V46" s="7">
        <v>0</v>
      </c>
    </row>
    <row r="47" spans="1:22" x14ac:dyDescent="0.3">
      <c r="A47" t="s">
        <v>130</v>
      </c>
      <c r="B47" s="7">
        <v>15584140</v>
      </c>
      <c r="C47" s="7">
        <v>14812205</v>
      </c>
      <c r="D47" s="7">
        <v>771935</v>
      </c>
      <c r="E47" s="7">
        <v>12077557</v>
      </c>
      <c r="F47" s="7">
        <v>11870205</v>
      </c>
      <c r="G47" s="7">
        <v>207352</v>
      </c>
      <c r="H47" s="7">
        <v>0</v>
      </c>
      <c r="I47" s="7">
        <v>0</v>
      </c>
      <c r="J47" s="7">
        <v>0</v>
      </c>
      <c r="K47" s="7">
        <v>3506583</v>
      </c>
      <c r="L47" s="7">
        <v>2942000</v>
      </c>
      <c r="M47" s="7">
        <v>564583</v>
      </c>
      <c r="N47" s="7">
        <v>0</v>
      </c>
      <c r="O47" s="7">
        <v>0</v>
      </c>
      <c r="P47" s="7">
        <v>0</v>
      </c>
      <c r="Q47" s="7">
        <v>3839269</v>
      </c>
      <c r="R47" s="7">
        <v>3784321</v>
      </c>
      <c r="S47" s="7">
        <v>401106</v>
      </c>
      <c r="T47" s="7">
        <v>163447</v>
      </c>
      <c r="U47" s="7">
        <v>67.8827</v>
      </c>
      <c r="V47" s="7">
        <v>0</v>
      </c>
    </row>
    <row r="48" spans="1:22" x14ac:dyDescent="0.3">
      <c r="A48" t="s">
        <v>131</v>
      </c>
      <c r="B48" s="7">
        <v>14855639</v>
      </c>
      <c r="C48" s="7">
        <v>13876226</v>
      </c>
      <c r="D48" s="7">
        <v>979413</v>
      </c>
      <c r="E48" s="7">
        <v>11260069</v>
      </c>
      <c r="F48" s="7">
        <v>10989809</v>
      </c>
      <c r="G48" s="7">
        <v>270260</v>
      </c>
      <c r="H48" s="7">
        <v>0</v>
      </c>
      <c r="I48" s="7">
        <v>0</v>
      </c>
      <c r="J48" s="7">
        <v>0</v>
      </c>
      <c r="K48" s="7">
        <v>3595570</v>
      </c>
      <c r="L48" s="7">
        <v>2886417</v>
      </c>
      <c r="M48" s="7">
        <v>709153</v>
      </c>
      <c r="N48" s="7">
        <v>0</v>
      </c>
      <c r="O48" s="7">
        <v>0</v>
      </c>
      <c r="P48" s="7">
        <v>0</v>
      </c>
      <c r="Q48" s="7">
        <v>3950900</v>
      </c>
      <c r="R48" s="7">
        <v>3915042</v>
      </c>
      <c r="S48" s="7">
        <v>491171</v>
      </c>
      <c r="T48" s="7">
        <v>217951</v>
      </c>
      <c r="U48" s="7">
        <v>61.373600000000003</v>
      </c>
      <c r="V48" s="7">
        <v>0</v>
      </c>
    </row>
    <row r="49" spans="1:22" x14ac:dyDescent="0.3">
      <c r="A49" t="s">
        <v>132</v>
      </c>
      <c r="B49" s="7">
        <v>15530218</v>
      </c>
      <c r="C49" s="7">
        <v>14921522</v>
      </c>
      <c r="D49" s="7">
        <v>608696</v>
      </c>
      <c r="E49" s="7">
        <v>8929931</v>
      </c>
      <c r="F49" s="7">
        <v>8790298</v>
      </c>
      <c r="G49" s="7">
        <v>139633</v>
      </c>
      <c r="H49" s="7">
        <v>0</v>
      </c>
      <c r="I49" s="7">
        <v>0</v>
      </c>
      <c r="J49" s="7">
        <v>0</v>
      </c>
      <c r="K49" s="7">
        <v>6600287</v>
      </c>
      <c r="L49" s="7">
        <v>6131224</v>
      </c>
      <c r="M49" s="7">
        <v>469063</v>
      </c>
      <c r="N49" s="7">
        <v>0</v>
      </c>
      <c r="O49" s="7">
        <v>0</v>
      </c>
      <c r="P49" s="7">
        <v>0</v>
      </c>
      <c r="Q49" s="7">
        <v>7018935</v>
      </c>
      <c r="R49" s="7">
        <v>6960813</v>
      </c>
      <c r="S49" s="7">
        <v>319970</v>
      </c>
      <c r="T49" s="7">
        <v>149060</v>
      </c>
      <c r="U49" s="7">
        <v>15.0745</v>
      </c>
      <c r="V49" s="7">
        <v>0</v>
      </c>
    </row>
    <row r="50" spans="1:22" x14ac:dyDescent="0.3">
      <c r="A50" t="s">
        <v>133</v>
      </c>
      <c r="B50" s="7">
        <v>18157634</v>
      </c>
      <c r="C50" s="7">
        <v>17393868</v>
      </c>
      <c r="D50" s="7">
        <v>763766</v>
      </c>
      <c r="E50" s="7">
        <v>8824084</v>
      </c>
      <c r="F50" s="7">
        <v>8639597</v>
      </c>
      <c r="G50" s="7">
        <v>184487</v>
      </c>
      <c r="H50" s="7">
        <v>0</v>
      </c>
      <c r="I50" s="7">
        <v>0</v>
      </c>
      <c r="J50" s="7">
        <v>0</v>
      </c>
      <c r="K50" s="7">
        <v>9333550</v>
      </c>
      <c r="L50" s="7">
        <v>8754271</v>
      </c>
      <c r="M50" s="7">
        <v>579279</v>
      </c>
      <c r="N50" s="7">
        <v>0</v>
      </c>
      <c r="O50" s="7">
        <v>0</v>
      </c>
      <c r="P50" s="7">
        <v>0</v>
      </c>
      <c r="Q50" s="7">
        <v>9953493</v>
      </c>
      <c r="R50" s="7">
        <v>9856129</v>
      </c>
      <c r="S50" s="7">
        <v>407641</v>
      </c>
      <c r="T50" s="7">
        <v>171601</v>
      </c>
      <c r="U50" s="7">
        <v>14.1899</v>
      </c>
      <c r="V50" s="7">
        <v>0</v>
      </c>
    </row>
    <row r="51" spans="1:22" x14ac:dyDescent="0.3">
      <c r="A51" t="s">
        <v>134</v>
      </c>
      <c r="B51" s="7">
        <v>15415505</v>
      </c>
      <c r="C51" s="7">
        <v>14983734</v>
      </c>
      <c r="D51" s="7">
        <v>431771</v>
      </c>
      <c r="E51" s="7">
        <v>9134892</v>
      </c>
      <c r="F51" s="7">
        <v>9022281</v>
      </c>
      <c r="G51" s="7">
        <v>112611</v>
      </c>
      <c r="H51" s="7">
        <v>0</v>
      </c>
      <c r="I51" s="7">
        <v>0</v>
      </c>
      <c r="J51" s="7">
        <v>0</v>
      </c>
      <c r="K51" s="7">
        <v>6280613</v>
      </c>
      <c r="L51" s="7">
        <v>5961453</v>
      </c>
      <c r="M51" s="7">
        <v>319160</v>
      </c>
      <c r="N51" s="7">
        <v>0</v>
      </c>
      <c r="O51" s="7">
        <v>0</v>
      </c>
      <c r="P51" s="7">
        <v>0</v>
      </c>
      <c r="Q51" s="7">
        <v>6483186</v>
      </c>
      <c r="R51" s="7">
        <v>6473936</v>
      </c>
      <c r="S51" s="7">
        <v>236082</v>
      </c>
      <c r="T51" s="7">
        <v>83088</v>
      </c>
      <c r="U51" s="7">
        <v>17.683599999999998</v>
      </c>
      <c r="V51" s="7">
        <v>0</v>
      </c>
    </row>
    <row r="52" spans="1:22" x14ac:dyDescent="0.3">
      <c r="A52" t="s">
        <v>135</v>
      </c>
      <c r="B52" s="7">
        <v>8814528</v>
      </c>
      <c r="C52" s="7">
        <v>8521890</v>
      </c>
      <c r="D52" s="7">
        <v>292638</v>
      </c>
      <c r="E52" s="7">
        <v>8033377</v>
      </c>
      <c r="F52" s="7">
        <v>7997700</v>
      </c>
      <c r="G52" s="7">
        <v>35677</v>
      </c>
      <c r="H52" s="7">
        <v>0</v>
      </c>
      <c r="I52" s="7">
        <v>0</v>
      </c>
      <c r="J52" s="7">
        <v>0</v>
      </c>
      <c r="K52" s="7">
        <v>781151</v>
      </c>
      <c r="L52" s="7">
        <v>524190</v>
      </c>
      <c r="M52" s="7">
        <v>256961</v>
      </c>
      <c r="N52" s="7">
        <v>0</v>
      </c>
      <c r="O52" s="7">
        <v>0</v>
      </c>
      <c r="P52" s="7">
        <v>0</v>
      </c>
      <c r="Q52" s="7">
        <v>824388</v>
      </c>
      <c r="R52" s="7">
        <v>823182</v>
      </c>
      <c r="S52" s="7">
        <v>235065</v>
      </c>
      <c r="T52" s="7">
        <v>21905</v>
      </c>
      <c r="U52" s="7">
        <v>14.510899999999999</v>
      </c>
      <c r="V52" s="7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B3" sqref="B3:V52"/>
    </sheetView>
  </sheetViews>
  <sheetFormatPr defaultRowHeight="14.4" x14ac:dyDescent="0.3"/>
  <cols>
    <col min="22" max="22" width="8.88671875" style="4"/>
  </cols>
  <sheetData>
    <row r="1" spans="1:22" x14ac:dyDescent="0.3"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4" t="s">
        <v>168</v>
      </c>
    </row>
    <row r="3" spans="1:22" x14ac:dyDescent="0.3">
      <c r="A3" t="s">
        <v>1</v>
      </c>
      <c r="B3" s="7">
        <v>1770665</v>
      </c>
      <c r="C3" s="7">
        <v>1467052</v>
      </c>
      <c r="D3" s="7">
        <v>303613</v>
      </c>
      <c r="E3" s="7">
        <v>406965</v>
      </c>
      <c r="F3" s="7">
        <v>293475</v>
      </c>
      <c r="G3" s="7">
        <v>113490</v>
      </c>
      <c r="H3" s="7">
        <v>58230</v>
      </c>
      <c r="I3" s="7">
        <v>21584</v>
      </c>
      <c r="J3" s="7">
        <v>36646</v>
      </c>
      <c r="K3" s="7">
        <v>1115867</v>
      </c>
      <c r="L3" s="7">
        <v>962617</v>
      </c>
      <c r="M3" s="7">
        <v>153250</v>
      </c>
      <c r="N3" s="7">
        <v>189603</v>
      </c>
      <c r="O3" s="7">
        <v>189376</v>
      </c>
      <c r="P3" s="7">
        <v>227</v>
      </c>
      <c r="Q3" s="7">
        <v>1603573</v>
      </c>
      <c r="R3" s="7">
        <v>1600353</v>
      </c>
      <c r="S3" s="7">
        <v>14376</v>
      </c>
      <c r="T3" s="7">
        <v>138006</v>
      </c>
      <c r="U3" s="7">
        <v>102.66500000000001</v>
      </c>
      <c r="V3" s="7">
        <v>437517</v>
      </c>
    </row>
    <row r="4" spans="1:22" x14ac:dyDescent="0.3">
      <c r="A4" t="s">
        <v>87</v>
      </c>
      <c r="B4" s="7">
        <v>1365283</v>
      </c>
      <c r="C4" s="7">
        <v>1123830</v>
      </c>
      <c r="D4" s="7">
        <v>241453</v>
      </c>
      <c r="E4" s="7">
        <v>242489</v>
      </c>
      <c r="F4" s="7">
        <v>178771</v>
      </c>
      <c r="G4" s="7">
        <v>63718</v>
      </c>
      <c r="H4" s="7">
        <v>88782</v>
      </c>
      <c r="I4" s="7">
        <v>23020</v>
      </c>
      <c r="J4" s="7">
        <v>65762</v>
      </c>
      <c r="K4" s="7">
        <v>908518</v>
      </c>
      <c r="L4" s="7">
        <v>797015</v>
      </c>
      <c r="M4" s="7">
        <v>111503</v>
      </c>
      <c r="N4" s="7">
        <v>125494</v>
      </c>
      <c r="O4" s="7">
        <v>125024</v>
      </c>
      <c r="P4" s="7">
        <v>470</v>
      </c>
      <c r="Q4" s="7">
        <v>898174</v>
      </c>
      <c r="R4" s="7">
        <v>897852</v>
      </c>
      <c r="S4" s="7">
        <v>15503</v>
      </c>
      <c r="T4" s="7">
        <v>95147</v>
      </c>
      <c r="U4" s="7">
        <v>64.676500000000004</v>
      </c>
      <c r="V4" s="7">
        <v>287914</v>
      </c>
    </row>
    <row r="5" spans="1:22" x14ac:dyDescent="0.3">
      <c r="A5" t="s">
        <v>88</v>
      </c>
      <c r="B5" s="7">
        <v>1603315</v>
      </c>
      <c r="C5" s="7">
        <v>1211880</v>
      </c>
      <c r="D5" s="7">
        <v>391435</v>
      </c>
      <c r="E5" s="7">
        <v>204224</v>
      </c>
      <c r="F5" s="7">
        <v>153276</v>
      </c>
      <c r="G5" s="7">
        <v>50948</v>
      </c>
      <c r="H5" s="7">
        <v>232330</v>
      </c>
      <c r="I5" s="7">
        <v>26338</v>
      </c>
      <c r="J5" s="7">
        <v>205992</v>
      </c>
      <c r="K5" s="7">
        <v>897466</v>
      </c>
      <c r="L5" s="7">
        <v>763977</v>
      </c>
      <c r="M5" s="7">
        <v>133489</v>
      </c>
      <c r="N5" s="7">
        <v>269295</v>
      </c>
      <c r="O5" s="7">
        <v>268289</v>
      </c>
      <c r="P5" s="7">
        <v>1006</v>
      </c>
      <c r="Q5" s="7">
        <v>1072153</v>
      </c>
      <c r="R5" s="7">
        <v>1071821</v>
      </c>
      <c r="S5" s="7">
        <v>11346</v>
      </c>
      <c r="T5" s="7">
        <v>121766</v>
      </c>
      <c r="U5" s="7">
        <v>169.23500000000001</v>
      </c>
      <c r="V5" s="7">
        <v>266504</v>
      </c>
    </row>
    <row r="6" spans="1:22" x14ac:dyDescent="0.3">
      <c r="A6" t="s">
        <v>89</v>
      </c>
      <c r="B6" s="7">
        <v>2385311</v>
      </c>
      <c r="C6" s="7">
        <v>2096068</v>
      </c>
      <c r="D6" s="7">
        <v>289243</v>
      </c>
      <c r="E6" s="7">
        <v>532150</v>
      </c>
      <c r="F6" s="7">
        <v>434169</v>
      </c>
      <c r="G6" s="7">
        <v>97981</v>
      </c>
      <c r="H6" s="7">
        <v>117360</v>
      </c>
      <c r="I6" s="7">
        <v>45875</v>
      </c>
      <c r="J6" s="7">
        <v>71485</v>
      </c>
      <c r="K6" s="7">
        <v>1513786</v>
      </c>
      <c r="L6" s="7">
        <v>1394776</v>
      </c>
      <c r="M6" s="7">
        <v>119010</v>
      </c>
      <c r="N6" s="7">
        <v>222015</v>
      </c>
      <c r="O6" s="7">
        <v>221248</v>
      </c>
      <c r="P6" s="7">
        <v>767</v>
      </c>
      <c r="Q6" s="7">
        <v>1618484</v>
      </c>
      <c r="R6" s="7">
        <v>1618187</v>
      </c>
      <c r="S6" s="7">
        <v>22898</v>
      </c>
      <c r="T6" s="7">
        <v>95249</v>
      </c>
      <c r="U6" s="7">
        <v>75.432500000000005</v>
      </c>
      <c r="V6" s="7">
        <v>584174</v>
      </c>
    </row>
    <row r="7" spans="1:22" x14ac:dyDescent="0.3">
      <c r="A7" t="s">
        <v>90</v>
      </c>
      <c r="B7" s="7">
        <v>2026612</v>
      </c>
      <c r="C7" s="7">
        <v>1639636</v>
      </c>
      <c r="D7" s="7">
        <v>386976</v>
      </c>
      <c r="E7" s="7">
        <v>330237</v>
      </c>
      <c r="F7" s="7">
        <v>232604</v>
      </c>
      <c r="G7" s="7">
        <v>97633</v>
      </c>
      <c r="H7" s="7">
        <v>180898</v>
      </c>
      <c r="I7" s="7">
        <v>32302</v>
      </c>
      <c r="J7" s="7">
        <v>148596</v>
      </c>
      <c r="K7" s="7">
        <v>1262440</v>
      </c>
      <c r="L7" s="7">
        <v>1122926</v>
      </c>
      <c r="M7" s="7">
        <v>139514</v>
      </c>
      <c r="N7" s="7">
        <v>253037</v>
      </c>
      <c r="O7" s="7">
        <v>251804</v>
      </c>
      <c r="P7" s="7">
        <v>1233</v>
      </c>
      <c r="Q7" s="7">
        <v>1360176</v>
      </c>
      <c r="R7" s="7">
        <v>1359822</v>
      </c>
      <c r="S7" s="7">
        <v>14895</v>
      </c>
      <c r="T7" s="7">
        <v>122961</v>
      </c>
      <c r="U7" s="7">
        <v>126.711</v>
      </c>
      <c r="V7" s="7">
        <v>412497</v>
      </c>
    </row>
    <row r="8" spans="1:22" x14ac:dyDescent="0.3">
      <c r="A8" t="s">
        <v>91</v>
      </c>
      <c r="B8" s="7">
        <v>2001371</v>
      </c>
      <c r="C8" s="7">
        <v>1455709</v>
      </c>
      <c r="D8" s="7">
        <v>545662</v>
      </c>
      <c r="E8" s="7">
        <v>381799</v>
      </c>
      <c r="F8" s="7">
        <v>141644</v>
      </c>
      <c r="G8" s="7">
        <v>240155</v>
      </c>
      <c r="H8" s="7">
        <v>42361</v>
      </c>
      <c r="I8" s="7">
        <v>12465</v>
      </c>
      <c r="J8" s="7">
        <v>29896</v>
      </c>
      <c r="K8" s="7">
        <v>1401230</v>
      </c>
      <c r="L8" s="7">
        <v>1126364</v>
      </c>
      <c r="M8" s="7">
        <v>274866</v>
      </c>
      <c r="N8" s="7">
        <v>175981</v>
      </c>
      <c r="O8" s="7">
        <v>175236</v>
      </c>
      <c r="P8" s="7">
        <v>745</v>
      </c>
      <c r="Q8" s="7">
        <v>2426919</v>
      </c>
      <c r="R8" s="7">
        <v>2403270</v>
      </c>
      <c r="S8" s="7">
        <v>12291</v>
      </c>
      <c r="T8" s="7">
        <v>263254</v>
      </c>
      <c r="U8" s="7">
        <v>117.89700000000001</v>
      </c>
      <c r="V8" s="7">
        <v>396950</v>
      </c>
    </row>
    <row r="9" spans="1:22" x14ac:dyDescent="0.3">
      <c r="A9" t="s">
        <v>92</v>
      </c>
      <c r="B9" s="7">
        <v>3087612</v>
      </c>
      <c r="C9" s="7">
        <v>2881423</v>
      </c>
      <c r="D9" s="7">
        <v>206189</v>
      </c>
      <c r="E9" s="7">
        <v>621861</v>
      </c>
      <c r="F9" s="7">
        <v>551704</v>
      </c>
      <c r="G9" s="7">
        <v>70157</v>
      </c>
      <c r="H9" s="7">
        <v>89518</v>
      </c>
      <c r="I9" s="7">
        <v>47943</v>
      </c>
      <c r="J9" s="7">
        <v>41575</v>
      </c>
      <c r="K9" s="7">
        <v>2048522</v>
      </c>
      <c r="L9" s="7">
        <v>1954179</v>
      </c>
      <c r="M9" s="7">
        <v>94343</v>
      </c>
      <c r="N9" s="7">
        <v>327711</v>
      </c>
      <c r="O9" s="7">
        <v>327597</v>
      </c>
      <c r="P9" s="7">
        <v>114</v>
      </c>
      <c r="Q9" s="7">
        <v>2441393</v>
      </c>
      <c r="R9" s="7">
        <v>2436792</v>
      </c>
      <c r="S9" s="7">
        <v>9399</v>
      </c>
      <c r="T9" s="7">
        <v>84389</v>
      </c>
      <c r="U9" s="7">
        <v>124.852</v>
      </c>
      <c r="V9" s="7">
        <v>641207</v>
      </c>
    </row>
    <row r="10" spans="1:22" x14ac:dyDescent="0.3">
      <c r="A10" t="s">
        <v>93</v>
      </c>
      <c r="B10" s="7">
        <v>3561031</v>
      </c>
      <c r="C10" s="7">
        <v>3116224</v>
      </c>
      <c r="D10" s="7">
        <v>444807</v>
      </c>
      <c r="E10" s="7">
        <v>912628</v>
      </c>
      <c r="F10" s="7">
        <v>743568</v>
      </c>
      <c r="G10" s="7">
        <v>169060</v>
      </c>
      <c r="H10" s="7">
        <v>104215</v>
      </c>
      <c r="I10" s="7">
        <v>18319</v>
      </c>
      <c r="J10" s="7">
        <v>85896</v>
      </c>
      <c r="K10" s="7">
        <v>2362198</v>
      </c>
      <c r="L10" s="7">
        <v>2172778</v>
      </c>
      <c r="M10" s="7">
        <v>189420</v>
      </c>
      <c r="N10" s="7">
        <v>181990</v>
      </c>
      <c r="O10" s="7">
        <v>181559</v>
      </c>
      <c r="P10" s="7">
        <v>431</v>
      </c>
      <c r="Q10" s="7">
        <v>2892306</v>
      </c>
      <c r="R10" s="7">
        <v>2886971</v>
      </c>
      <c r="S10" s="7">
        <v>18572</v>
      </c>
      <c r="T10" s="7">
        <v>172163</v>
      </c>
      <c r="U10" s="7">
        <v>76.786199999999994</v>
      </c>
      <c r="V10" s="7">
        <v>855016</v>
      </c>
    </row>
    <row r="11" spans="1:22" x14ac:dyDescent="0.3">
      <c r="A11" t="s">
        <v>94</v>
      </c>
      <c r="B11" s="7">
        <v>1749457</v>
      </c>
      <c r="C11" s="7">
        <v>1270150</v>
      </c>
      <c r="D11" s="7">
        <v>479307</v>
      </c>
      <c r="E11" s="7">
        <v>245230</v>
      </c>
      <c r="F11" s="7">
        <v>131000</v>
      </c>
      <c r="G11" s="7">
        <v>114230</v>
      </c>
      <c r="H11" s="7">
        <v>80931</v>
      </c>
      <c r="I11" s="7">
        <v>10112</v>
      </c>
      <c r="J11" s="7">
        <v>70819</v>
      </c>
      <c r="K11" s="7">
        <v>1215433</v>
      </c>
      <c r="L11" s="7">
        <v>921711</v>
      </c>
      <c r="M11" s="7">
        <v>293722</v>
      </c>
      <c r="N11" s="7">
        <v>207863</v>
      </c>
      <c r="O11" s="7">
        <v>207327</v>
      </c>
      <c r="P11" s="7">
        <v>536</v>
      </c>
      <c r="Q11" s="7">
        <v>1715094</v>
      </c>
      <c r="R11" s="7">
        <v>1713223</v>
      </c>
      <c r="S11" s="7">
        <v>26341</v>
      </c>
      <c r="T11" s="7">
        <v>266887</v>
      </c>
      <c r="U11" s="7">
        <v>122.318</v>
      </c>
      <c r="V11" s="7">
        <v>380143</v>
      </c>
    </row>
    <row r="12" spans="1:22" x14ac:dyDescent="0.3">
      <c r="A12" t="s">
        <v>95</v>
      </c>
      <c r="B12" s="7">
        <v>1441407</v>
      </c>
      <c r="C12" s="7">
        <v>1441126</v>
      </c>
      <c r="D12" s="7">
        <v>281</v>
      </c>
      <c r="E12" s="7">
        <v>118507</v>
      </c>
      <c r="F12" s="7">
        <v>118437</v>
      </c>
      <c r="G12" s="7">
        <v>70</v>
      </c>
      <c r="H12" s="7">
        <v>113</v>
      </c>
      <c r="I12" s="7">
        <v>111</v>
      </c>
      <c r="J12" s="7">
        <v>2</v>
      </c>
      <c r="K12" s="7">
        <v>1322451</v>
      </c>
      <c r="L12" s="7">
        <v>1322244</v>
      </c>
      <c r="M12" s="7">
        <v>207</v>
      </c>
      <c r="N12" s="7">
        <v>336</v>
      </c>
      <c r="O12" s="7">
        <v>334</v>
      </c>
      <c r="P12" s="7">
        <v>2</v>
      </c>
      <c r="Q12" s="7">
        <v>750579</v>
      </c>
      <c r="R12" s="7">
        <v>750514</v>
      </c>
      <c r="S12" s="7">
        <v>79</v>
      </c>
      <c r="T12" s="7">
        <v>109</v>
      </c>
      <c r="U12" s="7">
        <v>172.32400000000001</v>
      </c>
      <c r="V12" s="7">
        <v>331118</v>
      </c>
    </row>
    <row r="13" spans="1:22" x14ac:dyDescent="0.3">
      <c r="A13" t="s">
        <v>96</v>
      </c>
      <c r="B13" s="7">
        <v>3163854</v>
      </c>
      <c r="C13" s="7">
        <v>2188943</v>
      </c>
      <c r="D13" s="7">
        <v>974911</v>
      </c>
      <c r="E13" s="7">
        <v>735052</v>
      </c>
      <c r="F13" s="7">
        <v>398962</v>
      </c>
      <c r="G13" s="7">
        <v>336090</v>
      </c>
      <c r="H13" s="7">
        <v>114675</v>
      </c>
      <c r="I13" s="7">
        <v>41064</v>
      </c>
      <c r="J13" s="7">
        <v>73611</v>
      </c>
      <c r="K13" s="7">
        <v>2029859</v>
      </c>
      <c r="L13" s="7">
        <v>1465754</v>
      </c>
      <c r="M13" s="7">
        <v>564105</v>
      </c>
      <c r="N13" s="7">
        <v>284268</v>
      </c>
      <c r="O13" s="7">
        <v>283163</v>
      </c>
      <c r="P13" s="7">
        <v>1105</v>
      </c>
      <c r="Q13" s="7">
        <v>2527115</v>
      </c>
      <c r="R13" s="7">
        <v>2525606</v>
      </c>
      <c r="S13" s="7">
        <v>43051</v>
      </c>
      <c r="T13" s="7">
        <v>519474</v>
      </c>
      <c r="U13" s="7">
        <v>75.999200000000002</v>
      </c>
      <c r="V13" s="7">
        <v>527297</v>
      </c>
    </row>
    <row r="14" spans="1:22" x14ac:dyDescent="0.3">
      <c r="A14" t="s">
        <v>97</v>
      </c>
      <c r="B14" s="7">
        <v>7021432</v>
      </c>
      <c r="C14" s="7">
        <v>5967009</v>
      </c>
      <c r="D14" s="7">
        <v>1054423</v>
      </c>
      <c r="E14" s="7">
        <v>2261376</v>
      </c>
      <c r="F14" s="7">
        <v>1906280</v>
      </c>
      <c r="G14" s="7">
        <v>355096</v>
      </c>
      <c r="H14" s="7">
        <v>105628</v>
      </c>
      <c r="I14" s="7">
        <v>56698</v>
      </c>
      <c r="J14" s="7">
        <v>48930</v>
      </c>
      <c r="K14" s="7">
        <v>4409405</v>
      </c>
      <c r="L14" s="7">
        <v>3760387</v>
      </c>
      <c r="M14" s="7">
        <v>649018</v>
      </c>
      <c r="N14" s="7">
        <v>245023</v>
      </c>
      <c r="O14" s="7">
        <v>243644</v>
      </c>
      <c r="P14" s="7">
        <v>1379</v>
      </c>
      <c r="Q14" s="7">
        <v>6786022</v>
      </c>
      <c r="R14" s="7">
        <v>6784398</v>
      </c>
      <c r="S14" s="7">
        <v>44198</v>
      </c>
      <c r="T14" s="7">
        <v>604095</v>
      </c>
      <c r="U14" s="7">
        <v>55.613300000000002</v>
      </c>
      <c r="V14" s="7">
        <v>1246393</v>
      </c>
    </row>
    <row r="15" spans="1:22" x14ac:dyDescent="0.3">
      <c r="A15" t="s">
        <v>98</v>
      </c>
      <c r="B15" s="7">
        <v>7626949</v>
      </c>
      <c r="C15" s="7">
        <v>6598484</v>
      </c>
      <c r="D15" s="7">
        <v>1028465</v>
      </c>
      <c r="E15" s="7">
        <v>2479125</v>
      </c>
      <c r="F15" s="7">
        <v>2167837</v>
      </c>
      <c r="G15" s="7">
        <v>311288</v>
      </c>
      <c r="H15" s="7">
        <v>103620</v>
      </c>
      <c r="I15" s="7">
        <v>64053</v>
      </c>
      <c r="J15" s="7">
        <v>39567</v>
      </c>
      <c r="K15" s="7">
        <v>4787341</v>
      </c>
      <c r="L15" s="7">
        <v>4110747</v>
      </c>
      <c r="M15" s="7">
        <v>676594</v>
      </c>
      <c r="N15" s="7">
        <v>256863</v>
      </c>
      <c r="O15" s="7">
        <v>255847</v>
      </c>
      <c r="P15" s="7">
        <v>1016</v>
      </c>
      <c r="Q15" s="7">
        <v>7140455</v>
      </c>
      <c r="R15" s="7">
        <v>7137628</v>
      </c>
      <c r="S15" s="7">
        <v>42244</v>
      </c>
      <c r="T15" s="7">
        <v>633194</v>
      </c>
      <c r="U15" s="7">
        <v>46.035699999999999</v>
      </c>
      <c r="V15" s="7">
        <v>1353229</v>
      </c>
    </row>
    <row r="16" spans="1:22" x14ac:dyDescent="0.3">
      <c r="A16" t="s">
        <v>99</v>
      </c>
      <c r="B16" s="7">
        <v>6200030</v>
      </c>
      <c r="C16" s="7">
        <v>5069822</v>
      </c>
      <c r="D16" s="7">
        <v>1130208</v>
      </c>
      <c r="E16" s="7">
        <v>1814361</v>
      </c>
      <c r="F16" s="7">
        <v>1473351</v>
      </c>
      <c r="G16" s="7">
        <v>341010</v>
      </c>
      <c r="H16" s="7">
        <v>93395</v>
      </c>
      <c r="I16" s="7">
        <v>49249</v>
      </c>
      <c r="J16" s="7">
        <v>44146</v>
      </c>
      <c r="K16" s="7">
        <v>4026897</v>
      </c>
      <c r="L16" s="7">
        <v>3283006</v>
      </c>
      <c r="M16" s="7">
        <v>743891</v>
      </c>
      <c r="N16" s="7">
        <v>265377</v>
      </c>
      <c r="O16" s="7">
        <v>264216</v>
      </c>
      <c r="P16" s="7">
        <v>1161</v>
      </c>
      <c r="Q16" s="7">
        <v>6615033</v>
      </c>
      <c r="R16" s="7">
        <v>6610611</v>
      </c>
      <c r="S16" s="7">
        <v>47983</v>
      </c>
      <c r="T16" s="7">
        <v>696517</v>
      </c>
      <c r="U16" s="7">
        <v>44.793199999999999</v>
      </c>
      <c r="V16" s="7">
        <v>1115287</v>
      </c>
    </row>
    <row r="17" spans="1:22" x14ac:dyDescent="0.3">
      <c r="A17" t="s">
        <v>100</v>
      </c>
      <c r="B17" s="7">
        <v>3517051</v>
      </c>
      <c r="C17" s="7">
        <v>2401210</v>
      </c>
      <c r="D17" s="7">
        <v>1115841</v>
      </c>
      <c r="E17" s="7">
        <v>727076</v>
      </c>
      <c r="F17" s="7">
        <v>379799</v>
      </c>
      <c r="G17" s="7">
        <v>347277</v>
      </c>
      <c r="H17" s="7">
        <v>80334</v>
      </c>
      <c r="I17" s="7">
        <v>34802</v>
      </c>
      <c r="J17" s="7">
        <v>45532</v>
      </c>
      <c r="K17" s="7">
        <v>2441542</v>
      </c>
      <c r="L17" s="7">
        <v>1719694</v>
      </c>
      <c r="M17" s="7">
        <v>721848</v>
      </c>
      <c r="N17" s="7">
        <v>268099</v>
      </c>
      <c r="O17" s="7">
        <v>266915</v>
      </c>
      <c r="P17" s="7">
        <v>1184</v>
      </c>
      <c r="Q17" s="7">
        <v>3285758</v>
      </c>
      <c r="R17" s="7">
        <v>3282298</v>
      </c>
      <c r="S17" s="7">
        <v>52218</v>
      </c>
      <c r="T17" s="7">
        <v>669549</v>
      </c>
      <c r="U17" s="7">
        <v>48.4206</v>
      </c>
      <c r="V17" s="7">
        <v>549309</v>
      </c>
    </row>
    <row r="18" spans="1:22" x14ac:dyDescent="0.3">
      <c r="A18" t="s">
        <v>101</v>
      </c>
      <c r="B18" s="7">
        <v>3667630</v>
      </c>
      <c r="C18" s="7">
        <v>2404691</v>
      </c>
      <c r="D18" s="7">
        <v>1262939</v>
      </c>
      <c r="E18" s="7">
        <v>738905</v>
      </c>
      <c r="F18" s="7">
        <v>358478</v>
      </c>
      <c r="G18" s="7">
        <v>380427</v>
      </c>
      <c r="H18" s="7">
        <v>80815</v>
      </c>
      <c r="I18" s="7">
        <v>30942</v>
      </c>
      <c r="J18" s="7">
        <v>49873</v>
      </c>
      <c r="K18" s="7">
        <v>2572381</v>
      </c>
      <c r="L18" s="7">
        <v>1741355</v>
      </c>
      <c r="M18" s="7">
        <v>831026</v>
      </c>
      <c r="N18" s="7">
        <v>275529</v>
      </c>
      <c r="O18" s="7">
        <v>273916</v>
      </c>
      <c r="P18" s="7">
        <v>1613</v>
      </c>
      <c r="Q18" s="7">
        <v>3489345</v>
      </c>
      <c r="R18" s="7">
        <v>3485613</v>
      </c>
      <c r="S18" s="7">
        <v>53111</v>
      </c>
      <c r="T18" s="7">
        <v>777482</v>
      </c>
      <c r="U18" s="7">
        <v>44.759799999999998</v>
      </c>
      <c r="V18" s="7">
        <v>540646</v>
      </c>
    </row>
    <row r="19" spans="1:22" x14ac:dyDescent="0.3">
      <c r="A19" t="s">
        <v>102</v>
      </c>
      <c r="B19" s="7">
        <v>3826111</v>
      </c>
      <c r="C19" s="7">
        <v>2467926</v>
      </c>
      <c r="D19" s="7">
        <v>1358185</v>
      </c>
      <c r="E19" s="7">
        <v>766716</v>
      </c>
      <c r="F19" s="7">
        <v>360456</v>
      </c>
      <c r="G19" s="7">
        <v>406260</v>
      </c>
      <c r="H19" s="7">
        <v>78997</v>
      </c>
      <c r="I19" s="7">
        <v>31004</v>
      </c>
      <c r="J19" s="7">
        <v>47993</v>
      </c>
      <c r="K19" s="7">
        <v>2704599</v>
      </c>
      <c r="L19" s="7">
        <v>1802801</v>
      </c>
      <c r="M19" s="7">
        <v>901798</v>
      </c>
      <c r="N19" s="7">
        <v>275799</v>
      </c>
      <c r="O19" s="7">
        <v>273665</v>
      </c>
      <c r="P19" s="7">
        <v>2134</v>
      </c>
      <c r="Q19" s="7">
        <v>3722128</v>
      </c>
      <c r="R19" s="7">
        <v>3718597</v>
      </c>
      <c r="S19" s="7">
        <v>57858</v>
      </c>
      <c r="T19" s="7">
        <v>843695</v>
      </c>
      <c r="U19" s="7">
        <v>46.131</v>
      </c>
      <c r="V19" s="7">
        <v>562033</v>
      </c>
    </row>
    <row r="20" spans="1:22" x14ac:dyDescent="0.3">
      <c r="A20" t="s">
        <v>103</v>
      </c>
      <c r="B20" s="7">
        <v>2776287</v>
      </c>
      <c r="C20" s="7">
        <v>2704088</v>
      </c>
      <c r="D20" s="7">
        <v>72199</v>
      </c>
      <c r="E20" s="7">
        <v>215996</v>
      </c>
      <c r="F20" s="7">
        <v>195227</v>
      </c>
      <c r="G20" s="7">
        <v>20769</v>
      </c>
      <c r="H20" s="7">
        <v>32024</v>
      </c>
      <c r="I20" s="7">
        <v>1088</v>
      </c>
      <c r="J20" s="7">
        <v>30936</v>
      </c>
      <c r="K20" s="7">
        <v>2489898</v>
      </c>
      <c r="L20" s="7">
        <v>2469424</v>
      </c>
      <c r="M20" s="7">
        <v>20474</v>
      </c>
      <c r="N20" s="7">
        <v>38369</v>
      </c>
      <c r="O20" s="7">
        <v>38349</v>
      </c>
      <c r="P20" s="7">
        <v>20</v>
      </c>
      <c r="Q20" s="7">
        <v>2168251</v>
      </c>
      <c r="R20" s="7">
        <v>2168131</v>
      </c>
      <c r="S20" s="7">
        <v>1553</v>
      </c>
      <c r="T20" s="7">
        <v>18984</v>
      </c>
      <c r="U20" s="7">
        <v>259.20400000000001</v>
      </c>
      <c r="V20" s="7">
        <v>809966</v>
      </c>
    </row>
    <row r="21" spans="1:22" x14ac:dyDescent="0.3">
      <c r="A21" t="s">
        <v>104</v>
      </c>
      <c r="B21" s="7">
        <v>2445272</v>
      </c>
      <c r="C21" s="7">
        <v>2445000</v>
      </c>
      <c r="D21" s="7">
        <v>272</v>
      </c>
      <c r="E21" s="7">
        <v>175037</v>
      </c>
      <c r="F21" s="7">
        <v>174978</v>
      </c>
      <c r="G21" s="7">
        <v>59</v>
      </c>
      <c r="H21" s="7">
        <v>94</v>
      </c>
      <c r="I21" s="7">
        <v>92</v>
      </c>
      <c r="J21" s="7">
        <v>2</v>
      </c>
      <c r="K21" s="7">
        <v>2269790</v>
      </c>
      <c r="L21" s="7">
        <v>2269580</v>
      </c>
      <c r="M21" s="7">
        <v>210</v>
      </c>
      <c r="N21" s="7">
        <v>351</v>
      </c>
      <c r="O21" s="7">
        <v>350</v>
      </c>
      <c r="P21" s="7">
        <v>1</v>
      </c>
      <c r="Q21" s="7">
        <v>1230039</v>
      </c>
      <c r="R21" s="7">
        <v>1230030</v>
      </c>
      <c r="S21" s="7">
        <v>99</v>
      </c>
      <c r="T21" s="7">
        <v>113</v>
      </c>
      <c r="U21" s="7">
        <v>97.911799999999999</v>
      </c>
      <c r="V21" s="7">
        <v>569375</v>
      </c>
    </row>
    <row r="22" spans="1:22" x14ac:dyDescent="0.3">
      <c r="A22" t="s">
        <v>105</v>
      </c>
      <c r="B22" s="7">
        <v>5509909</v>
      </c>
      <c r="C22" s="7">
        <v>4997714</v>
      </c>
      <c r="D22" s="7">
        <v>512195</v>
      </c>
      <c r="E22" s="7">
        <v>974135</v>
      </c>
      <c r="F22" s="7">
        <v>832571</v>
      </c>
      <c r="G22" s="7">
        <v>141564</v>
      </c>
      <c r="H22" s="7">
        <v>220524</v>
      </c>
      <c r="I22" s="7">
        <v>160287</v>
      </c>
      <c r="J22" s="7">
        <v>60237</v>
      </c>
      <c r="K22" s="7">
        <v>3887012</v>
      </c>
      <c r="L22" s="7">
        <v>3578168</v>
      </c>
      <c r="M22" s="7">
        <v>308844</v>
      </c>
      <c r="N22" s="7">
        <v>428238</v>
      </c>
      <c r="O22" s="7">
        <v>426688</v>
      </c>
      <c r="P22" s="7">
        <v>1550</v>
      </c>
      <c r="Q22" s="7">
        <v>4550336</v>
      </c>
      <c r="R22" s="7">
        <v>4545443</v>
      </c>
      <c r="S22" s="7">
        <v>23105</v>
      </c>
      <c r="T22" s="7">
        <v>285339</v>
      </c>
      <c r="U22" s="7">
        <v>41.7776</v>
      </c>
      <c r="V22" s="7">
        <v>1057056</v>
      </c>
    </row>
    <row r="23" spans="1:22" x14ac:dyDescent="0.3">
      <c r="A23" t="s">
        <v>106</v>
      </c>
      <c r="B23" s="7">
        <v>6311625</v>
      </c>
      <c r="C23" s="7">
        <v>4465761</v>
      </c>
      <c r="D23" s="7">
        <v>1845864</v>
      </c>
      <c r="E23" s="7">
        <v>680739</v>
      </c>
      <c r="F23" s="7">
        <v>344604</v>
      </c>
      <c r="G23" s="7">
        <v>336135</v>
      </c>
      <c r="H23" s="7">
        <v>858665</v>
      </c>
      <c r="I23" s="7">
        <v>17414</v>
      </c>
      <c r="J23" s="7">
        <v>841251</v>
      </c>
      <c r="K23" s="7">
        <v>3649371</v>
      </c>
      <c r="L23" s="7">
        <v>2982686</v>
      </c>
      <c r="M23" s="7">
        <v>666685</v>
      </c>
      <c r="N23" s="7">
        <v>1122850</v>
      </c>
      <c r="O23" s="7">
        <v>1121057</v>
      </c>
      <c r="P23" s="7">
        <v>1793</v>
      </c>
      <c r="Q23" s="7">
        <v>3884396</v>
      </c>
      <c r="R23" s="7">
        <v>3881194</v>
      </c>
      <c r="S23" s="7">
        <v>26419</v>
      </c>
      <c r="T23" s="7">
        <v>640826</v>
      </c>
      <c r="U23" s="7">
        <v>207.33500000000001</v>
      </c>
      <c r="V23" s="7">
        <v>846186</v>
      </c>
    </row>
    <row r="24" spans="1:22" x14ac:dyDescent="0.3">
      <c r="A24" t="s">
        <v>107</v>
      </c>
      <c r="B24" s="7">
        <v>6708732</v>
      </c>
      <c r="C24" s="7">
        <v>4842645</v>
      </c>
      <c r="D24" s="7">
        <v>1866087</v>
      </c>
      <c r="E24" s="7">
        <v>655712</v>
      </c>
      <c r="F24" s="7">
        <v>383088</v>
      </c>
      <c r="G24" s="7">
        <v>272624</v>
      </c>
      <c r="H24" s="7">
        <v>951764</v>
      </c>
      <c r="I24" s="7">
        <v>20058</v>
      </c>
      <c r="J24" s="7">
        <v>931706</v>
      </c>
      <c r="K24" s="7">
        <v>3931234</v>
      </c>
      <c r="L24" s="7">
        <v>3272154</v>
      </c>
      <c r="M24" s="7">
        <v>659080</v>
      </c>
      <c r="N24" s="7">
        <v>1170022</v>
      </c>
      <c r="O24" s="7">
        <v>1167345</v>
      </c>
      <c r="P24" s="7">
        <v>2677</v>
      </c>
      <c r="Q24" s="7">
        <v>3876430</v>
      </c>
      <c r="R24" s="7">
        <v>3873042</v>
      </c>
      <c r="S24" s="7">
        <v>27901</v>
      </c>
      <c r="T24" s="7">
        <v>632108</v>
      </c>
      <c r="U24" s="7">
        <v>211.94800000000001</v>
      </c>
      <c r="V24" s="7">
        <v>922637</v>
      </c>
    </row>
    <row r="25" spans="1:22" x14ac:dyDescent="0.3">
      <c r="A25" t="s">
        <v>108</v>
      </c>
      <c r="B25" s="7">
        <v>6401645</v>
      </c>
      <c r="C25" s="7">
        <v>4507084</v>
      </c>
      <c r="D25" s="7">
        <v>1894561</v>
      </c>
      <c r="E25" s="7">
        <v>695254</v>
      </c>
      <c r="F25" s="7">
        <v>353645</v>
      </c>
      <c r="G25" s="7">
        <v>341609</v>
      </c>
      <c r="H25" s="7">
        <v>901547</v>
      </c>
      <c r="I25" s="7">
        <v>18310</v>
      </c>
      <c r="J25" s="7">
        <v>883237</v>
      </c>
      <c r="K25" s="7">
        <v>3630187</v>
      </c>
      <c r="L25" s="7">
        <v>2962774</v>
      </c>
      <c r="M25" s="7">
        <v>667413</v>
      </c>
      <c r="N25" s="7">
        <v>1174657</v>
      </c>
      <c r="O25" s="7">
        <v>1172355</v>
      </c>
      <c r="P25" s="7">
        <v>2302</v>
      </c>
      <c r="Q25" s="7">
        <v>3790190</v>
      </c>
      <c r="R25" s="7">
        <v>3787272</v>
      </c>
      <c r="S25" s="7">
        <v>26579</v>
      </c>
      <c r="T25" s="7">
        <v>639456</v>
      </c>
      <c r="U25" s="7">
        <v>220.68299999999999</v>
      </c>
      <c r="V25" s="7">
        <v>841661</v>
      </c>
    </row>
    <row r="26" spans="1:22" x14ac:dyDescent="0.3">
      <c r="A26" t="s">
        <v>109</v>
      </c>
      <c r="B26" s="7">
        <v>6689558</v>
      </c>
      <c r="C26" s="7">
        <v>4828967</v>
      </c>
      <c r="D26" s="7">
        <v>1860591</v>
      </c>
      <c r="E26" s="7">
        <v>650900</v>
      </c>
      <c r="F26" s="7">
        <v>377385</v>
      </c>
      <c r="G26" s="7">
        <v>273515</v>
      </c>
      <c r="H26" s="7">
        <v>945537</v>
      </c>
      <c r="I26" s="7">
        <v>20184</v>
      </c>
      <c r="J26" s="7">
        <v>925353</v>
      </c>
      <c r="K26" s="7">
        <v>3929552</v>
      </c>
      <c r="L26" s="7">
        <v>3270283</v>
      </c>
      <c r="M26" s="7">
        <v>659269</v>
      </c>
      <c r="N26" s="7">
        <v>1163569</v>
      </c>
      <c r="O26" s="7">
        <v>1161115</v>
      </c>
      <c r="P26" s="7">
        <v>2454</v>
      </c>
      <c r="Q26" s="7">
        <v>3875843</v>
      </c>
      <c r="R26" s="7">
        <v>3872648</v>
      </c>
      <c r="S26" s="7">
        <v>27589</v>
      </c>
      <c r="T26" s="7">
        <v>630583</v>
      </c>
      <c r="U26" s="7">
        <v>212.22200000000001</v>
      </c>
      <c r="V26" s="7">
        <v>920370</v>
      </c>
    </row>
    <row r="27" spans="1:22" x14ac:dyDescent="0.3">
      <c r="A27" t="s">
        <v>110</v>
      </c>
      <c r="B27" s="7">
        <v>6752794</v>
      </c>
      <c r="C27" s="7">
        <v>4887146</v>
      </c>
      <c r="D27" s="7">
        <v>1865648</v>
      </c>
      <c r="E27" s="7">
        <v>632249</v>
      </c>
      <c r="F27" s="7">
        <v>375456</v>
      </c>
      <c r="G27" s="7">
        <v>256793</v>
      </c>
      <c r="H27" s="7">
        <v>975055</v>
      </c>
      <c r="I27" s="7">
        <v>21469</v>
      </c>
      <c r="J27" s="7">
        <v>953586</v>
      </c>
      <c r="K27" s="7">
        <v>3965602</v>
      </c>
      <c r="L27" s="7">
        <v>3313058</v>
      </c>
      <c r="M27" s="7">
        <v>652544</v>
      </c>
      <c r="N27" s="7">
        <v>1179888</v>
      </c>
      <c r="O27" s="7">
        <v>1177163</v>
      </c>
      <c r="P27" s="7">
        <v>2725</v>
      </c>
      <c r="Q27" s="7">
        <v>3945359</v>
      </c>
      <c r="R27" s="7">
        <v>3941248</v>
      </c>
      <c r="S27" s="7">
        <v>25486</v>
      </c>
      <c r="T27" s="7">
        <v>627038</v>
      </c>
      <c r="U27" s="7">
        <v>215.465</v>
      </c>
      <c r="V27" s="7">
        <v>921982</v>
      </c>
    </row>
    <row r="28" spans="1:22" x14ac:dyDescent="0.3">
      <c r="A28" t="s">
        <v>111</v>
      </c>
      <c r="B28" s="7">
        <v>6779842</v>
      </c>
      <c r="C28" s="7">
        <v>4913447</v>
      </c>
      <c r="D28" s="7">
        <v>1866395</v>
      </c>
      <c r="E28" s="7">
        <v>625060</v>
      </c>
      <c r="F28" s="7">
        <v>372099</v>
      </c>
      <c r="G28" s="7">
        <v>252961</v>
      </c>
      <c r="H28" s="7">
        <v>979042</v>
      </c>
      <c r="I28" s="7">
        <v>20374</v>
      </c>
      <c r="J28" s="7">
        <v>958668</v>
      </c>
      <c r="K28" s="7">
        <v>3990579</v>
      </c>
      <c r="L28" s="7">
        <v>3338021</v>
      </c>
      <c r="M28" s="7">
        <v>652558</v>
      </c>
      <c r="N28" s="7">
        <v>1185161</v>
      </c>
      <c r="O28" s="7">
        <v>1182953</v>
      </c>
      <c r="P28" s="7">
        <v>2208</v>
      </c>
      <c r="Q28" s="7">
        <v>3896732</v>
      </c>
      <c r="R28" s="7">
        <v>3892574</v>
      </c>
      <c r="S28" s="7">
        <v>25702</v>
      </c>
      <c r="T28" s="7">
        <v>626828</v>
      </c>
      <c r="U28" s="7">
        <v>217.49299999999999</v>
      </c>
      <c r="V28" s="7">
        <v>915202</v>
      </c>
    </row>
    <row r="29" spans="1:22" x14ac:dyDescent="0.3">
      <c r="A29" t="s">
        <v>112</v>
      </c>
      <c r="B29" s="7">
        <v>6420657</v>
      </c>
      <c r="C29" s="7">
        <v>5788488</v>
      </c>
      <c r="D29" s="7">
        <v>632169</v>
      </c>
      <c r="E29" s="7">
        <v>1127519</v>
      </c>
      <c r="F29" s="7">
        <v>957392</v>
      </c>
      <c r="G29" s="7">
        <v>170127</v>
      </c>
      <c r="H29" s="7">
        <v>259311</v>
      </c>
      <c r="I29" s="7">
        <v>170749</v>
      </c>
      <c r="J29" s="7">
        <v>88562</v>
      </c>
      <c r="K29" s="7">
        <v>4534585</v>
      </c>
      <c r="L29" s="7">
        <v>4163366</v>
      </c>
      <c r="M29" s="7">
        <v>371219</v>
      </c>
      <c r="N29" s="7">
        <v>499242</v>
      </c>
      <c r="O29" s="7">
        <v>496981</v>
      </c>
      <c r="P29" s="7">
        <v>2261</v>
      </c>
      <c r="Q29" s="7">
        <v>5347907</v>
      </c>
      <c r="R29" s="7">
        <v>5341934</v>
      </c>
      <c r="S29" s="7">
        <v>29204</v>
      </c>
      <c r="T29" s="7">
        <v>341499</v>
      </c>
      <c r="U29" s="7">
        <v>43.051000000000002</v>
      </c>
      <c r="V29" s="7">
        <v>1243352</v>
      </c>
    </row>
    <row r="30" spans="1:22" x14ac:dyDescent="0.3">
      <c r="A30" t="s">
        <v>113</v>
      </c>
      <c r="B30" s="7">
        <v>6621044</v>
      </c>
      <c r="C30" s="7">
        <v>5964638</v>
      </c>
      <c r="D30" s="7">
        <v>656406</v>
      </c>
      <c r="E30" s="7">
        <v>1162520</v>
      </c>
      <c r="F30" s="7">
        <v>981754</v>
      </c>
      <c r="G30" s="7">
        <v>180766</v>
      </c>
      <c r="H30" s="7">
        <v>272309</v>
      </c>
      <c r="I30" s="7">
        <v>186560</v>
      </c>
      <c r="J30" s="7">
        <v>85749</v>
      </c>
      <c r="K30" s="7">
        <v>4666000</v>
      </c>
      <c r="L30" s="7">
        <v>4279391</v>
      </c>
      <c r="M30" s="7">
        <v>386609</v>
      </c>
      <c r="N30" s="7">
        <v>520215</v>
      </c>
      <c r="O30" s="7">
        <v>516933</v>
      </c>
      <c r="P30" s="7">
        <v>3282</v>
      </c>
      <c r="Q30" s="7">
        <v>5529368</v>
      </c>
      <c r="R30" s="7">
        <v>5523491</v>
      </c>
      <c r="S30" s="7">
        <v>27659</v>
      </c>
      <c r="T30" s="7">
        <v>358098</v>
      </c>
      <c r="U30" s="7">
        <v>44.601700000000001</v>
      </c>
      <c r="V30" s="7">
        <v>1253814</v>
      </c>
    </row>
    <row r="31" spans="1:22" x14ac:dyDescent="0.3">
      <c r="A31" t="s">
        <v>114</v>
      </c>
      <c r="B31" s="7">
        <v>6396915</v>
      </c>
      <c r="C31" s="7">
        <v>5772111</v>
      </c>
      <c r="D31" s="7">
        <v>624804</v>
      </c>
      <c r="E31" s="7">
        <v>1142428</v>
      </c>
      <c r="F31" s="7">
        <v>974534</v>
      </c>
      <c r="G31" s="7">
        <v>167894</v>
      </c>
      <c r="H31" s="7">
        <v>246722</v>
      </c>
      <c r="I31" s="7">
        <v>168915</v>
      </c>
      <c r="J31" s="7">
        <v>77807</v>
      </c>
      <c r="K31" s="7">
        <v>4511080</v>
      </c>
      <c r="L31" s="7">
        <v>4136274</v>
      </c>
      <c r="M31" s="7">
        <v>374806</v>
      </c>
      <c r="N31" s="7">
        <v>496685</v>
      </c>
      <c r="O31" s="7">
        <v>492388</v>
      </c>
      <c r="P31" s="7">
        <v>4297</v>
      </c>
      <c r="Q31" s="7">
        <v>5204106</v>
      </c>
      <c r="R31" s="7">
        <v>5199035</v>
      </c>
      <c r="S31" s="7">
        <v>27215</v>
      </c>
      <c r="T31" s="7">
        <v>346859</v>
      </c>
      <c r="U31" s="7">
        <v>38.790399999999998</v>
      </c>
      <c r="V31" s="7">
        <v>1210335</v>
      </c>
    </row>
    <row r="32" spans="1:22" x14ac:dyDescent="0.3">
      <c r="A32" t="s">
        <v>115</v>
      </c>
      <c r="B32" s="7">
        <v>7304570</v>
      </c>
      <c r="C32" s="7">
        <v>6569050</v>
      </c>
      <c r="D32" s="7">
        <v>735520</v>
      </c>
      <c r="E32" s="7">
        <v>1303301</v>
      </c>
      <c r="F32" s="7">
        <v>1095551</v>
      </c>
      <c r="G32" s="7">
        <v>207750</v>
      </c>
      <c r="H32" s="7">
        <v>284903</v>
      </c>
      <c r="I32" s="7">
        <v>190068</v>
      </c>
      <c r="J32" s="7">
        <v>94835</v>
      </c>
      <c r="K32" s="7">
        <v>5155218</v>
      </c>
      <c r="L32" s="7">
        <v>4726089</v>
      </c>
      <c r="M32" s="7">
        <v>429129</v>
      </c>
      <c r="N32" s="7">
        <v>561148</v>
      </c>
      <c r="O32" s="7">
        <v>557342</v>
      </c>
      <c r="P32" s="7">
        <v>3806</v>
      </c>
      <c r="Q32" s="7">
        <v>6275441</v>
      </c>
      <c r="R32" s="7">
        <v>6267444</v>
      </c>
      <c r="S32" s="7">
        <v>31332</v>
      </c>
      <c r="T32" s="7">
        <v>397066</v>
      </c>
      <c r="U32" s="7">
        <v>39.1601</v>
      </c>
      <c r="V32" s="7">
        <v>1403059</v>
      </c>
    </row>
    <row r="33" spans="1:22" x14ac:dyDescent="0.3">
      <c r="A33" t="s">
        <v>116</v>
      </c>
      <c r="B33" s="7">
        <v>7221382</v>
      </c>
      <c r="C33" s="7">
        <v>6464198</v>
      </c>
      <c r="D33" s="7">
        <v>757184</v>
      </c>
      <c r="E33" s="7">
        <v>1288507</v>
      </c>
      <c r="F33" s="7">
        <v>1086236</v>
      </c>
      <c r="G33" s="7">
        <v>202271</v>
      </c>
      <c r="H33" s="7">
        <v>283844</v>
      </c>
      <c r="I33" s="7">
        <v>197741</v>
      </c>
      <c r="J33" s="7">
        <v>86103</v>
      </c>
      <c r="K33" s="7">
        <v>5089742</v>
      </c>
      <c r="L33" s="7">
        <v>4626000</v>
      </c>
      <c r="M33" s="7">
        <v>463742</v>
      </c>
      <c r="N33" s="7">
        <v>559289</v>
      </c>
      <c r="O33" s="7">
        <v>554221</v>
      </c>
      <c r="P33" s="7">
        <v>5068</v>
      </c>
      <c r="Q33" s="7">
        <v>5823111</v>
      </c>
      <c r="R33" s="7">
        <v>5817001</v>
      </c>
      <c r="S33" s="7">
        <v>33483</v>
      </c>
      <c r="T33" s="7">
        <v>429502</v>
      </c>
      <c r="U33" s="7">
        <v>38.762099999999997</v>
      </c>
      <c r="V33" s="7">
        <v>1342149</v>
      </c>
    </row>
    <row r="34" spans="1:22" x14ac:dyDescent="0.3">
      <c r="A34" t="s">
        <v>117</v>
      </c>
      <c r="B34" s="7">
        <v>8217381</v>
      </c>
      <c r="C34" s="7">
        <v>7579594</v>
      </c>
      <c r="D34" s="7">
        <v>637787</v>
      </c>
      <c r="E34" s="7">
        <v>1479497</v>
      </c>
      <c r="F34" s="7">
        <v>1291274</v>
      </c>
      <c r="G34" s="7">
        <v>188223</v>
      </c>
      <c r="H34" s="7">
        <v>281811</v>
      </c>
      <c r="I34" s="7">
        <v>229732</v>
      </c>
      <c r="J34" s="7">
        <v>52079</v>
      </c>
      <c r="K34" s="7">
        <v>5851012</v>
      </c>
      <c r="L34" s="7">
        <v>5455136</v>
      </c>
      <c r="M34" s="7">
        <v>395876</v>
      </c>
      <c r="N34" s="7">
        <v>605061</v>
      </c>
      <c r="O34" s="7">
        <v>603452</v>
      </c>
      <c r="P34" s="7">
        <v>1609</v>
      </c>
      <c r="Q34" s="7">
        <v>7330085</v>
      </c>
      <c r="R34" s="7">
        <v>7307536</v>
      </c>
      <c r="S34" s="7">
        <v>18619</v>
      </c>
      <c r="T34" s="7">
        <v>376815</v>
      </c>
      <c r="U34" s="7">
        <v>42.036700000000003</v>
      </c>
      <c r="V34" s="7">
        <v>1832376</v>
      </c>
    </row>
    <row r="35" spans="1:22" x14ac:dyDescent="0.3">
      <c r="A35" t="s">
        <v>118</v>
      </c>
      <c r="B35" s="7">
        <v>8231121</v>
      </c>
      <c r="C35" s="7">
        <v>7627992</v>
      </c>
      <c r="D35" s="7">
        <v>603129</v>
      </c>
      <c r="E35" s="7">
        <v>1502164</v>
      </c>
      <c r="F35" s="7">
        <v>1324228</v>
      </c>
      <c r="G35" s="7">
        <v>177936</v>
      </c>
      <c r="H35" s="7">
        <v>283651</v>
      </c>
      <c r="I35" s="7">
        <v>237800</v>
      </c>
      <c r="J35" s="7">
        <v>45851</v>
      </c>
      <c r="K35" s="7">
        <v>5834634</v>
      </c>
      <c r="L35" s="7">
        <v>5457753</v>
      </c>
      <c r="M35" s="7">
        <v>376881</v>
      </c>
      <c r="N35" s="7">
        <v>610672</v>
      </c>
      <c r="O35" s="7">
        <v>608211</v>
      </c>
      <c r="P35" s="7">
        <v>2461</v>
      </c>
      <c r="Q35" s="7">
        <v>7522525</v>
      </c>
      <c r="R35" s="7">
        <v>7492235</v>
      </c>
      <c r="S35" s="7">
        <v>19372</v>
      </c>
      <c r="T35" s="7">
        <v>356812</v>
      </c>
      <c r="U35" s="7">
        <v>43.862200000000001</v>
      </c>
      <c r="V35" s="7">
        <v>1820315</v>
      </c>
    </row>
    <row r="36" spans="1:22" x14ac:dyDescent="0.3">
      <c r="A36" t="s">
        <v>119</v>
      </c>
      <c r="B36" s="7">
        <v>8332111</v>
      </c>
      <c r="C36" s="7">
        <v>7732432</v>
      </c>
      <c r="D36" s="7">
        <v>599679</v>
      </c>
      <c r="E36" s="7">
        <v>1501771</v>
      </c>
      <c r="F36" s="7">
        <v>1323437</v>
      </c>
      <c r="G36" s="7">
        <v>178334</v>
      </c>
      <c r="H36" s="7">
        <v>283507</v>
      </c>
      <c r="I36" s="7">
        <v>233794</v>
      </c>
      <c r="J36" s="7">
        <v>49713</v>
      </c>
      <c r="K36" s="7">
        <v>5931467</v>
      </c>
      <c r="L36" s="7">
        <v>5563142</v>
      </c>
      <c r="M36" s="7">
        <v>368325</v>
      </c>
      <c r="N36" s="7">
        <v>615366</v>
      </c>
      <c r="O36" s="7">
        <v>612059</v>
      </c>
      <c r="P36" s="7">
        <v>3307</v>
      </c>
      <c r="Q36" s="7">
        <v>7632459</v>
      </c>
      <c r="R36" s="7">
        <v>7613970</v>
      </c>
      <c r="S36" s="7">
        <v>19924</v>
      </c>
      <c r="T36" s="7">
        <v>347817</v>
      </c>
      <c r="U36" s="7">
        <v>34.860100000000003</v>
      </c>
      <c r="V36" s="7">
        <v>1852917</v>
      </c>
    </row>
    <row r="37" spans="1:22" x14ac:dyDescent="0.3">
      <c r="A37" t="s">
        <v>120</v>
      </c>
      <c r="B37" s="7">
        <v>8149771</v>
      </c>
      <c r="C37" s="7">
        <v>7588458</v>
      </c>
      <c r="D37" s="7">
        <v>561313</v>
      </c>
      <c r="E37" s="7">
        <v>1429463</v>
      </c>
      <c r="F37" s="7">
        <v>1269449</v>
      </c>
      <c r="G37" s="7">
        <v>160014</v>
      </c>
      <c r="H37" s="7">
        <v>289805</v>
      </c>
      <c r="I37" s="7">
        <v>249223</v>
      </c>
      <c r="J37" s="7">
        <v>40582</v>
      </c>
      <c r="K37" s="7">
        <v>5813743</v>
      </c>
      <c r="L37" s="7">
        <v>5454061</v>
      </c>
      <c r="M37" s="7">
        <v>359682</v>
      </c>
      <c r="N37" s="7">
        <v>616760</v>
      </c>
      <c r="O37" s="7">
        <v>615725</v>
      </c>
      <c r="P37" s="7">
        <v>1035</v>
      </c>
      <c r="Q37" s="7">
        <v>7542842</v>
      </c>
      <c r="R37" s="7">
        <v>7503710</v>
      </c>
      <c r="S37" s="7">
        <v>12981</v>
      </c>
      <c r="T37" s="7">
        <v>345974</v>
      </c>
      <c r="U37" s="7">
        <v>46.4651</v>
      </c>
      <c r="V37" s="7">
        <v>1783589</v>
      </c>
    </row>
    <row r="38" spans="1:22" x14ac:dyDescent="0.3">
      <c r="A38" t="s">
        <v>121</v>
      </c>
      <c r="B38" s="7">
        <v>8248422</v>
      </c>
      <c r="C38" s="7">
        <v>7690091</v>
      </c>
      <c r="D38" s="7">
        <v>558331</v>
      </c>
      <c r="E38" s="7">
        <v>1430269</v>
      </c>
      <c r="F38" s="7">
        <v>1293099</v>
      </c>
      <c r="G38" s="7">
        <v>137170</v>
      </c>
      <c r="H38" s="7">
        <v>292664</v>
      </c>
      <c r="I38" s="7">
        <v>243721</v>
      </c>
      <c r="J38" s="7">
        <v>48943</v>
      </c>
      <c r="K38" s="7">
        <v>5889236</v>
      </c>
      <c r="L38" s="7">
        <v>5526711</v>
      </c>
      <c r="M38" s="7">
        <v>362525</v>
      </c>
      <c r="N38" s="7">
        <v>636253</v>
      </c>
      <c r="O38" s="7">
        <v>626560</v>
      </c>
      <c r="P38" s="7">
        <v>9693</v>
      </c>
      <c r="Q38" s="7">
        <v>7382503</v>
      </c>
      <c r="R38" s="7">
        <v>7360219</v>
      </c>
      <c r="S38" s="7">
        <v>14608</v>
      </c>
      <c r="T38" s="7">
        <v>347765</v>
      </c>
      <c r="U38" s="7">
        <v>32.811799999999998</v>
      </c>
      <c r="V38" s="7">
        <v>1713051</v>
      </c>
    </row>
    <row r="39" spans="1:22" x14ac:dyDescent="0.3">
      <c r="A39" t="s">
        <v>122</v>
      </c>
      <c r="B39" s="7">
        <v>7347724</v>
      </c>
      <c r="C39" s="7">
        <v>7057168</v>
      </c>
      <c r="D39" s="7">
        <v>290556</v>
      </c>
      <c r="E39" s="7">
        <v>1135652</v>
      </c>
      <c r="F39" s="7">
        <v>1010829</v>
      </c>
      <c r="G39" s="7">
        <v>124823</v>
      </c>
      <c r="H39" s="7">
        <v>148668</v>
      </c>
      <c r="I39" s="7">
        <v>129165</v>
      </c>
      <c r="J39" s="7">
        <v>19503</v>
      </c>
      <c r="K39" s="7">
        <v>5696909</v>
      </c>
      <c r="L39" s="7">
        <v>5551952</v>
      </c>
      <c r="M39" s="7">
        <v>144957</v>
      </c>
      <c r="N39" s="7">
        <v>366495</v>
      </c>
      <c r="O39" s="7">
        <v>365222</v>
      </c>
      <c r="P39" s="7">
        <v>1273</v>
      </c>
      <c r="Q39" s="7">
        <v>6431131</v>
      </c>
      <c r="R39" s="7">
        <v>6419321</v>
      </c>
      <c r="S39" s="7">
        <v>10722</v>
      </c>
      <c r="T39" s="7">
        <v>133785</v>
      </c>
      <c r="U39" s="7">
        <v>49.256700000000002</v>
      </c>
      <c r="V39" s="7">
        <v>1571342</v>
      </c>
    </row>
    <row r="40" spans="1:22" x14ac:dyDescent="0.3">
      <c r="A40" t="s">
        <v>123</v>
      </c>
      <c r="B40" s="7">
        <v>7218038</v>
      </c>
      <c r="C40" s="7">
        <v>7071395</v>
      </c>
      <c r="D40" s="7">
        <v>146643</v>
      </c>
      <c r="E40" s="7">
        <v>1111532</v>
      </c>
      <c r="F40" s="7">
        <v>1064595</v>
      </c>
      <c r="G40" s="7">
        <v>46937</v>
      </c>
      <c r="H40" s="7">
        <v>141586</v>
      </c>
      <c r="I40" s="7">
        <v>133042</v>
      </c>
      <c r="J40" s="7">
        <v>8544</v>
      </c>
      <c r="K40" s="7">
        <v>5613983</v>
      </c>
      <c r="L40" s="7">
        <v>5523738</v>
      </c>
      <c r="M40" s="7">
        <v>90245</v>
      </c>
      <c r="N40" s="7">
        <v>350937</v>
      </c>
      <c r="O40" s="7">
        <v>350020</v>
      </c>
      <c r="P40" s="7">
        <v>917</v>
      </c>
      <c r="Q40" s="7">
        <v>6381738</v>
      </c>
      <c r="R40" s="7">
        <v>6372473</v>
      </c>
      <c r="S40" s="7">
        <v>3826</v>
      </c>
      <c r="T40" s="7">
        <v>85605</v>
      </c>
      <c r="U40" s="7">
        <v>38.796100000000003</v>
      </c>
      <c r="V40" s="7">
        <v>1520561</v>
      </c>
    </row>
    <row r="41" spans="1:22" x14ac:dyDescent="0.3">
      <c r="A41" t="s">
        <v>124</v>
      </c>
      <c r="B41" s="7">
        <v>7266650</v>
      </c>
      <c r="C41" s="7">
        <v>6974671</v>
      </c>
      <c r="D41" s="7">
        <v>291979</v>
      </c>
      <c r="E41" s="7">
        <v>1146168</v>
      </c>
      <c r="F41" s="7">
        <v>1020973</v>
      </c>
      <c r="G41" s="7">
        <v>125195</v>
      </c>
      <c r="H41" s="7">
        <v>150605</v>
      </c>
      <c r="I41" s="7">
        <v>130164</v>
      </c>
      <c r="J41" s="7">
        <v>20441</v>
      </c>
      <c r="K41" s="7">
        <v>5604925</v>
      </c>
      <c r="L41" s="7">
        <v>5459326</v>
      </c>
      <c r="M41" s="7">
        <v>145599</v>
      </c>
      <c r="N41" s="7">
        <v>364952</v>
      </c>
      <c r="O41" s="7">
        <v>364208</v>
      </c>
      <c r="P41" s="7">
        <v>744</v>
      </c>
      <c r="Q41" s="7">
        <v>6597119</v>
      </c>
      <c r="R41" s="7">
        <v>6589551</v>
      </c>
      <c r="S41" s="7">
        <v>14791</v>
      </c>
      <c r="T41" s="7">
        <v>130327</v>
      </c>
      <c r="U41" s="7">
        <v>160.72900000000001</v>
      </c>
      <c r="V41" s="7">
        <v>1426514</v>
      </c>
    </row>
    <row r="42" spans="1:22" x14ac:dyDescent="0.3">
      <c r="A42" t="s">
        <v>125</v>
      </c>
      <c r="B42" s="7">
        <v>5734787</v>
      </c>
      <c r="C42" s="7">
        <v>5732482</v>
      </c>
      <c r="D42" s="7">
        <v>2305</v>
      </c>
      <c r="E42" s="7">
        <v>366831</v>
      </c>
      <c r="F42" s="7">
        <v>366311</v>
      </c>
      <c r="G42" s="7">
        <v>520</v>
      </c>
      <c r="H42" s="7">
        <v>7260</v>
      </c>
      <c r="I42" s="7">
        <v>7208</v>
      </c>
      <c r="J42" s="7">
        <v>52</v>
      </c>
      <c r="K42" s="7">
        <v>5345047</v>
      </c>
      <c r="L42" s="7">
        <v>5343346</v>
      </c>
      <c r="M42" s="7">
        <v>1701</v>
      </c>
      <c r="N42" s="7">
        <v>15649</v>
      </c>
      <c r="O42" s="7">
        <v>15617</v>
      </c>
      <c r="P42" s="7">
        <v>32</v>
      </c>
      <c r="Q42" s="7">
        <v>6007455</v>
      </c>
      <c r="R42" s="7">
        <v>6007445</v>
      </c>
      <c r="S42" s="7">
        <v>180</v>
      </c>
      <c r="T42" s="7">
        <v>1009</v>
      </c>
      <c r="U42" s="7">
        <v>132.93299999999999</v>
      </c>
      <c r="V42" s="7">
        <v>1587812</v>
      </c>
    </row>
    <row r="43" spans="1:22" x14ac:dyDescent="0.3">
      <c r="A43" t="s">
        <v>126</v>
      </c>
      <c r="B43" s="7">
        <v>7793228</v>
      </c>
      <c r="C43" s="7">
        <v>7488058</v>
      </c>
      <c r="D43" s="7">
        <v>305170</v>
      </c>
      <c r="E43" s="7">
        <v>875327</v>
      </c>
      <c r="F43" s="7">
        <v>738463</v>
      </c>
      <c r="G43" s="7">
        <v>136864</v>
      </c>
      <c r="H43" s="7">
        <v>64421</v>
      </c>
      <c r="I43" s="7">
        <v>37639</v>
      </c>
      <c r="J43" s="7">
        <v>26782</v>
      </c>
      <c r="K43" s="7">
        <v>6563972</v>
      </c>
      <c r="L43" s="7">
        <v>6423380</v>
      </c>
      <c r="M43" s="7">
        <v>140592</v>
      </c>
      <c r="N43" s="7">
        <v>289508</v>
      </c>
      <c r="O43" s="7">
        <v>288576</v>
      </c>
      <c r="P43" s="7">
        <v>932</v>
      </c>
      <c r="Q43" s="7">
        <v>7125440</v>
      </c>
      <c r="R43" s="7">
        <v>7093788</v>
      </c>
      <c r="S43" s="7">
        <v>6495</v>
      </c>
      <c r="T43" s="7">
        <v>133862</v>
      </c>
      <c r="U43" s="7">
        <v>46.2164</v>
      </c>
      <c r="V43" s="7">
        <v>2155352</v>
      </c>
    </row>
    <row r="44" spans="1:22" x14ac:dyDescent="0.3">
      <c r="A44" t="s">
        <v>127</v>
      </c>
      <c r="B44" s="7">
        <v>7771926</v>
      </c>
      <c r="C44" s="7">
        <v>7450031</v>
      </c>
      <c r="D44" s="7">
        <v>321895</v>
      </c>
      <c r="E44" s="7">
        <v>870233</v>
      </c>
      <c r="F44" s="7">
        <v>725898</v>
      </c>
      <c r="G44" s="7">
        <v>144335</v>
      </c>
      <c r="H44" s="7">
        <v>64778</v>
      </c>
      <c r="I44" s="7">
        <v>36417</v>
      </c>
      <c r="J44" s="7">
        <v>28361</v>
      </c>
      <c r="K44" s="7">
        <v>6545149</v>
      </c>
      <c r="L44" s="7">
        <v>6396787</v>
      </c>
      <c r="M44" s="7">
        <v>148362</v>
      </c>
      <c r="N44" s="7">
        <v>291766</v>
      </c>
      <c r="O44" s="7">
        <v>290929</v>
      </c>
      <c r="P44" s="7">
        <v>837</v>
      </c>
      <c r="Q44" s="7">
        <v>6986198</v>
      </c>
      <c r="R44" s="7">
        <v>6958645</v>
      </c>
      <c r="S44" s="7">
        <v>6043</v>
      </c>
      <c r="T44" s="7">
        <v>142078</v>
      </c>
      <c r="U44" s="7">
        <v>45.691200000000002</v>
      </c>
      <c r="V44" s="7">
        <v>2118703</v>
      </c>
    </row>
    <row r="45" spans="1:22" x14ac:dyDescent="0.3">
      <c r="A45" t="s">
        <v>128</v>
      </c>
      <c r="B45" s="7">
        <v>7101098</v>
      </c>
      <c r="C45" s="7">
        <v>7101043</v>
      </c>
      <c r="D45" s="7">
        <v>55</v>
      </c>
      <c r="E45" s="7">
        <v>763253</v>
      </c>
      <c r="F45" s="7">
        <v>763250</v>
      </c>
      <c r="G45" s="7">
        <v>3</v>
      </c>
      <c r="H45" s="7">
        <v>66781</v>
      </c>
      <c r="I45" s="7">
        <v>66781</v>
      </c>
      <c r="J45" s="7">
        <v>0</v>
      </c>
      <c r="K45" s="7">
        <v>6091044</v>
      </c>
      <c r="L45" s="7">
        <v>6090992</v>
      </c>
      <c r="M45" s="7">
        <v>52</v>
      </c>
      <c r="N45" s="7">
        <v>180020</v>
      </c>
      <c r="O45" s="7">
        <v>180020</v>
      </c>
      <c r="P45" s="7">
        <v>0</v>
      </c>
      <c r="Q45" s="7">
        <v>5541786</v>
      </c>
      <c r="R45" s="7">
        <v>5541531</v>
      </c>
      <c r="S45" s="7">
        <v>1</v>
      </c>
      <c r="T45" s="7">
        <v>0</v>
      </c>
      <c r="U45" s="7">
        <v>50.818199999999997</v>
      </c>
      <c r="V45" s="7">
        <v>1777579</v>
      </c>
    </row>
    <row r="46" spans="1:22" x14ac:dyDescent="0.3">
      <c r="A46" t="s">
        <v>129</v>
      </c>
      <c r="B46" s="7">
        <v>2491821</v>
      </c>
      <c r="C46" s="7">
        <v>2245012</v>
      </c>
      <c r="D46" s="7">
        <v>246809</v>
      </c>
      <c r="E46" s="7">
        <v>523746</v>
      </c>
      <c r="F46" s="7">
        <v>439929</v>
      </c>
      <c r="G46" s="7">
        <v>83817</v>
      </c>
      <c r="H46" s="7">
        <v>75012</v>
      </c>
      <c r="I46" s="7">
        <v>37003</v>
      </c>
      <c r="J46" s="7">
        <v>38009</v>
      </c>
      <c r="K46" s="7">
        <v>1639304</v>
      </c>
      <c r="L46" s="7">
        <v>1514793</v>
      </c>
      <c r="M46" s="7">
        <v>124511</v>
      </c>
      <c r="N46" s="7">
        <v>253759</v>
      </c>
      <c r="O46" s="7">
        <v>253287</v>
      </c>
      <c r="P46" s="7">
        <v>472</v>
      </c>
      <c r="Q46" s="7">
        <v>1691775</v>
      </c>
      <c r="R46" s="7">
        <v>1691639</v>
      </c>
      <c r="S46" s="7">
        <v>30740</v>
      </c>
      <c r="T46" s="7">
        <v>93104</v>
      </c>
      <c r="U46" s="7">
        <v>62.9788</v>
      </c>
      <c r="V46" s="7">
        <v>797733</v>
      </c>
    </row>
    <row r="47" spans="1:22" x14ac:dyDescent="0.3">
      <c r="A47" t="s">
        <v>130</v>
      </c>
      <c r="B47" s="7">
        <v>10084239</v>
      </c>
      <c r="C47" s="7">
        <v>4789529</v>
      </c>
      <c r="D47" s="7">
        <v>5294710</v>
      </c>
      <c r="E47" s="7">
        <v>397732</v>
      </c>
      <c r="F47" s="7">
        <v>184462</v>
      </c>
      <c r="G47" s="7">
        <v>213270</v>
      </c>
      <c r="H47" s="7">
        <v>3599115</v>
      </c>
      <c r="I47" s="7">
        <v>12451</v>
      </c>
      <c r="J47" s="7">
        <v>3586664</v>
      </c>
      <c r="K47" s="7">
        <v>2361898</v>
      </c>
      <c r="L47" s="7">
        <v>867243</v>
      </c>
      <c r="M47" s="7">
        <v>1494655</v>
      </c>
      <c r="N47" s="7">
        <v>3725494</v>
      </c>
      <c r="O47" s="7">
        <v>3725373</v>
      </c>
      <c r="P47" s="7">
        <v>121</v>
      </c>
      <c r="Q47" s="7">
        <v>2981967</v>
      </c>
      <c r="R47" s="7">
        <v>2981947</v>
      </c>
      <c r="S47" s="7">
        <v>46009</v>
      </c>
      <c r="T47" s="7">
        <v>1448860</v>
      </c>
      <c r="U47" s="7">
        <v>344.93900000000002</v>
      </c>
      <c r="V47" s="7">
        <v>255779</v>
      </c>
    </row>
    <row r="48" spans="1:22" x14ac:dyDescent="0.3">
      <c r="A48" t="s">
        <v>131</v>
      </c>
      <c r="B48" s="7">
        <v>12145939</v>
      </c>
      <c r="C48" s="7">
        <v>6108296</v>
      </c>
      <c r="D48" s="7">
        <v>6037643</v>
      </c>
      <c r="E48" s="7">
        <v>395893</v>
      </c>
      <c r="F48" s="7">
        <v>142974</v>
      </c>
      <c r="G48" s="7">
        <v>252919</v>
      </c>
      <c r="H48" s="7">
        <v>5049924</v>
      </c>
      <c r="I48" s="7">
        <v>6494</v>
      </c>
      <c r="J48" s="7">
        <v>5043430</v>
      </c>
      <c r="K48" s="7">
        <v>1542207</v>
      </c>
      <c r="L48" s="7">
        <v>801085</v>
      </c>
      <c r="M48" s="7">
        <v>741122</v>
      </c>
      <c r="N48" s="7">
        <v>5157915</v>
      </c>
      <c r="O48" s="7">
        <v>5157743</v>
      </c>
      <c r="P48" s="7">
        <v>172</v>
      </c>
      <c r="Q48" s="7">
        <v>1979491</v>
      </c>
      <c r="R48" s="7">
        <v>1979426</v>
      </c>
      <c r="S48" s="7">
        <v>52573</v>
      </c>
      <c r="T48" s="7">
        <v>685406</v>
      </c>
      <c r="U48" s="7">
        <v>474.226</v>
      </c>
      <c r="V48" s="7">
        <v>241127</v>
      </c>
    </row>
    <row r="49" spans="1:22" x14ac:dyDescent="0.3">
      <c r="A49" t="s">
        <v>132</v>
      </c>
      <c r="B49" s="7">
        <v>1525186</v>
      </c>
      <c r="C49" s="7">
        <v>1401182</v>
      </c>
      <c r="D49" s="7">
        <v>124004</v>
      </c>
      <c r="E49" s="7">
        <v>227541</v>
      </c>
      <c r="F49" s="7">
        <v>192255</v>
      </c>
      <c r="G49" s="7">
        <v>35286</v>
      </c>
      <c r="H49" s="7">
        <v>104228</v>
      </c>
      <c r="I49" s="7">
        <v>70194</v>
      </c>
      <c r="J49" s="7">
        <v>34034</v>
      </c>
      <c r="K49" s="7">
        <v>1054116</v>
      </c>
      <c r="L49" s="7">
        <v>999498</v>
      </c>
      <c r="M49" s="7">
        <v>54618</v>
      </c>
      <c r="N49" s="7">
        <v>139301</v>
      </c>
      <c r="O49" s="7">
        <v>139235</v>
      </c>
      <c r="P49" s="7">
        <v>66</v>
      </c>
      <c r="Q49" s="7">
        <v>895501</v>
      </c>
      <c r="R49" s="7">
        <v>895423</v>
      </c>
      <c r="S49" s="7">
        <v>4698</v>
      </c>
      <c r="T49" s="7">
        <v>50258</v>
      </c>
      <c r="U49" s="7">
        <v>65.944500000000005</v>
      </c>
      <c r="V49" s="7">
        <v>403277</v>
      </c>
    </row>
    <row r="50" spans="1:22" x14ac:dyDescent="0.3">
      <c r="A50" t="s">
        <v>133</v>
      </c>
      <c r="B50" s="7">
        <v>1364112</v>
      </c>
      <c r="C50" s="7">
        <v>1326779</v>
      </c>
      <c r="D50" s="7">
        <v>37333</v>
      </c>
      <c r="E50" s="7">
        <v>184329</v>
      </c>
      <c r="F50" s="7">
        <v>170466</v>
      </c>
      <c r="G50" s="7">
        <v>13863</v>
      </c>
      <c r="H50" s="7">
        <v>42563</v>
      </c>
      <c r="I50" s="7">
        <v>39846</v>
      </c>
      <c r="J50" s="7">
        <v>2717</v>
      </c>
      <c r="K50" s="7">
        <v>1063015</v>
      </c>
      <c r="L50" s="7">
        <v>1042396</v>
      </c>
      <c r="M50" s="7">
        <v>20619</v>
      </c>
      <c r="N50" s="7">
        <v>74205</v>
      </c>
      <c r="O50" s="7">
        <v>74071</v>
      </c>
      <c r="P50" s="7">
        <v>134</v>
      </c>
      <c r="Q50" s="7">
        <v>756392</v>
      </c>
      <c r="R50" s="7">
        <v>756385</v>
      </c>
      <c r="S50" s="7">
        <v>2227</v>
      </c>
      <c r="T50" s="7">
        <v>18774</v>
      </c>
      <c r="U50" s="7">
        <v>125.423</v>
      </c>
      <c r="V50" s="7">
        <v>405645</v>
      </c>
    </row>
    <row r="51" spans="1:22" x14ac:dyDescent="0.3">
      <c r="A51" t="s">
        <v>134</v>
      </c>
      <c r="B51" s="7">
        <v>1191427</v>
      </c>
      <c r="C51" s="7">
        <v>1025384</v>
      </c>
      <c r="D51" s="7">
        <v>166043</v>
      </c>
      <c r="E51" s="7">
        <v>295046</v>
      </c>
      <c r="F51" s="7">
        <v>214229</v>
      </c>
      <c r="G51" s="7">
        <v>80817</v>
      </c>
      <c r="H51" s="7">
        <v>18276</v>
      </c>
      <c r="I51" s="7">
        <v>12920</v>
      </c>
      <c r="J51" s="7">
        <v>5356</v>
      </c>
      <c r="K51" s="7">
        <v>799148</v>
      </c>
      <c r="L51" s="7">
        <v>719620</v>
      </c>
      <c r="M51" s="7">
        <v>79528</v>
      </c>
      <c r="N51" s="7">
        <v>78957</v>
      </c>
      <c r="O51" s="7">
        <v>78615</v>
      </c>
      <c r="P51" s="7">
        <v>342</v>
      </c>
      <c r="Q51" s="7">
        <v>782682</v>
      </c>
      <c r="R51" s="7">
        <v>782649</v>
      </c>
      <c r="S51" s="7">
        <v>6270</v>
      </c>
      <c r="T51" s="7">
        <v>73222</v>
      </c>
      <c r="U51" s="7">
        <v>119.717</v>
      </c>
      <c r="V51" s="7">
        <v>267530</v>
      </c>
    </row>
    <row r="52" spans="1:22" x14ac:dyDescent="0.3">
      <c r="A52" t="s">
        <v>135</v>
      </c>
      <c r="B52" s="7">
        <v>666907</v>
      </c>
      <c r="C52" s="7">
        <v>628270</v>
      </c>
      <c r="D52" s="7">
        <v>38637</v>
      </c>
      <c r="E52" s="7">
        <v>76491</v>
      </c>
      <c r="F52" s="7">
        <v>71167</v>
      </c>
      <c r="G52" s="7">
        <v>5324</v>
      </c>
      <c r="H52" s="7">
        <v>34044</v>
      </c>
      <c r="I52" s="7">
        <v>21984</v>
      </c>
      <c r="J52" s="7">
        <v>12060</v>
      </c>
      <c r="K52" s="7">
        <v>513248</v>
      </c>
      <c r="L52" s="7">
        <v>492065</v>
      </c>
      <c r="M52" s="7">
        <v>21183</v>
      </c>
      <c r="N52" s="7">
        <v>43124</v>
      </c>
      <c r="O52" s="7">
        <v>43054</v>
      </c>
      <c r="P52" s="7">
        <v>70</v>
      </c>
      <c r="Q52" s="7">
        <v>571926</v>
      </c>
      <c r="R52" s="7">
        <v>570797</v>
      </c>
      <c r="S52" s="7">
        <v>8850</v>
      </c>
      <c r="T52" s="7">
        <v>12537</v>
      </c>
      <c r="U52" s="7">
        <v>104.759</v>
      </c>
      <c r="V52" s="7">
        <v>171618</v>
      </c>
    </row>
    <row r="53" spans="1:22" x14ac:dyDescent="0.3">
      <c r="A53" t="s">
        <v>152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4"/>
  </cols>
  <sheetData>
    <row r="1" spans="1:22" x14ac:dyDescent="0.3"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4" t="s">
        <v>169</v>
      </c>
    </row>
    <row r="3" spans="1:22" x14ac:dyDescent="0.3">
      <c r="A3" t="s">
        <v>1</v>
      </c>
      <c r="B3" s="7">
        <v>813104</v>
      </c>
      <c r="C3" s="7">
        <v>617659</v>
      </c>
      <c r="D3" s="7">
        <v>195445</v>
      </c>
      <c r="E3" s="7">
        <v>113154</v>
      </c>
      <c r="F3" s="7">
        <v>71879</v>
      </c>
      <c r="G3" s="7">
        <v>41275</v>
      </c>
      <c r="H3" s="7">
        <v>36646</v>
      </c>
      <c r="I3" s="7">
        <v>8623</v>
      </c>
      <c r="J3" s="7">
        <v>28023</v>
      </c>
      <c r="K3" s="7">
        <v>557441</v>
      </c>
      <c r="L3" s="7">
        <v>431973</v>
      </c>
      <c r="M3" s="7">
        <v>125468</v>
      </c>
      <c r="N3" s="7">
        <v>105864</v>
      </c>
      <c r="O3" s="7">
        <v>105184</v>
      </c>
      <c r="P3" s="7">
        <v>680</v>
      </c>
      <c r="Q3" s="7">
        <v>0</v>
      </c>
      <c r="R3" s="7">
        <v>0</v>
      </c>
      <c r="S3" s="7">
        <v>29453</v>
      </c>
      <c r="T3" s="7">
        <v>97997</v>
      </c>
      <c r="U3" s="7">
        <v>184.35499999999999</v>
      </c>
      <c r="V3" s="7">
        <v>338326</v>
      </c>
    </row>
    <row r="4" spans="1:22" x14ac:dyDescent="0.3">
      <c r="A4" t="s">
        <v>87</v>
      </c>
      <c r="B4" s="7">
        <v>562161</v>
      </c>
      <c r="C4" s="7">
        <v>501241</v>
      </c>
      <c r="D4" s="7">
        <v>60920</v>
      </c>
      <c r="E4" s="7">
        <v>63715</v>
      </c>
      <c r="F4" s="7">
        <v>57519</v>
      </c>
      <c r="G4" s="7">
        <v>6196</v>
      </c>
      <c r="H4" s="7">
        <v>65761</v>
      </c>
      <c r="I4" s="7">
        <v>36193</v>
      </c>
      <c r="J4" s="7">
        <v>29568</v>
      </c>
      <c r="K4" s="7">
        <v>348578</v>
      </c>
      <c r="L4" s="7">
        <v>323650</v>
      </c>
      <c r="M4" s="7">
        <v>24928</v>
      </c>
      <c r="N4" s="7">
        <v>84107</v>
      </c>
      <c r="O4" s="7">
        <v>83879</v>
      </c>
      <c r="P4" s="7">
        <v>228</v>
      </c>
      <c r="Q4" s="7">
        <v>0</v>
      </c>
      <c r="R4" s="7">
        <v>0</v>
      </c>
      <c r="S4" s="7">
        <v>6159</v>
      </c>
      <c r="T4" s="7">
        <v>17691</v>
      </c>
      <c r="U4" s="7">
        <v>180.292</v>
      </c>
      <c r="V4" s="7">
        <v>224210</v>
      </c>
    </row>
    <row r="5" spans="1:22" x14ac:dyDescent="0.3">
      <c r="A5" t="s">
        <v>88</v>
      </c>
      <c r="B5" s="7">
        <v>959016</v>
      </c>
      <c r="C5" s="7">
        <v>675729</v>
      </c>
      <c r="D5" s="7">
        <v>283287</v>
      </c>
      <c r="E5" s="7">
        <v>50843</v>
      </c>
      <c r="F5" s="7">
        <v>35897</v>
      </c>
      <c r="G5" s="7">
        <v>14946</v>
      </c>
      <c r="H5" s="7">
        <v>205981</v>
      </c>
      <c r="I5" s="7">
        <v>34428</v>
      </c>
      <c r="J5" s="7">
        <v>171553</v>
      </c>
      <c r="K5" s="7">
        <v>478734</v>
      </c>
      <c r="L5" s="7">
        <v>382303</v>
      </c>
      <c r="M5" s="7">
        <v>96431</v>
      </c>
      <c r="N5" s="7">
        <v>223458</v>
      </c>
      <c r="O5" s="7">
        <v>223101</v>
      </c>
      <c r="P5" s="7">
        <v>357</v>
      </c>
      <c r="Q5" s="7">
        <v>0</v>
      </c>
      <c r="R5" s="7">
        <v>0</v>
      </c>
      <c r="S5" s="7">
        <v>12671</v>
      </c>
      <c r="T5" s="7">
        <v>82643</v>
      </c>
      <c r="U5" s="7">
        <v>232.28100000000001</v>
      </c>
      <c r="V5" s="7">
        <v>316510</v>
      </c>
    </row>
    <row r="6" spans="1:22" x14ac:dyDescent="0.3">
      <c r="A6" t="s">
        <v>89</v>
      </c>
      <c r="B6" s="7">
        <v>714987</v>
      </c>
      <c r="C6" s="7">
        <v>584999</v>
      </c>
      <c r="D6" s="7">
        <v>129988</v>
      </c>
      <c r="E6" s="7">
        <v>97938</v>
      </c>
      <c r="F6" s="7">
        <v>67919</v>
      </c>
      <c r="G6" s="7">
        <v>30019</v>
      </c>
      <c r="H6" s="7">
        <v>71484</v>
      </c>
      <c r="I6" s="7">
        <v>41014</v>
      </c>
      <c r="J6" s="7">
        <v>30470</v>
      </c>
      <c r="K6" s="7">
        <v>445488</v>
      </c>
      <c r="L6" s="7">
        <v>376243</v>
      </c>
      <c r="M6" s="7">
        <v>69245</v>
      </c>
      <c r="N6" s="7">
        <v>100077</v>
      </c>
      <c r="O6" s="7">
        <v>99823</v>
      </c>
      <c r="P6" s="7">
        <v>254</v>
      </c>
      <c r="Q6" s="7">
        <v>0</v>
      </c>
      <c r="R6" s="7">
        <v>0</v>
      </c>
      <c r="S6" s="7">
        <v>28187</v>
      </c>
      <c r="T6" s="7">
        <v>42669</v>
      </c>
      <c r="U6" s="7">
        <v>166.74700000000001</v>
      </c>
      <c r="V6" s="7">
        <v>280631</v>
      </c>
    </row>
    <row r="7" spans="1:22" x14ac:dyDescent="0.3">
      <c r="A7" t="s">
        <v>90</v>
      </c>
      <c r="B7" s="7">
        <v>924012</v>
      </c>
      <c r="C7" s="7">
        <v>624487</v>
      </c>
      <c r="D7" s="7">
        <v>299525</v>
      </c>
      <c r="E7" s="7">
        <v>97611</v>
      </c>
      <c r="F7" s="7">
        <v>53266</v>
      </c>
      <c r="G7" s="7">
        <v>44345</v>
      </c>
      <c r="H7" s="7">
        <v>148594</v>
      </c>
      <c r="I7" s="7">
        <v>17499</v>
      </c>
      <c r="J7" s="7">
        <v>131095</v>
      </c>
      <c r="K7" s="7">
        <v>479192</v>
      </c>
      <c r="L7" s="7">
        <v>356047</v>
      </c>
      <c r="M7" s="7">
        <v>123145</v>
      </c>
      <c r="N7" s="7">
        <v>198615</v>
      </c>
      <c r="O7" s="7">
        <v>197675</v>
      </c>
      <c r="P7" s="7">
        <v>940</v>
      </c>
      <c r="Q7" s="7">
        <v>0</v>
      </c>
      <c r="R7" s="7">
        <v>0</v>
      </c>
      <c r="S7" s="7">
        <v>29595</v>
      </c>
      <c r="T7" s="7">
        <v>90268</v>
      </c>
      <c r="U7" s="7">
        <v>168.267</v>
      </c>
      <c r="V7" s="7">
        <v>272020</v>
      </c>
    </row>
    <row r="8" spans="1:22" x14ac:dyDescent="0.3">
      <c r="A8" t="s">
        <v>91</v>
      </c>
      <c r="B8" s="7">
        <v>1282823</v>
      </c>
      <c r="C8" s="7">
        <v>876891</v>
      </c>
      <c r="D8" s="7">
        <v>405932</v>
      </c>
      <c r="E8" s="7">
        <v>230712</v>
      </c>
      <c r="F8" s="7">
        <v>133015</v>
      </c>
      <c r="G8" s="7">
        <v>97697</v>
      </c>
      <c r="H8" s="7">
        <v>29895</v>
      </c>
      <c r="I8" s="7">
        <v>5114</v>
      </c>
      <c r="J8" s="7">
        <v>24781</v>
      </c>
      <c r="K8" s="7">
        <v>888288</v>
      </c>
      <c r="L8" s="7">
        <v>605499</v>
      </c>
      <c r="M8" s="7">
        <v>282789</v>
      </c>
      <c r="N8" s="7">
        <v>133928</v>
      </c>
      <c r="O8" s="7">
        <v>133263</v>
      </c>
      <c r="P8" s="7">
        <v>665</v>
      </c>
      <c r="Q8" s="7">
        <v>0</v>
      </c>
      <c r="R8" s="7">
        <v>0</v>
      </c>
      <c r="S8" s="7">
        <v>42542</v>
      </c>
      <c r="T8" s="7">
        <v>243841</v>
      </c>
      <c r="U8" s="7">
        <v>198.703</v>
      </c>
      <c r="V8" s="7">
        <v>474162</v>
      </c>
    </row>
    <row r="9" spans="1:22" x14ac:dyDescent="0.3">
      <c r="A9" t="s">
        <v>92</v>
      </c>
      <c r="B9" s="7">
        <v>957150</v>
      </c>
      <c r="C9" s="7">
        <v>789686</v>
      </c>
      <c r="D9" s="7">
        <v>167464</v>
      </c>
      <c r="E9" s="7">
        <v>70064</v>
      </c>
      <c r="F9" s="7">
        <v>34835</v>
      </c>
      <c r="G9" s="7">
        <v>35229</v>
      </c>
      <c r="H9" s="7">
        <v>41573</v>
      </c>
      <c r="I9" s="7">
        <v>7159</v>
      </c>
      <c r="J9" s="7">
        <v>34414</v>
      </c>
      <c r="K9" s="7">
        <v>771076</v>
      </c>
      <c r="L9" s="7">
        <v>673577</v>
      </c>
      <c r="M9" s="7">
        <v>97499</v>
      </c>
      <c r="N9" s="7">
        <v>74437</v>
      </c>
      <c r="O9" s="7">
        <v>74115</v>
      </c>
      <c r="P9" s="7">
        <v>322</v>
      </c>
      <c r="Q9" s="7">
        <v>0</v>
      </c>
      <c r="R9" s="7">
        <v>0</v>
      </c>
      <c r="S9" s="7">
        <v>19034</v>
      </c>
      <c r="T9" s="7">
        <v>78691</v>
      </c>
      <c r="U9" s="7">
        <v>181.47</v>
      </c>
      <c r="V9" s="7">
        <v>622268</v>
      </c>
    </row>
    <row r="10" spans="1:22" x14ac:dyDescent="0.3">
      <c r="A10" t="s">
        <v>93</v>
      </c>
      <c r="B10" s="7">
        <v>1361569</v>
      </c>
      <c r="C10" s="7">
        <v>1181225</v>
      </c>
      <c r="D10" s="7">
        <v>180344</v>
      </c>
      <c r="E10" s="7">
        <v>168947</v>
      </c>
      <c r="F10" s="7">
        <v>146104</v>
      </c>
      <c r="G10" s="7">
        <v>22843</v>
      </c>
      <c r="H10" s="7">
        <v>85893</v>
      </c>
      <c r="I10" s="7">
        <v>16554</v>
      </c>
      <c r="J10" s="7">
        <v>69339</v>
      </c>
      <c r="K10" s="7">
        <v>971038</v>
      </c>
      <c r="L10" s="7">
        <v>883245</v>
      </c>
      <c r="M10" s="7">
        <v>87793</v>
      </c>
      <c r="N10" s="7">
        <v>135691</v>
      </c>
      <c r="O10" s="7">
        <v>135322</v>
      </c>
      <c r="P10" s="7">
        <v>369</v>
      </c>
      <c r="Q10" s="7">
        <v>0</v>
      </c>
      <c r="R10" s="7">
        <v>0</v>
      </c>
      <c r="S10" s="7">
        <v>25944</v>
      </c>
      <c r="T10" s="7">
        <v>68952</v>
      </c>
      <c r="U10" s="7">
        <v>167.392</v>
      </c>
      <c r="V10" s="7">
        <v>737922</v>
      </c>
    </row>
    <row r="11" spans="1:22" x14ac:dyDescent="0.3">
      <c r="A11" t="s">
        <v>94</v>
      </c>
      <c r="B11" s="7">
        <v>1161999</v>
      </c>
      <c r="C11" s="7">
        <v>834863</v>
      </c>
      <c r="D11" s="7">
        <v>327136</v>
      </c>
      <c r="E11" s="7">
        <v>113979</v>
      </c>
      <c r="F11" s="7">
        <v>78346</v>
      </c>
      <c r="G11" s="7">
        <v>35633</v>
      </c>
      <c r="H11" s="7">
        <v>70819</v>
      </c>
      <c r="I11" s="7">
        <v>6996</v>
      </c>
      <c r="J11" s="7">
        <v>63823</v>
      </c>
      <c r="K11" s="7">
        <v>809050</v>
      </c>
      <c r="L11" s="7">
        <v>581620</v>
      </c>
      <c r="M11" s="7">
        <v>227430</v>
      </c>
      <c r="N11" s="7">
        <v>168151</v>
      </c>
      <c r="O11" s="7">
        <v>167901</v>
      </c>
      <c r="P11" s="7">
        <v>250</v>
      </c>
      <c r="Q11" s="7">
        <v>0</v>
      </c>
      <c r="R11" s="7">
        <v>0</v>
      </c>
      <c r="S11" s="7">
        <v>29654</v>
      </c>
      <c r="T11" s="7">
        <v>193881</v>
      </c>
      <c r="U11" s="7">
        <v>221.90299999999999</v>
      </c>
      <c r="V11" s="7">
        <v>394072</v>
      </c>
    </row>
    <row r="12" spans="1:22" x14ac:dyDescent="0.3">
      <c r="A12" t="s">
        <v>95</v>
      </c>
      <c r="B12" s="7">
        <v>86856</v>
      </c>
      <c r="C12" s="7">
        <v>86164</v>
      </c>
      <c r="D12" s="7">
        <v>692</v>
      </c>
      <c r="E12" s="7">
        <v>70</v>
      </c>
      <c r="F12" s="7">
        <v>54</v>
      </c>
      <c r="G12" s="7">
        <v>16</v>
      </c>
      <c r="H12" s="7">
        <v>2</v>
      </c>
      <c r="I12" s="7">
        <v>0</v>
      </c>
      <c r="J12" s="7">
        <v>2</v>
      </c>
      <c r="K12" s="7">
        <v>86680</v>
      </c>
      <c r="L12" s="7">
        <v>86009</v>
      </c>
      <c r="M12" s="7">
        <v>671</v>
      </c>
      <c r="N12" s="7">
        <v>104</v>
      </c>
      <c r="O12" s="7">
        <v>101</v>
      </c>
      <c r="P12" s="7">
        <v>3</v>
      </c>
      <c r="Q12" s="7">
        <v>0</v>
      </c>
      <c r="R12" s="7">
        <v>0</v>
      </c>
      <c r="S12" s="7">
        <v>9</v>
      </c>
      <c r="T12" s="7">
        <v>170</v>
      </c>
      <c r="U12" s="7">
        <v>514.32100000000003</v>
      </c>
      <c r="V12" s="7">
        <v>85934</v>
      </c>
    </row>
    <row r="13" spans="1:22" x14ac:dyDescent="0.3">
      <c r="A13" t="s">
        <v>96</v>
      </c>
      <c r="B13" s="7">
        <v>1867271</v>
      </c>
      <c r="C13" s="7">
        <v>1508235</v>
      </c>
      <c r="D13" s="7">
        <v>359036</v>
      </c>
      <c r="E13" s="7">
        <v>334314</v>
      </c>
      <c r="F13" s="7">
        <v>251231</v>
      </c>
      <c r="G13" s="7">
        <v>83083</v>
      </c>
      <c r="H13" s="7">
        <v>73609</v>
      </c>
      <c r="I13" s="7">
        <v>31879</v>
      </c>
      <c r="J13" s="7">
        <v>41730</v>
      </c>
      <c r="K13" s="7">
        <v>1295410</v>
      </c>
      <c r="L13" s="7">
        <v>1062626</v>
      </c>
      <c r="M13" s="7">
        <v>232784</v>
      </c>
      <c r="N13" s="7">
        <v>163938</v>
      </c>
      <c r="O13" s="7">
        <v>162499</v>
      </c>
      <c r="P13" s="7">
        <v>1439</v>
      </c>
      <c r="Q13" s="7">
        <v>0</v>
      </c>
      <c r="R13" s="7">
        <v>0</v>
      </c>
      <c r="S13" s="7">
        <v>42155</v>
      </c>
      <c r="T13" s="7">
        <v>181589</v>
      </c>
      <c r="U13" s="7">
        <v>179.97200000000001</v>
      </c>
      <c r="V13" s="7">
        <v>636272</v>
      </c>
    </row>
    <row r="14" spans="1:22" x14ac:dyDescent="0.3">
      <c r="A14" t="s">
        <v>97</v>
      </c>
      <c r="B14" s="7">
        <v>2472709</v>
      </c>
      <c r="C14" s="7">
        <v>2246156</v>
      </c>
      <c r="D14" s="7">
        <v>226553</v>
      </c>
      <c r="E14" s="7">
        <v>353082</v>
      </c>
      <c r="F14" s="7">
        <v>300078</v>
      </c>
      <c r="G14" s="7">
        <v>53004</v>
      </c>
      <c r="H14" s="7">
        <v>48927</v>
      </c>
      <c r="I14" s="7">
        <v>33548</v>
      </c>
      <c r="J14" s="7">
        <v>15379</v>
      </c>
      <c r="K14" s="7">
        <v>1929648</v>
      </c>
      <c r="L14" s="7">
        <v>1771797</v>
      </c>
      <c r="M14" s="7">
        <v>157851</v>
      </c>
      <c r="N14" s="7">
        <v>141052</v>
      </c>
      <c r="O14" s="7">
        <v>140733</v>
      </c>
      <c r="P14" s="7">
        <v>319</v>
      </c>
      <c r="Q14" s="7">
        <v>0</v>
      </c>
      <c r="R14" s="7">
        <v>0</v>
      </c>
      <c r="S14" s="7">
        <v>25798</v>
      </c>
      <c r="T14" s="7">
        <v>131847</v>
      </c>
      <c r="U14" s="7">
        <v>168.81299999999999</v>
      </c>
      <c r="V14" s="7">
        <v>1229045</v>
      </c>
    </row>
    <row r="15" spans="1:22" x14ac:dyDescent="0.3">
      <c r="A15" t="s">
        <v>98</v>
      </c>
      <c r="B15" s="7">
        <v>2446270</v>
      </c>
      <c r="C15" s="7">
        <v>2316247</v>
      </c>
      <c r="D15" s="7">
        <v>130023</v>
      </c>
      <c r="E15" s="7">
        <v>309982</v>
      </c>
      <c r="F15" s="7">
        <v>287118</v>
      </c>
      <c r="G15" s="7">
        <v>22864</v>
      </c>
      <c r="H15" s="7">
        <v>39561</v>
      </c>
      <c r="I15" s="7">
        <v>30734</v>
      </c>
      <c r="J15" s="7">
        <v>8827</v>
      </c>
      <c r="K15" s="7">
        <v>1960938</v>
      </c>
      <c r="L15" s="7">
        <v>1862865</v>
      </c>
      <c r="M15" s="7">
        <v>98073</v>
      </c>
      <c r="N15" s="7">
        <v>135789</v>
      </c>
      <c r="O15" s="7">
        <v>135530</v>
      </c>
      <c r="P15" s="7">
        <v>259</v>
      </c>
      <c r="Q15" s="7">
        <v>0</v>
      </c>
      <c r="R15" s="7">
        <v>0</v>
      </c>
      <c r="S15" s="7">
        <v>12848</v>
      </c>
      <c r="T15" s="7">
        <v>82946</v>
      </c>
      <c r="U15" s="7">
        <v>169.55600000000001</v>
      </c>
      <c r="V15" s="7">
        <v>1278975</v>
      </c>
    </row>
    <row r="16" spans="1:22" x14ac:dyDescent="0.3">
      <c r="A16" t="s">
        <v>99</v>
      </c>
      <c r="B16" s="7">
        <v>2515925</v>
      </c>
      <c r="C16" s="7">
        <v>2388389</v>
      </c>
      <c r="D16" s="7">
        <v>127536</v>
      </c>
      <c r="E16" s="7">
        <v>339681</v>
      </c>
      <c r="F16" s="7">
        <v>319670</v>
      </c>
      <c r="G16" s="7">
        <v>20011</v>
      </c>
      <c r="H16" s="7">
        <v>44135</v>
      </c>
      <c r="I16" s="7">
        <v>35988</v>
      </c>
      <c r="J16" s="7">
        <v>8147</v>
      </c>
      <c r="K16" s="7">
        <v>1982859</v>
      </c>
      <c r="L16" s="7">
        <v>1883653</v>
      </c>
      <c r="M16" s="7">
        <v>99206</v>
      </c>
      <c r="N16" s="7">
        <v>149250</v>
      </c>
      <c r="O16" s="7">
        <v>149078</v>
      </c>
      <c r="P16" s="7">
        <v>172</v>
      </c>
      <c r="Q16" s="7">
        <v>0</v>
      </c>
      <c r="R16" s="7">
        <v>0</v>
      </c>
      <c r="S16" s="7">
        <v>11550</v>
      </c>
      <c r="T16" s="7">
        <v>87576</v>
      </c>
      <c r="U16" s="7">
        <v>171.398</v>
      </c>
      <c r="V16" s="7">
        <v>1239003</v>
      </c>
    </row>
    <row r="17" spans="1:22" x14ac:dyDescent="0.3">
      <c r="A17" t="s">
        <v>100</v>
      </c>
      <c r="B17" s="7">
        <v>2225693</v>
      </c>
      <c r="C17" s="7">
        <v>2054127</v>
      </c>
      <c r="D17" s="7">
        <v>171566</v>
      </c>
      <c r="E17" s="7">
        <v>345792</v>
      </c>
      <c r="F17" s="7">
        <v>310940</v>
      </c>
      <c r="G17" s="7">
        <v>34852</v>
      </c>
      <c r="H17" s="7">
        <v>45528</v>
      </c>
      <c r="I17" s="7">
        <v>32292</v>
      </c>
      <c r="J17" s="7">
        <v>13236</v>
      </c>
      <c r="K17" s="7">
        <v>1684055</v>
      </c>
      <c r="L17" s="7">
        <v>1560906</v>
      </c>
      <c r="M17" s="7">
        <v>123149</v>
      </c>
      <c r="N17" s="7">
        <v>150318</v>
      </c>
      <c r="O17" s="7">
        <v>149989</v>
      </c>
      <c r="P17" s="7">
        <v>329</v>
      </c>
      <c r="Q17" s="7">
        <v>0</v>
      </c>
      <c r="R17" s="7">
        <v>0</v>
      </c>
      <c r="S17" s="7">
        <v>21409</v>
      </c>
      <c r="T17" s="7">
        <v>100785</v>
      </c>
      <c r="U17" s="7">
        <v>169.11500000000001</v>
      </c>
      <c r="V17" s="7">
        <v>939500</v>
      </c>
    </row>
    <row r="18" spans="1:22" x14ac:dyDescent="0.3">
      <c r="A18" t="s">
        <v>101</v>
      </c>
      <c r="B18" s="7">
        <v>2467869</v>
      </c>
      <c r="C18" s="7">
        <v>2322380</v>
      </c>
      <c r="D18" s="7">
        <v>145489</v>
      </c>
      <c r="E18" s="7">
        <v>379135</v>
      </c>
      <c r="F18" s="7">
        <v>356004</v>
      </c>
      <c r="G18" s="7">
        <v>23131</v>
      </c>
      <c r="H18" s="7">
        <v>49863</v>
      </c>
      <c r="I18" s="7">
        <v>39703</v>
      </c>
      <c r="J18" s="7">
        <v>10160</v>
      </c>
      <c r="K18" s="7">
        <v>1871792</v>
      </c>
      <c r="L18" s="7">
        <v>1759918</v>
      </c>
      <c r="M18" s="7">
        <v>111874</v>
      </c>
      <c r="N18" s="7">
        <v>167079</v>
      </c>
      <c r="O18" s="7">
        <v>166755</v>
      </c>
      <c r="P18" s="7">
        <v>324</v>
      </c>
      <c r="Q18" s="7">
        <v>0</v>
      </c>
      <c r="R18" s="7">
        <v>0</v>
      </c>
      <c r="S18" s="7">
        <v>12507</v>
      </c>
      <c r="T18" s="7">
        <v>98747</v>
      </c>
      <c r="U18" s="7">
        <v>169.62799999999999</v>
      </c>
      <c r="V18" s="7">
        <v>1038945</v>
      </c>
    </row>
    <row r="19" spans="1:22" x14ac:dyDescent="0.3">
      <c r="A19" t="s">
        <v>102</v>
      </c>
      <c r="B19" s="7">
        <v>2631880</v>
      </c>
      <c r="C19" s="7">
        <v>2461509</v>
      </c>
      <c r="D19" s="7">
        <v>170371</v>
      </c>
      <c r="E19" s="7">
        <v>404973</v>
      </c>
      <c r="F19" s="7">
        <v>377099</v>
      </c>
      <c r="G19" s="7">
        <v>27874</v>
      </c>
      <c r="H19" s="7">
        <v>47986</v>
      </c>
      <c r="I19" s="7">
        <v>37822</v>
      </c>
      <c r="J19" s="7">
        <v>10164</v>
      </c>
      <c r="K19" s="7">
        <v>2005899</v>
      </c>
      <c r="L19" s="7">
        <v>1873837</v>
      </c>
      <c r="M19" s="7">
        <v>132062</v>
      </c>
      <c r="N19" s="7">
        <v>173022</v>
      </c>
      <c r="O19" s="7">
        <v>172751</v>
      </c>
      <c r="P19" s="7">
        <v>271</v>
      </c>
      <c r="Q19" s="7">
        <v>0</v>
      </c>
      <c r="R19" s="7">
        <v>0</v>
      </c>
      <c r="S19" s="7">
        <v>15110</v>
      </c>
      <c r="T19" s="7">
        <v>115556</v>
      </c>
      <c r="U19" s="7">
        <v>171.50299999999999</v>
      </c>
      <c r="V19" s="7">
        <v>1096308</v>
      </c>
    </row>
    <row r="20" spans="1:22" x14ac:dyDescent="0.3">
      <c r="A20" t="s">
        <v>103</v>
      </c>
      <c r="B20" s="7">
        <v>403065</v>
      </c>
      <c r="C20" s="7">
        <v>336932</v>
      </c>
      <c r="D20" s="7">
        <v>66133</v>
      </c>
      <c r="E20" s="7">
        <v>19621</v>
      </c>
      <c r="F20" s="7">
        <v>6105</v>
      </c>
      <c r="G20" s="7">
        <v>13516</v>
      </c>
      <c r="H20" s="7">
        <v>30936</v>
      </c>
      <c r="I20" s="7">
        <v>4203</v>
      </c>
      <c r="J20" s="7">
        <v>26733</v>
      </c>
      <c r="K20" s="7">
        <v>317657</v>
      </c>
      <c r="L20" s="7">
        <v>291887</v>
      </c>
      <c r="M20" s="7">
        <v>25770</v>
      </c>
      <c r="N20" s="7">
        <v>34851</v>
      </c>
      <c r="O20" s="7">
        <v>34737</v>
      </c>
      <c r="P20" s="7">
        <v>114</v>
      </c>
      <c r="Q20" s="7">
        <v>0</v>
      </c>
      <c r="R20" s="7">
        <v>0</v>
      </c>
      <c r="S20" s="7">
        <v>4608</v>
      </c>
      <c r="T20" s="7">
        <v>21514</v>
      </c>
      <c r="U20" s="7">
        <v>313.19099999999997</v>
      </c>
      <c r="V20" s="7">
        <v>284485</v>
      </c>
    </row>
    <row r="21" spans="1:22" x14ac:dyDescent="0.3">
      <c r="A21" t="s">
        <v>104</v>
      </c>
      <c r="B21" s="7">
        <v>186541</v>
      </c>
      <c r="C21" s="7">
        <v>185948</v>
      </c>
      <c r="D21" s="7">
        <v>593</v>
      </c>
      <c r="E21" s="7">
        <v>58</v>
      </c>
      <c r="F21" s="7">
        <v>41</v>
      </c>
      <c r="G21" s="7">
        <v>17</v>
      </c>
      <c r="H21" s="7">
        <v>2</v>
      </c>
      <c r="I21" s="7">
        <v>1</v>
      </c>
      <c r="J21" s="7">
        <v>1</v>
      </c>
      <c r="K21" s="7">
        <v>186406</v>
      </c>
      <c r="L21" s="7">
        <v>185834</v>
      </c>
      <c r="M21" s="7">
        <v>572</v>
      </c>
      <c r="N21" s="7">
        <v>76</v>
      </c>
      <c r="O21" s="7">
        <v>73</v>
      </c>
      <c r="P21" s="7">
        <v>3</v>
      </c>
      <c r="Q21" s="7">
        <v>0</v>
      </c>
      <c r="R21" s="7">
        <v>0</v>
      </c>
      <c r="S21" s="7">
        <v>5</v>
      </c>
      <c r="T21" s="7">
        <v>117</v>
      </c>
      <c r="U21" s="7">
        <v>294.233</v>
      </c>
      <c r="V21" s="7">
        <v>185759</v>
      </c>
    </row>
    <row r="22" spans="1:22" x14ac:dyDescent="0.3">
      <c r="A22" t="s">
        <v>105</v>
      </c>
      <c r="B22" s="7">
        <v>1776567</v>
      </c>
      <c r="C22" s="7">
        <v>1739873</v>
      </c>
      <c r="D22" s="7">
        <v>36694</v>
      </c>
      <c r="E22" s="7">
        <v>141427</v>
      </c>
      <c r="F22" s="7">
        <v>137054</v>
      </c>
      <c r="G22" s="7">
        <v>4373</v>
      </c>
      <c r="H22" s="7">
        <v>60237</v>
      </c>
      <c r="I22" s="7">
        <v>46771</v>
      </c>
      <c r="J22" s="7">
        <v>13466</v>
      </c>
      <c r="K22" s="7">
        <v>1476183</v>
      </c>
      <c r="L22" s="7">
        <v>1457479</v>
      </c>
      <c r="M22" s="7">
        <v>18704</v>
      </c>
      <c r="N22" s="7">
        <v>98720</v>
      </c>
      <c r="O22" s="7">
        <v>98569</v>
      </c>
      <c r="P22" s="7">
        <v>151</v>
      </c>
      <c r="Q22" s="7">
        <v>0</v>
      </c>
      <c r="R22" s="7">
        <v>0</v>
      </c>
      <c r="S22" s="7">
        <v>1884</v>
      </c>
      <c r="T22" s="7">
        <v>16805</v>
      </c>
      <c r="U22" s="7">
        <v>175.33500000000001</v>
      </c>
      <c r="V22" s="7">
        <v>1170012</v>
      </c>
    </row>
    <row r="23" spans="1:22" x14ac:dyDescent="0.3">
      <c r="A23" t="s">
        <v>106</v>
      </c>
      <c r="B23" s="7">
        <v>4113042</v>
      </c>
      <c r="C23" s="7">
        <v>2536072</v>
      </c>
      <c r="D23" s="7">
        <v>1576970</v>
      </c>
      <c r="E23" s="7">
        <v>336046</v>
      </c>
      <c r="F23" s="7">
        <v>177916</v>
      </c>
      <c r="G23" s="7">
        <v>158130</v>
      </c>
      <c r="H23" s="7">
        <v>841216</v>
      </c>
      <c r="I23" s="7">
        <v>123348</v>
      </c>
      <c r="J23" s="7">
        <v>717868</v>
      </c>
      <c r="K23" s="7">
        <v>1874519</v>
      </c>
      <c r="L23" s="7">
        <v>1176064</v>
      </c>
      <c r="M23" s="7">
        <v>698455</v>
      </c>
      <c r="N23" s="7">
        <v>1061261</v>
      </c>
      <c r="O23" s="7">
        <v>1058744</v>
      </c>
      <c r="P23" s="7">
        <v>2517</v>
      </c>
      <c r="Q23" s="7">
        <v>0</v>
      </c>
      <c r="R23" s="7">
        <v>0</v>
      </c>
      <c r="S23" s="7">
        <v>50175</v>
      </c>
      <c r="T23" s="7">
        <v>647358</v>
      </c>
      <c r="U23" s="7">
        <v>258.74200000000002</v>
      </c>
      <c r="V23" s="7">
        <v>875033</v>
      </c>
    </row>
    <row r="24" spans="1:22" x14ac:dyDescent="0.3">
      <c r="A24" t="s">
        <v>107</v>
      </c>
      <c r="B24" s="7">
        <v>4034018</v>
      </c>
      <c r="C24" s="7">
        <v>2599916</v>
      </c>
      <c r="D24" s="7">
        <v>1434102</v>
      </c>
      <c r="E24" s="7">
        <v>272553</v>
      </c>
      <c r="F24" s="7">
        <v>173585</v>
      </c>
      <c r="G24" s="7">
        <v>98968</v>
      </c>
      <c r="H24" s="7">
        <v>931686</v>
      </c>
      <c r="I24" s="7">
        <v>137907</v>
      </c>
      <c r="J24" s="7">
        <v>793779</v>
      </c>
      <c r="K24" s="7">
        <v>1728751</v>
      </c>
      <c r="L24" s="7">
        <v>1189380</v>
      </c>
      <c r="M24" s="7">
        <v>539371</v>
      </c>
      <c r="N24" s="7">
        <v>1101028</v>
      </c>
      <c r="O24" s="7">
        <v>1099044</v>
      </c>
      <c r="P24" s="7">
        <v>1984</v>
      </c>
      <c r="Q24" s="7">
        <v>0</v>
      </c>
      <c r="R24" s="7">
        <v>0</v>
      </c>
      <c r="S24" s="7">
        <v>30125</v>
      </c>
      <c r="T24" s="7">
        <v>509237</v>
      </c>
      <c r="U24" s="7">
        <v>275.36500000000001</v>
      </c>
      <c r="V24" s="7">
        <v>862068</v>
      </c>
    </row>
    <row r="25" spans="1:22" x14ac:dyDescent="0.3">
      <c r="A25" t="s">
        <v>108</v>
      </c>
      <c r="B25" s="7">
        <v>4166164</v>
      </c>
      <c r="C25" s="7">
        <v>2540342</v>
      </c>
      <c r="D25" s="7">
        <v>1625822</v>
      </c>
      <c r="E25" s="7">
        <v>341531</v>
      </c>
      <c r="F25" s="7">
        <v>174622</v>
      </c>
      <c r="G25" s="7">
        <v>166909</v>
      </c>
      <c r="H25" s="7">
        <v>883208</v>
      </c>
      <c r="I25" s="7">
        <v>115233</v>
      </c>
      <c r="J25" s="7">
        <v>767975</v>
      </c>
      <c r="K25" s="7">
        <v>1830830</v>
      </c>
      <c r="L25" s="7">
        <v>1142243</v>
      </c>
      <c r="M25" s="7">
        <v>688587</v>
      </c>
      <c r="N25" s="7">
        <v>1110595</v>
      </c>
      <c r="O25" s="7">
        <v>1108244</v>
      </c>
      <c r="P25" s="7">
        <v>2351</v>
      </c>
      <c r="Q25" s="7">
        <v>0</v>
      </c>
      <c r="R25" s="7">
        <v>0</v>
      </c>
      <c r="S25" s="7">
        <v>52561</v>
      </c>
      <c r="T25" s="7">
        <v>634868</v>
      </c>
      <c r="U25" s="7">
        <v>269.93599999999998</v>
      </c>
      <c r="V25" s="7">
        <v>846671</v>
      </c>
    </row>
    <row r="26" spans="1:22" x14ac:dyDescent="0.3">
      <c r="A26" t="s">
        <v>109</v>
      </c>
      <c r="B26" s="7">
        <v>4020054</v>
      </c>
      <c r="C26" s="7">
        <v>2578623</v>
      </c>
      <c r="D26" s="7">
        <v>1441431</v>
      </c>
      <c r="E26" s="7">
        <v>273427</v>
      </c>
      <c r="F26" s="7">
        <v>170732</v>
      </c>
      <c r="G26" s="7">
        <v>102695</v>
      </c>
      <c r="H26" s="7">
        <v>925314</v>
      </c>
      <c r="I26" s="7">
        <v>138505</v>
      </c>
      <c r="J26" s="7">
        <v>786809</v>
      </c>
      <c r="K26" s="7">
        <v>1723826</v>
      </c>
      <c r="L26" s="7">
        <v>1173852</v>
      </c>
      <c r="M26" s="7">
        <v>549974</v>
      </c>
      <c r="N26" s="7">
        <v>1097487</v>
      </c>
      <c r="O26" s="7">
        <v>1095534</v>
      </c>
      <c r="P26" s="7">
        <v>1953</v>
      </c>
      <c r="Q26" s="7">
        <v>0</v>
      </c>
      <c r="R26" s="7">
        <v>0</v>
      </c>
      <c r="S26" s="7">
        <v>31995</v>
      </c>
      <c r="T26" s="7">
        <v>518208</v>
      </c>
      <c r="U26" s="7">
        <v>273.471</v>
      </c>
      <c r="V26" s="7">
        <v>855318</v>
      </c>
    </row>
    <row r="27" spans="1:22" x14ac:dyDescent="0.3">
      <c r="A27" t="s">
        <v>110</v>
      </c>
      <c r="B27" s="7">
        <v>4030591</v>
      </c>
      <c r="C27" s="7">
        <v>2645611</v>
      </c>
      <c r="D27" s="7">
        <v>1384980</v>
      </c>
      <c r="E27" s="7">
        <v>256713</v>
      </c>
      <c r="F27" s="7">
        <v>180586</v>
      </c>
      <c r="G27" s="7">
        <v>76127</v>
      </c>
      <c r="H27" s="7">
        <v>953488</v>
      </c>
      <c r="I27" s="7">
        <v>142447</v>
      </c>
      <c r="J27" s="7">
        <v>811041</v>
      </c>
      <c r="K27" s="7">
        <v>1707646</v>
      </c>
      <c r="L27" s="7">
        <v>1211916</v>
      </c>
      <c r="M27" s="7">
        <v>495730</v>
      </c>
      <c r="N27" s="7">
        <v>1112744</v>
      </c>
      <c r="O27" s="7">
        <v>1110662</v>
      </c>
      <c r="P27" s="7">
        <v>2082</v>
      </c>
      <c r="Q27" s="7">
        <v>0</v>
      </c>
      <c r="R27" s="7">
        <v>0</v>
      </c>
      <c r="S27" s="7">
        <v>27378</v>
      </c>
      <c r="T27" s="7">
        <v>466972</v>
      </c>
      <c r="U27" s="7">
        <v>285.47699999999998</v>
      </c>
      <c r="V27" s="7">
        <v>879975</v>
      </c>
    </row>
    <row r="28" spans="1:22" x14ac:dyDescent="0.3">
      <c r="A28" t="s">
        <v>111</v>
      </c>
      <c r="B28" s="7">
        <v>4028788</v>
      </c>
      <c r="C28" s="7">
        <v>2645755</v>
      </c>
      <c r="D28" s="7">
        <v>1383033</v>
      </c>
      <c r="E28" s="7">
        <v>252872</v>
      </c>
      <c r="F28" s="7">
        <v>178700</v>
      </c>
      <c r="G28" s="7">
        <v>74172</v>
      </c>
      <c r="H28" s="7">
        <v>958632</v>
      </c>
      <c r="I28" s="7">
        <v>142160</v>
      </c>
      <c r="J28" s="7">
        <v>816472</v>
      </c>
      <c r="K28" s="7">
        <v>1699852</v>
      </c>
      <c r="L28" s="7">
        <v>1209563</v>
      </c>
      <c r="M28" s="7">
        <v>490289</v>
      </c>
      <c r="N28" s="7">
        <v>1117432</v>
      </c>
      <c r="O28" s="7">
        <v>1115332</v>
      </c>
      <c r="P28" s="7">
        <v>2100</v>
      </c>
      <c r="Q28" s="7">
        <v>0</v>
      </c>
      <c r="R28" s="7">
        <v>0</v>
      </c>
      <c r="S28" s="7">
        <v>28293</v>
      </c>
      <c r="T28" s="7">
        <v>462670</v>
      </c>
      <c r="U28" s="7">
        <v>288.024</v>
      </c>
      <c r="V28" s="7">
        <v>878596</v>
      </c>
    </row>
    <row r="29" spans="1:22" x14ac:dyDescent="0.3">
      <c r="A29" t="s">
        <v>112</v>
      </c>
      <c r="B29" s="7">
        <v>2130133</v>
      </c>
      <c r="C29" s="7">
        <v>2080926</v>
      </c>
      <c r="D29" s="7">
        <v>49207</v>
      </c>
      <c r="E29" s="7">
        <v>169952</v>
      </c>
      <c r="F29" s="7">
        <v>163432</v>
      </c>
      <c r="G29" s="7">
        <v>6520</v>
      </c>
      <c r="H29" s="7">
        <v>88560</v>
      </c>
      <c r="I29" s="7">
        <v>70742</v>
      </c>
      <c r="J29" s="7">
        <v>17818</v>
      </c>
      <c r="K29" s="7">
        <v>1734439</v>
      </c>
      <c r="L29" s="7">
        <v>1709846</v>
      </c>
      <c r="M29" s="7">
        <v>24593</v>
      </c>
      <c r="N29" s="7">
        <v>137182</v>
      </c>
      <c r="O29" s="7">
        <v>136906</v>
      </c>
      <c r="P29" s="7">
        <v>276</v>
      </c>
      <c r="Q29" s="7">
        <v>0</v>
      </c>
      <c r="R29" s="7">
        <v>0</v>
      </c>
      <c r="S29" s="7">
        <v>2661</v>
      </c>
      <c r="T29" s="7">
        <v>21965</v>
      </c>
      <c r="U29" s="7">
        <v>183.24799999999999</v>
      </c>
      <c r="V29" s="7">
        <v>1367371</v>
      </c>
    </row>
    <row r="30" spans="1:22" x14ac:dyDescent="0.3">
      <c r="A30" t="s">
        <v>113</v>
      </c>
      <c r="B30" s="7">
        <v>2235533</v>
      </c>
      <c r="C30" s="7">
        <v>2182536</v>
      </c>
      <c r="D30" s="7">
        <v>52997</v>
      </c>
      <c r="E30" s="7">
        <v>180546</v>
      </c>
      <c r="F30" s="7">
        <v>174783</v>
      </c>
      <c r="G30" s="7">
        <v>5763</v>
      </c>
      <c r="H30" s="7">
        <v>85735</v>
      </c>
      <c r="I30" s="7">
        <v>63611</v>
      </c>
      <c r="J30" s="7">
        <v>22124</v>
      </c>
      <c r="K30" s="7">
        <v>1831815</v>
      </c>
      <c r="L30" s="7">
        <v>1806994</v>
      </c>
      <c r="M30" s="7">
        <v>24821</v>
      </c>
      <c r="N30" s="7">
        <v>137437</v>
      </c>
      <c r="O30" s="7">
        <v>137148</v>
      </c>
      <c r="P30" s="7">
        <v>289</v>
      </c>
      <c r="Q30" s="7">
        <v>0</v>
      </c>
      <c r="R30" s="7">
        <v>0</v>
      </c>
      <c r="S30" s="7">
        <v>2273</v>
      </c>
      <c r="T30" s="7">
        <v>22285</v>
      </c>
      <c r="U30" s="7">
        <v>196.38200000000001</v>
      </c>
      <c r="V30" s="7">
        <v>1450708</v>
      </c>
    </row>
    <row r="31" spans="1:22" x14ac:dyDescent="0.3">
      <c r="A31" t="s">
        <v>114</v>
      </c>
      <c r="B31" s="7">
        <v>2105379</v>
      </c>
      <c r="C31" s="7">
        <v>2077084</v>
      </c>
      <c r="D31" s="7">
        <v>28295</v>
      </c>
      <c r="E31" s="7">
        <v>167768</v>
      </c>
      <c r="F31" s="7">
        <v>164398</v>
      </c>
      <c r="G31" s="7">
        <v>3370</v>
      </c>
      <c r="H31" s="7">
        <v>77807</v>
      </c>
      <c r="I31" s="7">
        <v>67098</v>
      </c>
      <c r="J31" s="7">
        <v>10709</v>
      </c>
      <c r="K31" s="7">
        <v>1731399</v>
      </c>
      <c r="L31" s="7">
        <v>1717387</v>
      </c>
      <c r="M31" s="7">
        <v>14012</v>
      </c>
      <c r="N31" s="7">
        <v>128405</v>
      </c>
      <c r="O31" s="7">
        <v>128201</v>
      </c>
      <c r="P31" s="7">
        <v>204</v>
      </c>
      <c r="Q31" s="7">
        <v>0</v>
      </c>
      <c r="R31" s="7">
        <v>0</v>
      </c>
      <c r="S31" s="7">
        <v>1301</v>
      </c>
      <c r="T31" s="7">
        <v>12224</v>
      </c>
      <c r="U31" s="7">
        <v>180.929</v>
      </c>
      <c r="V31" s="7">
        <v>1362074</v>
      </c>
    </row>
    <row r="32" spans="1:22" x14ac:dyDescent="0.3">
      <c r="A32" t="s">
        <v>115</v>
      </c>
      <c r="B32" s="7">
        <v>2544933</v>
      </c>
      <c r="C32" s="7">
        <v>2510683</v>
      </c>
      <c r="D32" s="7">
        <v>34250</v>
      </c>
      <c r="E32" s="7">
        <v>207585</v>
      </c>
      <c r="F32" s="7">
        <v>203956</v>
      </c>
      <c r="G32" s="7">
        <v>3629</v>
      </c>
      <c r="H32" s="7">
        <v>94816</v>
      </c>
      <c r="I32" s="7">
        <v>80508</v>
      </c>
      <c r="J32" s="7">
        <v>14308</v>
      </c>
      <c r="K32" s="7">
        <v>2081446</v>
      </c>
      <c r="L32" s="7">
        <v>2065334</v>
      </c>
      <c r="M32" s="7">
        <v>16112</v>
      </c>
      <c r="N32" s="7">
        <v>161086</v>
      </c>
      <c r="O32" s="7">
        <v>160885</v>
      </c>
      <c r="P32" s="7">
        <v>201</v>
      </c>
      <c r="Q32" s="7">
        <v>0</v>
      </c>
      <c r="R32" s="7">
        <v>0</v>
      </c>
      <c r="S32" s="7">
        <v>1179</v>
      </c>
      <c r="T32" s="7">
        <v>14974</v>
      </c>
      <c r="U32" s="7">
        <v>185.94800000000001</v>
      </c>
      <c r="V32" s="7">
        <v>1661184</v>
      </c>
    </row>
    <row r="33" spans="1:22" x14ac:dyDescent="0.3">
      <c r="A33" t="s">
        <v>116</v>
      </c>
      <c r="B33" s="7">
        <v>2429829</v>
      </c>
      <c r="C33" s="7">
        <v>2397083</v>
      </c>
      <c r="D33" s="7">
        <v>32746</v>
      </c>
      <c r="E33" s="7">
        <v>202123</v>
      </c>
      <c r="F33" s="7">
        <v>198464</v>
      </c>
      <c r="G33" s="7">
        <v>3659</v>
      </c>
      <c r="H33" s="7">
        <v>86102</v>
      </c>
      <c r="I33" s="7">
        <v>72222</v>
      </c>
      <c r="J33" s="7">
        <v>13880</v>
      </c>
      <c r="K33" s="7">
        <v>1999349</v>
      </c>
      <c r="L33" s="7">
        <v>1984331</v>
      </c>
      <c r="M33" s="7">
        <v>15018</v>
      </c>
      <c r="N33" s="7">
        <v>142255</v>
      </c>
      <c r="O33" s="7">
        <v>142066</v>
      </c>
      <c r="P33" s="7">
        <v>189</v>
      </c>
      <c r="Q33" s="7">
        <v>0</v>
      </c>
      <c r="R33" s="7">
        <v>0</v>
      </c>
      <c r="S33" s="7">
        <v>1434</v>
      </c>
      <c r="T33" s="7">
        <v>13523</v>
      </c>
      <c r="U33" s="7">
        <v>183.15199999999999</v>
      </c>
      <c r="V33" s="7">
        <v>1543464</v>
      </c>
    </row>
    <row r="34" spans="1:22" x14ac:dyDescent="0.3">
      <c r="A34" t="s">
        <v>117</v>
      </c>
      <c r="B34" s="7">
        <v>2685142</v>
      </c>
      <c r="C34" s="7">
        <v>2612996</v>
      </c>
      <c r="D34" s="7">
        <v>72146</v>
      </c>
      <c r="E34" s="7">
        <v>188030</v>
      </c>
      <c r="F34" s="7">
        <v>171918</v>
      </c>
      <c r="G34" s="7">
        <v>16112</v>
      </c>
      <c r="H34" s="7">
        <v>52077</v>
      </c>
      <c r="I34" s="7">
        <v>50094</v>
      </c>
      <c r="J34" s="7">
        <v>1983</v>
      </c>
      <c r="K34" s="7">
        <v>2351397</v>
      </c>
      <c r="L34" s="7">
        <v>2297756</v>
      </c>
      <c r="M34" s="7">
        <v>53641</v>
      </c>
      <c r="N34" s="7">
        <v>93638</v>
      </c>
      <c r="O34" s="7">
        <v>93228</v>
      </c>
      <c r="P34" s="7">
        <v>410</v>
      </c>
      <c r="Q34" s="7">
        <v>0</v>
      </c>
      <c r="R34" s="7">
        <v>0</v>
      </c>
      <c r="S34" s="7">
        <v>2415</v>
      </c>
      <c r="T34" s="7">
        <v>50399</v>
      </c>
      <c r="U34" s="7">
        <v>158.291</v>
      </c>
      <c r="V34" s="7">
        <v>1939385</v>
      </c>
    </row>
    <row r="35" spans="1:22" x14ac:dyDescent="0.3">
      <c r="A35" t="s">
        <v>118</v>
      </c>
      <c r="B35" s="7">
        <v>2906828</v>
      </c>
      <c r="C35" s="7">
        <v>2824123</v>
      </c>
      <c r="D35" s="7">
        <v>82705</v>
      </c>
      <c r="E35" s="7">
        <v>177764</v>
      </c>
      <c r="F35" s="7">
        <v>160424</v>
      </c>
      <c r="G35" s="7">
        <v>17340</v>
      </c>
      <c r="H35" s="7">
        <v>45851</v>
      </c>
      <c r="I35" s="7">
        <v>42178</v>
      </c>
      <c r="J35" s="7">
        <v>3673</v>
      </c>
      <c r="K35" s="7">
        <v>2587675</v>
      </c>
      <c r="L35" s="7">
        <v>2526654</v>
      </c>
      <c r="M35" s="7">
        <v>61021</v>
      </c>
      <c r="N35" s="7">
        <v>95538</v>
      </c>
      <c r="O35" s="7">
        <v>94867</v>
      </c>
      <c r="P35" s="7">
        <v>671</v>
      </c>
      <c r="Q35" s="7">
        <v>0</v>
      </c>
      <c r="R35" s="7">
        <v>0</v>
      </c>
      <c r="S35" s="7">
        <v>3008</v>
      </c>
      <c r="T35" s="7">
        <v>57725</v>
      </c>
      <c r="U35" s="7">
        <v>160.76900000000001</v>
      </c>
      <c r="V35" s="7">
        <v>2190238</v>
      </c>
    </row>
    <row r="36" spans="1:22" x14ac:dyDescent="0.3">
      <c r="A36" t="s">
        <v>119</v>
      </c>
      <c r="B36" s="7">
        <v>2587976</v>
      </c>
      <c r="C36" s="7">
        <v>2569331</v>
      </c>
      <c r="D36" s="7">
        <v>18645</v>
      </c>
      <c r="E36" s="7">
        <v>177779</v>
      </c>
      <c r="F36" s="7">
        <v>175141</v>
      </c>
      <c r="G36" s="7">
        <v>2638</v>
      </c>
      <c r="H36" s="7">
        <v>49612</v>
      </c>
      <c r="I36" s="7">
        <v>47858</v>
      </c>
      <c r="J36" s="7">
        <v>1754</v>
      </c>
      <c r="K36" s="7">
        <v>2264738</v>
      </c>
      <c r="L36" s="7">
        <v>2250603</v>
      </c>
      <c r="M36" s="7">
        <v>14135</v>
      </c>
      <c r="N36" s="7">
        <v>95847</v>
      </c>
      <c r="O36" s="7">
        <v>95729</v>
      </c>
      <c r="P36" s="7">
        <v>118</v>
      </c>
      <c r="Q36" s="7">
        <v>0</v>
      </c>
      <c r="R36" s="7">
        <v>0</v>
      </c>
      <c r="S36" s="7">
        <v>925</v>
      </c>
      <c r="T36" s="7">
        <v>11985</v>
      </c>
      <c r="U36" s="7">
        <v>144.78</v>
      </c>
      <c r="V36" s="7">
        <v>1903811</v>
      </c>
    </row>
    <row r="37" spans="1:22" x14ac:dyDescent="0.3">
      <c r="A37" t="s">
        <v>120</v>
      </c>
      <c r="B37" s="7">
        <v>2992792</v>
      </c>
      <c r="C37" s="7">
        <v>2899875</v>
      </c>
      <c r="D37" s="7">
        <v>92917</v>
      </c>
      <c r="E37" s="7">
        <v>159905</v>
      </c>
      <c r="F37" s="7">
        <v>140660</v>
      </c>
      <c r="G37" s="7">
        <v>19245</v>
      </c>
      <c r="H37" s="7">
        <v>40552</v>
      </c>
      <c r="I37" s="7">
        <v>36206</v>
      </c>
      <c r="J37" s="7">
        <v>4346</v>
      </c>
      <c r="K37" s="7">
        <v>2717201</v>
      </c>
      <c r="L37" s="7">
        <v>2648544</v>
      </c>
      <c r="M37" s="7">
        <v>68657</v>
      </c>
      <c r="N37" s="7">
        <v>75134</v>
      </c>
      <c r="O37" s="7">
        <v>74465</v>
      </c>
      <c r="P37" s="7">
        <v>669</v>
      </c>
      <c r="Q37" s="7">
        <v>0</v>
      </c>
      <c r="R37" s="7">
        <v>0</v>
      </c>
      <c r="S37" s="7">
        <v>3262</v>
      </c>
      <c r="T37" s="7">
        <v>64207</v>
      </c>
      <c r="U37" s="7">
        <v>162.40700000000001</v>
      </c>
      <c r="V37" s="7">
        <v>2324419</v>
      </c>
    </row>
    <row r="38" spans="1:22" x14ac:dyDescent="0.3">
      <c r="A38" t="s">
        <v>121</v>
      </c>
      <c r="B38" s="7">
        <v>2680524</v>
      </c>
      <c r="C38" s="7">
        <v>2675260</v>
      </c>
      <c r="D38" s="7">
        <v>5264</v>
      </c>
      <c r="E38" s="7">
        <v>136829</v>
      </c>
      <c r="F38" s="7">
        <v>136398</v>
      </c>
      <c r="G38" s="7">
        <v>431</v>
      </c>
      <c r="H38" s="7">
        <v>48943</v>
      </c>
      <c r="I38" s="7">
        <v>48943</v>
      </c>
      <c r="J38" s="7">
        <v>0</v>
      </c>
      <c r="K38" s="7">
        <v>2400033</v>
      </c>
      <c r="L38" s="7">
        <v>2395213</v>
      </c>
      <c r="M38" s="7">
        <v>4820</v>
      </c>
      <c r="N38" s="7">
        <v>94719</v>
      </c>
      <c r="O38" s="7">
        <v>94706</v>
      </c>
      <c r="P38" s="7">
        <v>13</v>
      </c>
      <c r="Q38" s="7">
        <v>0</v>
      </c>
      <c r="R38" s="7">
        <v>0</v>
      </c>
      <c r="S38" s="7">
        <v>370</v>
      </c>
      <c r="T38" s="7">
        <v>1209</v>
      </c>
      <c r="U38" s="7">
        <v>145.881</v>
      </c>
      <c r="V38" s="7">
        <v>2044524</v>
      </c>
    </row>
    <row r="39" spans="1:22" x14ac:dyDescent="0.3">
      <c r="A39" t="s">
        <v>122</v>
      </c>
      <c r="B39" s="7">
        <v>1971910</v>
      </c>
      <c r="C39" s="7">
        <v>1918032</v>
      </c>
      <c r="D39" s="7">
        <v>53878</v>
      </c>
      <c r="E39" s="7">
        <v>124758</v>
      </c>
      <c r="F39" s="7">
        <v>111611</v>
      </c>
      <c r="G39" s="7">
        <v>13147</v>
      </c>
      <c r="H39" s="7">
        <v>19503</v>
      </c>
      <c r="I39" s="7">
        <v>16781</v>
      </c>
      <c r="J39" s="7">
        <v>2722</v>
      </c>
      <c r="K39" s="7">
        <v>1724521</v>
      </c>
      <c r="L39" s="7">
        <v>1686753</v>
      </c>
      <c r="M39" s="7">
        <v>37768</v>
      </c>
      <c r="N39" s="7">
        <v>103128</v>
      </c>
      <c r="O39" s="7">
        <v>102887</v>
      </c>
      <c r="P39" s="7">
        <v>241</v>
      </c>
      <c r="Q39" s="7">
        <v>0</v>
      </c>
      <c r="R39" s="7">
        <v>0</v>
      </c>
      <c r="S39" s="7">
        <v>6276</v>
      </c>
      <c r="T39" s="7">
        <v>30500</v>
      </c>
      <c r="U39" s="7">
        <v>171.49600000000001</v>
      </c>
      <c r="V39" s="7">
        <v>1561318</v>
      </c>
    </row>
    <row r="40" spans="1:22" x14ac:dyDescent="0.3">
      <c r="A40" t="s">
        <v>123</v>
      </c>
      <c r="B40" s="7">
        <v>1814055</v>
      </c>
      <c r="C40" s="7">
        <v>1801146</v>
      </c>
      <c r="D40" s="7">
        <v>12909</v>
      </c>
      <c r="E40" s="7">
        <v>46847</v>
      </c>
      <c r="F40" s="7">
        <v>44194</v>
      </c>
      <c r="G40" s="7">
        <v>2653</v>
      </c>
      <c r="H40" s="7">
        <v>8544</v>
      </c>
      <c r="I40" s="7">
        <v>8307</v>
      </c>
      <c r="J40" s="7">
        <v>237</v>
      </c>
      <c r="K40" s="7">
        <v>1717255</v>
      </c>
      <c r="L40" s="7">
        <v>1707297</v>
      </c>
      <c r="M40" s="7">
        <v>9958</v>
      </c>
      <c r="N40" s="7">
        <v>41409</v>
      </c>
      <c r="O40" s="7">
        <v>41348</v>
      </c>
      <c r="P40" s="7">
        <v>61</v>
      </c>
      <c r="Q40" s="7">
        <v>0</v>
      </c>
      <c r="R40" s="7">
        <v>0</v>
      </c>
      <c r="S40" s="7">
        <v>3036</v>
      </c>
      <c r="T40" s="7">
        <v>4084</v>
      </c>
      <c r="U40" s="7">
        <v>152.60900000000001</v>
      </c>
      <c r="V40" s="7">
        <v>1623538</v>
      </c>
    </row>
    <row r="41" spans="1:22" x14ac:dyDescent="0.3">
      <c r="A41" t="s">
        <v>124</v>
      </c>
      <c r="B41" s="7">
        <v>2172138</v>
      </c>
      <c r="C41" s="7">
        <v>1889463</v>
      </c>
      <c r="D41" s="7">
        <v>282675</v>
      </c>
      <c r="E41" s="7">
        <v>124797</v>
      </c>
      <c r="F41" s="7">
        <v>42341</v>
      </c>
      <c r="G41" s="7">
        <v>82456</v>
      </c>
      <c r="H41" s="7">
        <v>20433</v>
      </c>
      <c r="I41" s="7">
        <v>10339</v>
      </c>
      <c r="J41" s="7">
        <v>10094</v>
      </c>
      <c r="K41" s="7">
        <v>1926168</v>
      </c>
      <c r="L41" s="7">
        <v>1737102</v>
      </c>
      <c r="M41" s="7">
        <v>189066</v>
      </c>
      <c r="N41" s="7">
        <v>100740</v>
      </c>
      <c r="O41" s="7">
        <v>99681</v>
      </c>
      <c r="P41" s="7">
        <v>1059</v>
      </c>
      <c r="Q41" s="7">
        <v>0</v>
      </c>
      <c r="R41" s="7">
        <v>0</v>
      </c>
      <c r="S41" s="7">
        <v>33491</v>
      </c>
      <c r="T41" s="7">
        <v>154957</v>
      </c>
      <c r="U41" s="7">
        <v>213.42500000000001</v>
      </c>
      <c r="V41" s="7">
        <v>1680203</v>
      </c>
    </row>
    <row r="42" spans="1:22" x14ac:dyDescent="0.3">
      <c r="A42" t="s">
        <v>125</v>
      </c>
      <c r="B42" s="7">
        <v>911595</v>
      </c>
      <c r="C42" s="7">
        <v>909058</v>
      </c>
      <c r="D42" s="7">
        <v>2537</v>
      </c>
      <c r="E42" s="7">
        <v>517</v>
      </c>
      <c r="F42" s="7">
        <v>195</v>
      </c>
      <c r="G42" s="7">
        <v>322</v>
      </c>
      <c r="H42" s="7">
        <v>52</v>
      </c>
      <c r="I42" s="7">
        <v>23</v>
      </c>
      <c r="J42" s="7">
        <v>29</v>
      </c>
      <c r="K42" s="7">
        <v>910033</v>
      </c>
      <c r="L42" s="7">
        <v>907853</v>
      </c>
      <c r="M42" s="7">
        <v>2180</v>
      </c>
      <c r="N42" s="7">
        <v>993</v>
      </c>
      <c r="O42" s="7">
        <v>987</v>
      </c>
      <c r="P42" s="7">
        <v>6</v>
      </c>
      <c r="Q42" s="7">
        <v>0</v>
      </c>
      <c r="R42" s="7">
        <v>0</v>
      </c>
      <c r="S42" s="7">
        <v>119</v>
      </c>
      <c r="T42" s="7">
        <v>564</v>
      </c>
      <c r="U42" s="7">
        <v>250.024</v>
      </c>
      <c r="V42" s="7">
        <v>906734</v>
      </c>
    </row>
    <row r="43" spans="1:22" x14ac:dyDescent="0.3">
      <c r="A43" t="s">
        <v>126</v>
      </c>
      <c r="B43" s="7">
        <v>1811719</v>
      </c>
      <c r="C43" s="7">
        <v>1752098</v>
      </c>
      <c r="D43" s="7">
        <v>59621</v>
      </c>
      <c r="E43" s="7">
        <v>136830</v>
      </c>
      <c r="F43" s="7">
        <v>123759</v>
      </c>
      <c r="G43" s="7">
        <v>13071</v>
      </c>
      <c r="H43" s="7">
        <v>26781</v>
      </c>
      <c r="I43" s="7">
        <v>22447</v>
      </c>
      <c r="J43" s="7">
        <v>4334</v>
      </c>
      <c r="K43" s="7">
        <v>1512602</v>
      </c>
      <c r="L43" s="7">
        <v>1471074</v>
      </c>
      <c r="M43" s="7">
        <v>41528</v>
      </c>
      <c r="N43" s="7">
        <v>135506</v>
      </c>
      <c r="O43" s="7">
        <v>134818</v>
      </c>
      <c r="P43" s="7">
        <v>688</v>
      </c>
      <c r="Q43" s="7">
        <v>0</v>
      </c>
      <c r="R43" s="7">
        <v>0</v>
      </c>
      <c r="S43" s="7">
        <v>4668</v>
      </c>
      <c r="T43" s="7">
        <v>35942</v>
      </c>
      <c r="U43" s="7">
        <v>167.80600000000001</v>
      </c>
      <c r="V43" s="7">
        <v>1350025</v>
      </c>
    </row>
    <row r="44" spans="1:22" x14ac:dyDescent="0.3">
      <c r="A44" t="s">
        <v>127</v>
      </c>
      <c r="B44" s="7">
        <v>1824485</v>
      </c>
      <c r="C44" s="7">
        <v>1766018</v>
      </c>
      <c r="D44" s="7">
        <v>58467</v>
      </c>
      <c r="E44" s="7">
        <v>144327</v>
      </c>
      <c r="F44" s="7">
        <v>131533</v>
      </c>
      <c r="G44" s="7">
        <v>12794</v>
      </c>
      <c r="H44" s="7">
        <v>28356</v>
      </c>
      <c r="I44" s="7">
        <v>23351</v>
      </c>
      <c r="J44" s="7">
        <v>5005</v>
      </c>
      <c r="K44" s="7">
        <v>1504455</v>
      </c>
      <c r="L44" s="7">
        <v>1464282</v>
      </c>
      <c r="M44" s="7">
        <v>40173</v>
      </c>
      <c r="N44" s="7">
        <v>147347</v>
      </c>
      <c r="O44" s="7">
        <v>146852</v>
      </c>
      <c r="P44" s="7">
        <v>495</v>
      </c>
      <c r="Q44" s="7">
        <v>0</v>
      </c>
      <c r="R44" s="7">
        <v>0</v>
      </c>
      <c r="S44" s="7">
        <v>3812</v>
      </c>
      <c r="T44" s="7">
        <v>35463</v>
      </c>
      <c r="U44" s="7">
        <v>169.88900000000001</v>
      </c>
      <c r="V44" s="7">
        <v>1336470</v>
      </c>
    </row>
    <row r="45" spans="1:22" x14ac:dyDescent="0.3">
      <c r="A45" t="s">
        <v>128</v>
      </c>
      <c r="B45" s="7">
        <v>932884</v>
      </c>
      <c r="C45" s="7">
        <v>932634</v>
      </c>
      <c r="D45" s="7">
        <v>250</v>
      </c>
      <c r="E45" s="7">
        <v>3</v>
      </c>
      <c r="F45" s="7">
        <v>3</v>
      </c>
      <c r="G45" s="7">
        <v>0</v>
      </c>
      <c r="H45" s="7">
        <v>0</v>
      </c>
      <c r="I45" s="7">
        <v>0</v>
      </c>
      <c r="J45" s="7">
        <v>0</v>
      </c>
      <c r="K45" s="7">
        <v>932881</v>
      </c>
      <c r="L45" s="7">
        <v>932631</v>
      </c>
      <c r="M45" s="7">
        <v>250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3</v>
      </c>
      <c r="T45" s="7">
        <v>0</v>
      </c>
      <c r="U45" s="7">
        <v>171.99199999999999</v>
      </c>
      <c r="V45" s="7">
        <v>932631</v>
      </c>
    </row>
    <row r="46" spans="1:22" x14ac:dyDescent="0.3">
      <c r="A46" t="s">
        <v>129</v>
      </c>
      <c r="B46" s="7">
        <v>620313</v>
      </c>
      <c r="C46" s="7">
        <v>549519</v>
      </c>
      <c r="D46" s="7">
        <v>70794</v>
      </c>
      <c r="E46" s="7">
        <v>83614</v>
      </c>
      <c r="F46" s="7">
        <v>72273</v>
      </c>
      <c r="G46" s="7">
        <v>11341</v>
      </c>
      <c r="H46" s="7">
        <v>38008</v>
      </c>
      <c r="I46" s="7">
        <v>17477</v>
      </c>
      <c r="J46" s="7">
        <v>20531</v>
      </c>
      <c r="K46" s="7">
        <v>409157</v>
      </c>
      <c r="L46" s="7">
        <v>371235</v>
      </c>
      <c r="M46" s="7">
        <v>37922</v>
      </c>
      <c r="N46" s="7">
        <v>89534</v>
      </c>
      <c r="O46" s="7">
        <v>88534</v>
      </c>
      <c r="P46" s="7">
        <v>1000</v>
      </c>
      <c r="Q46" s="7">
        <v>0</v>
      </c>
      <c r="R46" s="7">
        <v>0</v>
      </c>
      <c r="S46" s="7">
        <v>13621</v>
      </c>
      <c r="T46" s="7">
        <v>23682</v>
      </c>
      <c r="U46" s="7">
        <v>187.07400000000001</v>
      </c>
      <c r="V46" s="7">
        <v>262795</v>
      </c>
    </row>
    <row r="47" spans="1:22" x14ac:dyDescent="0.3">
      <c r="A47" t="s">
        <v>130</v>
      </c>
      <c r="B47" s="7">
        <v>9925766</v>
      </c>
      <c r="C47" s="7">
        <v>6074347</v>
      </c>
      <c r="D47" s="7">
        <v>3851419</v>
      </c>
      <c r="E47" s="7">
        <v>213077</v>
      </c>
      <c r="F47" s="7">
        <v>126645</v>
      </c>
      <c r="G47" s="7">
        <v>86432</v>
      </c>
      <c r="H47" s="7">
        <v>3586665</v>
      </c>
      <c r="I47" s="7">
        <v>598820</v>
      </c>
      <c r="J47" s="7">
        <v>2987845</v>
      </c>
      <c r="K47" s="7">
        <v>2459722</v>
      </c>
      <c r="L47" s="7">
        <v>1682579</v>
      </c>
      <c r="M47" s="7">
        <v>777143</v>
      </c>
      <c r="N47" s="7">
        <v>3666303</v>
      </c>
      <c r="O47" s="7">
        <v>3666303</v>
      </c>
      <c r="P47" s="7">
        <v>0</v>
      </c>
      <c r="Q47" s="7">
        <v>0</v>
      </c>
      <c r="R47" s="7">
        <v>0</v>
      </c>
      <c r="S47" s="7">
        <v>152980</v>
      </c>
      <c r="T47" s="7">
        <v>619543</v>
      </c>
      <c r="U47" s="7">
        <v>454.98399999999998</v>
      </c>
      <c r="V47" s="7">
        <v>921821</v>
      </c>
    </row>
    <row r="48" spans="1:22" x14ac:dyDescent="0.3">
      <c r="A48" t="s">
        <v>131</v>
      </c>
      <c r="B48" s="7">
        <v>11928506</v>
      </c>
      <c r="C48" s="7">
        <v>7191540</v>
      </c>
      <c r="D48" s="7">
        <v>4736966</v>
      </c>
      <c r="E48" s="7">
        <v>252874</v>
      </c>
      <c r="F48" s="7">
        <v>186567</v>
      </c>
      <c r="G48" s="7">
        <v>66307</v>
      </c>
      <c r="H48" s="7">
        <v>5043429</v>
      </c>
      <c r="I48" s="7">
        <v>625626</v>
      </c>
      <c r="J48" s="7">
        <v>4417803</v>
      </c>
      <c r="K48" s="7">
        <v>1498231</v>
      </c>
      <c r="L48" s="7">
        <v>1245375</v>
      </c>
      <c r="M48" s="7">
        <v>252856</v>
      </c>
      <c r="N48" s="7">
        <v>5133972</v>
      </c>
      <c r="O48" s="7">
        <v>5133972</v>
      </c>
      <c r="P48" s="7">
        <v>0</v>
      </c>
      <c r="Q48" s="7">
        <v>0</v>
      </c>
      <c r="R48" s="7">
        <v>0</v>
      </c>
      <c r="S48" s="7">
        <v>20558</v>
      </c>
      <c r="T48" s="7">
        <v>232089</v>
      </c>
      <c r="U48" s="7">
        <v>574.11599999999999</v>
      </c>
      <c r="V48" s="7">
        <v>743712</v>
      </c>
    </row>
    <row r="49" spans="1:22" x14ac:dyDescent="0.3">
      <c r="A49" t="s">
        <v>132</v>
      </c>
      <c r="B49" s="7">
        <v>288069</v>
      </c>
      <c r="C49" s="7">
        <v>251319</v>
      </c>
      <c r="D49" s="7">
        <v>36750</v>
      </c>
      <c r="E49" s="7">
        <v>35282</v>
      </c>
      <c r="F49" s="7">
        <v>26997</v>
      </c>
      <c r="G49" s="7">
        <v>8285</v>
      </c>
      <c r="H49" s="7">
        <v>34034</v>
      </c>
      <c r="I49" s="7">
        <v>27082</v>
      </c>
      <c r="J49" s="7">
        <v>6952</v>
      </c>
      <c r="K49" s="7">
        <v>173948</v>
      </c>
      <c r="L49" s="7">
        <v>152729</v>
      </c>
      <c r="M49" s="7">
        <v>21219</v>
      </c>
      <c r="N49" s="7">
        <v>44805</v>
      </c>
      <c r="O49" s="7">
        <v>44511</v>
      </c>
      <c r="P49" s="7">
        <v>294</v>
      </c>
      <c r="Q49" s="7">
        <v>0</v>
      </c>
      <c r="R49" s="7">
        <v>0</v>
      </c>
      <c r="S49" s="7">
        <v>1412</v>
      </c>
      <c r="T49" s="7">
        <v>18241</v>
      </c>
      <c r="U49" s="7">
        <v>178.54400000000001</v>
      </c>
      <c r="V49" s="7">
        <v>109149</v>
      </c>
    </row>
    <row r="50" spans="1:22" x14ac:dyDescent="0.3">
      <c r="A50" t="s">
        <v>133</v>
      </c>
      <c r="B50" s="7">
        <v>109834</v>
      </c>
      <c r="C50" s="7">
        <v>78341</v>
      </c>
      <c r="D50" s="7">
        <v>31493</v>
      </c>
      <c r="E50" s="7">
        <v>13862</v>
      </c>
      <c r="F50" s="7">
        <v>5103</v>
      </c>
      <c r="G50" s="7">
        <v>8759</v>
      </c>
      <c r="H50" s="7">
        <v>2717</v>
      </c>
      <c r="I50" s="7">
        <v>1100</v>
      </c>
      <c r="J50" s="7">
        <v>1617</v>
      </c>
      <c r="K50" s="7">
        <v>75291</v>
      </c>
      <c r="L50" s="7">
        <v>54710</v>
      </c>
      <c r="M50" s="7">
        <v>20581</v>
      </c>
      <c r="N50" s="7">
        <v>17964</v>
      </c>
      <c r="O50" s="7">
        <v>17428</v>
      </c>
      <c r="P50" s="7">
        <v>536</v>
      </c>
      <c r="Q50" s="7">
        <v>0</v>
      </c>
      <c r="R50" s="7">
        <v>0</v>
      </c>
      <c r="S50" s="7">
        <v>2176</v>
      </c>
      <c r="T50" s="7">
        <v>18132</v>
      </c>
      <c r="U50" s="7">
        <v>182.684</v>
      </c>
      <c r="V50" s="7">
        <v>42714</v>
      </c>
    </row>
    <row r="51" spans="1:22" x14ac:dyDescent="0.3">
      <c r="A51" t="s">
        <v>134</v>
      </c>
      <c r="B51" s="7">
        <v>384972</v>
      </c>
      <c r="C51" s="7">
        <v>243034</v>
      </c>
      <c r="D51" s="7">
        <v>141938</v>
      </c>
      <c r="E51" s="7">
        <v>80812</v>
      </c>
      <c r="F51" s="7">
        <v>32554</v>
      </c>
      <c r="G51" s="7">
        <v>48258</v>
      </c>
      <c r="H51" s="7">
        <v>5356</v>
      </c>
      <c r="I51" s="7">
        <v>2297</v>
      </c>
      <c r="J51" s="7">
        <v>3059</v>
      </c>
      <c r="K51" s="7">
        <v>273681</v>
      </c>
      <c r="L51" s="7">
        <v>183551</v>
      </c>
      <c r="M51" s="7">
        <v>90130</v>
      </c>
      <c r="N51" s="7">
        <v>25123</v>
      </c>
      <c r="O51" s="7">
        <v>24632</v>
      </c>
      <c r="P51" s="7">
        <v>491</v>
      </c>
      <c r="Q51" s="7">
        <v>0</v>
      </c>
      <c r="R51" s="7">
        <v>0</v>
      </c>
      <c r="S51" s="7">
        <v>15170</v>
      </c>
      <c r="T51" s="7">
        <v>75176</v>
      </c>
      <c r="U51" s="7">
        <v>159.87200000000001</v>
      </c>
      <c r="V51" s="7">
        <v>146927</v>
      </c>
    </row>
    <row r="52" spans="1:22" x14ac:dyDescent="0.3">
      <c r="A52" t="s">
        <v>135</v>
      </c>
      <c r="B52" s="7">
        <v>138015</v>
      </c>
      <c r="C52" s="7">
        <v>108862</v>
      </c>
      <c r="D52" s="7">
        <v>29153</v>
      </c>
      <c r="E52" s="7">
        <v>5322</v>
      </c>
      <c r="F52" s="7">
        <v>3225</v>
      </c>
      <c r="G52" s="7">
        <v>2097</v>
      </c>
      <c r="H52" s="7">
        <v>12060</v>
      </c>
      <c r="I52" s="7">
        <v>478</v>
      </c>
      <c r="J52" s="7">
        <v>11582</v>
      </c>
      <c r="K52" s="7">
        <v>107047</v>
      </c>
      <c r="L52" s="7">
        <v>91645</v>
      </c>
      <c r="M52" s="7">
        <v>15402</v>
      </c>
      <c r="N52" s="7">
        <v>13586</v>
      </c>
      <c r="O52" s="7">
        <v>13514</v>
      </c>
      <c r="P52" s="7">
        <v>72</v>
      </c>
      <c r="Q52" s="7">
        <v>0</v>
      </c>
      <c r="R52" s="7">
        <v>0</v>
      </c>
      <c r="S52" s="7">
        <v>1747</v>
      </c>
      <c r="T52" s="7">
        <v>13834</v>
      </c>
      <c r="U52" s="7">
        <v>166.386</v>
      </c>
      <c r="V52" s="7">
        <v>75807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Q20" sqref="Q20"/>
    </sheetView>
  </sheetViews>
  <sheetFormatPr defaultRowHeight="14.4" x14ac:dyDescent="0.3"/>
  <cols>
    <col min="7" max="9" width="12" bestFit="1" customWidth="1"/>
  </cols>
  <sheetData>
    <row r="1" spans="1:9" x14ac:dyDescent="0.3">
      <c r="B1" s="8" t="s">
        <v>2</v>
      </c>
      <c r="C1" s="8"/>
      <c r="D1" s="8"/>
      <c r="E1" s="8"/>
      <c r="G1">
        <v>2.9298999999999999E-2</v>
      </c>
      <c r="H1">
        <v>0.01</v>
      </c>
    </row>
    <row r="2" spans="1:9" x14ac:dyDescent="0.3">
      <c r="B2" t="s">
        <v>83</v>
      </c>
      <c r="C2" t="s">
        <v>84</v>
      </c>
      <c r="D2" t="s">
        <v>85</v>
      </c>
      <c r="E2" t="s">
        <v>86</v>
      </c>
      <c r="G2" t="s">
        <v>136</v>
      </c>
      <c r="H2" t="s">
        <v>137</v>
      </c>
      <c r="I2" t="s">
        <v>138</v>
      </c>
    </row>
    <row r="3" spans="1:9" x14ac:dyDescent="0.3">
      <c r="A3" t="s">
        <v>1</v>
      </c>
      <c r="B3" s="7">
        <v>3093978</v>
      </c>
      <c r="C3" s="7">
        <v>11022284</v>
      </c>
      <c r="D3" s="7">
        <v>13300615</v>
      </c>
      <c r="E3" s="7">
        <v>11255058</v>
      </c>
      <c r="G3">
        <f>$G$1*B3</f>
        <v>90650.461421999993</v>
      </c>
      <c r="H3">
        <f>$H$1*C3</f>
        <v>110222.84</v>
      </c>
      <c r="I3">
        <f>SUM(G3:H3)</f>
        <v>200873.30142199999</v>
      </c>
    </row>
    <row r="4" spans="1:9" x14ac:dyDescent="0.3">
      <c r="A4" t="s">
        <v>87</v>
      </c>
      <c r="B4" s="7">
        <v>7288535</v>
      </c>
      <c r="C4" s="7">
        <v>21372118</v>
      </c>
      <c r="D4" s="7">
        <v>18455693</v>
      </c>
      <c r="E4" s="7">
        <v>15650286</v>
      </c>
      <c r="G4">
        <f t="shared" ref="G4:G52" si="0">$G$1*B4</f>
        <v>213546.78696499998</v>
      </c>
      <c r="H4">
        <f t="shared" ref="H4:H52" si="1">$H$1*C4</f>
        <v>213721.18</v>
      </c>
      <c r="I4">
        <f t="shared" ref="I4:I52" si="2">SUM(G4:H4)</f>
        <v>427267.96696499997</v>
      </c>
    </row>
    <row r="5" spans="1:9" x14ac:dyDescent="0.3">
      <c r="A5" t="s">
        <v>88</v>
      </c>
      <c r="B5" s="7">
        <v>7316945</v>
      </c>
      <c r="C5" s="7">
        <v>24427873</v>
      </c>
      <c r="D5" s="7">
        <v>16496396</v>
      </c>
      <c r="E5" s="7">
        <v>14769634</v>
      </c>
      <c r="G5">
        <f t="shared" si="0"/>
        <v>214379.17155499998</v>
      </c>
      <c r="H5">
        <f t="shared" si="1"/>
        <v>244278.73</v>
      </c>
      <c r="I5">
        <f t="shared" si="2"/>
        <v>458657.90155499999</v>
      </c>
    </row>
    <row r="6" spans="1:9" x14ac:dyDescent="0.3">
      <c r="A6" t="s">
        <v>89</v>
      </c>
      <c r="B6" s="7">
        <v>5364514</v>
      </c>
      <c r="C6" s="7">
        <v>19112398</v>
      </c>
      <c r="D6" s="7">
        <v>16069823</v>
      </c>
      <c r="E6" s="7">
        <v>12999911</v>
      </c>
      <c r="G6">
        <f t="shared" si="0"/>
        <v>157174.895686</v>
      </c>
      <c r="H6">
        <f t="shared" si="1"/>
        <v>191123.98</v>
      </c>
      <c r="I6">
        <f t="shared" si="2"/>
        <v>348298.87568599998</v>
      </c>
    </row>
    <row r="7" spans="1:9" x14ac:dyDescent="0.3">
      <c r="A7" t="s">
        <v>90</v>
      </c>
      <c r="B7" s="7">
        <v>7929711</v>
      </c>
      <c r="C7" s="7">
        <v>22967926</v>
      </c>
      <c r="D7" s="7">
        <v>18188824</v>
      </c>
      <c r="E7" s="7">
        <v>15522320</v>
      </c>
      <c r="G7">
        <f t="shared" si="0"/>
        <v>232332.60258899999</v>
      </c>
      <c r="H7">
        <f t="shared" si="1"/>
        <v>229679.26</v>
      </c>
      <c r="I7">
        <f t="shared" si="2"/>
        <v>462011.86258900003</v>
      </c>
    </row>
    <row r="8" spans="1:9" x14ac:dyDescent="0.3">
      <c r="A8" t="s">
        <v>91</v>
      </c>
      <c r="B8" s="7">
        <v>3391737</v>
      </c>
      <c r="C8" s="7">
        <v>10483484</v>
      </c>
      <c r="D8" s="7">
        <v>13179491</v>
      </c>
      <c r="E8" s="7">
        <v>10904074</v>
      </c>
      <c r="G8">
        <f t="shared" si="0"/>
        <v>99374.502362999992</v>
      </c>
      <c r="H8">
        <f t="shared" si="1"/>
        <v>104834.84</v>
      </c>
      <c r="I8">
        <f t="shared" si="2"/>
        <v>204209.34236299997</v>
      </c>
    </row>
    <row r="9" spans="1:9" x14ac:dyDescent="0.3">
      <c r="A9" t="s">
        <v>92</v>
      </c>
      <c r="B9" s="7">
        <v>4185154</v>
      </c>
      <c r="C9" s="7">
        <v>15665537</v>
      </c>
      <c r="D9" s="7">
        <v>14716896</v>
      </c>
      <c r="E9" s="7">
        <v>12355225</v>
      </c>
      <c r="G9">
        <f t="shared" si="0"/>
        <v>122620.82704599999</v>
      </c>
      <c r="H9">
        <f t="shared" si="1"/>
        <v>156655.37</v>
      </c>
      <c r="I9">
        <f t="shared" si="2"/>
        <v>279276.19704599999</v>
      </c>
    </row>
    <row r="10" spans="1:9" x14ac:dyDescent="0.3">
      <c r="A10" t="s">
        <v>93</v>
      </c>
      <c r="B10" s="7">
        <v>5386410</v>
      </c>
      <c r="C10" s="7">
        <v>16371804</v>
      </c>
      <c r="D10" s="7">
        <v>16305911</v>
      </c>
      <c r="E10" s="7">
        <v>13318818</v>
      </c>
      <c r="G10">
        <f t="shared" si="0"/>
        <v>157816.42658999999</v>
      </c>
      <c r="H10">
        <f t="shared" si="1"/>
        <v>163718.04</v>
      </c>
      <c r="I10">
        <f t="shared" si="2"/>
        <v>321534.46658999997</v>
      </c>
    </row>
    <row r="11" spans="1:9" x14ac:dyDescent="0.3">
      <c r="A11" t="s">
        <v>94</v>
      </c>
      <c r="B11" s="7">
        <v>3771120</v>
      </c>
      <c r="C11" s="7">
        <v>10476813</v>
      </c>
      <c r="D11" s="7">
        <v>12199819</v>
      </c>
      <c r="E11" s="7">
        <v>10082533</v>
      </c>
      <c r="G11">
        <f t="shared" si="0"/>
        <v>110490.04488</v>
      </c>
      <c r="H11">
        <f t="shared" si="1"/>
        <v>104768.13</v>
      </c>
      <c r="I11">
        <f t="shared" si="2"/>
        <v>215258.17488000001</v>
      </c>
    </row>
    <row r="12" spans="1:9" x14ac:dyDescent="0.3">
      <c r="A12" t="s">
        <v>95</v>
      </c>
      <c r="B12" s="7">
        <v>9663807</v>
      </c>
      <c r="C12" s="7">
        <v>25817959</v>
      </c>
      <c r="D12" s="7">
        <v>19591035</v>
      </c>
      <c r="E12" s="7">
        <v>17127425</v>
      </c>
      <c r="G12">
        <f t="shared" si="0"/>
        <v>283139.88129300001</v>
      </c>
      <c r="H12">
        <f t="shared" si="1"/>
        <v>258179.59</v>
      </c>
      <c r="I12">
        <f t="shared" si="2"/>
        <v>541319.47129300004</v>
      </c>
    </row>
    <row r="13" spans="1:9" x14ac:dyDescent="0.3">
      <c r="A13" t="s">
        <v>96</v>
      </c>
      <c r="B13" s="7">
        <v>4935237</v>
      </c>
      <c r="C13" s="7">
        <v>16823166</v>
      </c>
      <c r="D13" s="7">
        <v>15364282</v>
      </c>
      <c r="E13" s="7">
        <v>12987013</v>
      </c>
      <c r="G13">
        <f t="shared" si="0"/>
        <v>144597.508863</v>
      </c>
      <c r="H13">
        <f t="shared" si="1"/>
        <v>168231.66</v>
      </c>
      <c r="I13">
        <f t="shared" si="2"/>
        <v>312829.168863</v>
      </c>
    </row>
    <row r="14" spans="1:9" x14ac:dyDescent="0.3">
      <c r="A14" t="s">
        <v>97</v>
      </c>
      <c r="B14" s="7">
        <v>5013660</v>
      </c>
      <c r="C14" s="7">
        <v>18434567</v>
      </c>
      <c r="D14" s="7">
        <v>16535842</v>
      </c>
      <c r="E14" s="7">
        <v>14065539</v>
      </c>
      <c r="G14">
        <f t="shared" si="0"/>
        <v>146895.22433999999</v>
      </c>
      <c r="H14">
        <f t="shared" si="1"/>
        <v>184345.67</v>
      </c>
      <c r="I14">
        <f t="shared" si="2"/>
        <v>331240.89434</v>
      </c>
    </row>
    <row r="15" spans="1:9" x14ac:dyDescent="0.3">
      <c r="A15" t="s">
        <v>98</v>
      </c>
      <c r="B15" s="7">
        <v>5051826</v>
      </c>
      <c r="C15" s="7">
        <v>16233143</v>
      </c>
      <c r="D15" s="7">
        <v>15361852</v>
      </c>
      <c r="E15" s="7">
        <v>13196626</v>
      </c>
      <c r="G15">
        <f t="shared" si="0"/>
        <v>148013.44997399999</v>
      </c>
      <c r="H15">
        <f t="shared" si="1"/>
        <v>162331.43</v>
      </c>
      <c r="I15">
        <f t="shared" si="2"/>
        <v>310344.87997399998</v>
      </c>
    </row>
    <row r="16" spans="1:9" x14ac:dyDescent="0.3">
      <c r="A16" t="s">
        <v>99</v>
      </c>
      <c r="B16" s="7">
        <v>4949135</v>
      </c>
      <c r="C16" s="7">
        <v>16155493</v>
      </c>
      <c r="D16" s="7">
        <v>14630170</v>
      </c>
      <c r="E16" s="7">
        <v>12890913</v>
      </c>
      <c r="G16">
        <f t="shared" si="0"/>
        <v>145004.70636499999</v>
      </c>
      <c r="H16">
        <f t="shared" si="1"/>
        <v>161554.93</v>
      </c>
      <c r="I16">
        <f t="shared" si="2"/>
        <v>306559.63636499998</v>
      </c>
    </row>
    <row r="17" spans="1:9" x14ac:dyDescent="0.3">
      <c r="A17" t="s">
        <v>100</v>
      </c>
      <c r="B17" s="7">
        <v>4907113</v>
      </c>
      <c r="C17" s="7">
        <v>15862052</v>
      </c>
      <c r="D17" s="7">
        <v>14030517</v>
      </c>
      <c r="E17" s="7">
        <v>12623155</v>
      </c>
      <c r="G17">
        <f t="shared" si="0"/>
        <v>143773.50378699999</v>
      </c>
      <c r="H17">
        <f t="shared" si="1"/>
        <v>158620.51999999999</v>
      </c>
      <c r="I17">
        <f t="shared" si="2"/>
        <v>302394.02378699998</v>
      </c>
    </row>
    <row r="18" spans="1:9" x14ac:dyDescent="0.3">
      <c r="A18" t="s">
        <v>101</v>
      </c>
      <c r="B18" s="7">
        <v>4957530</v>
      </c>
      <c r="C18" s="7">
        <v>15055659</v>
      </c>
      <c r="D18" s="7">
        <v>14112645</v>
      </c>
      <c r="E18" s="7">
        <v>12634832</v>
      </c>
      <c r="G18">
        <f t="shared" si="0"/>
        <v>145250.67147</v>
      </c>
      <c r="H18">
        <f t="shared" si="1"/>
        <v>150556.59</v>
      </c>
      <c r="I18">
        <f t="shared" si="2"/>
        <v>295807.26147000003</v>
      </c>
    </row>
    <row r="19" spans="1:9" x14ac:dyDescent="0.3">
      <c r="A19" t="s">
        <v>102</v>
      </c>
      <c r="B19" s="7">
        <v>4946073</v>
      </c>
      <c r="C19" s="7">
        <v>15201092</v>
      </c>
      <c r="D19" s="7">
        <v>13982836</v>
      </c>
      <c r="E19" s="7">
        <v>12575903</v>
      </c>
      <c r="G19">
        <f t="shared" si="0"/>
        <v>144914.99282699998</v>
      </c>
      <c r="H19">
        <f t="shared" si="1"/>
        <v>152010.92000000001</v>
      </c>
      <c r="I19">
        <f t="shared" si="2"/>
        <v>296925.91282700002</v>
      </c>
    </row>
    <row r="20" spans="1:9" x14ac:dyDescent="0.3">
      <c r="A20" t="s">
        <v>103</v>
      </c>
      <c r="B20" s="7">
        <v>9319844</v>
      </c>
      <c r="C20" s="7">
        <v>25682764</v>
      </c>
      <c r="D20" s="7">
        <v>19040043</v>
      </c>
      <c r="E20" s="7">
        <v>16960553</v>
      </c>
      <c r="G20">
        <f t="shared" si="0"/>
        <v>273062.10935599997</v>
      </c>
      <c r="H20">
        <f t="shared" si="1"/>
        <v>256827.64</v>
      </c>
      <c r="I20">
        <f t="shared" si="2"/>
        <v>529889.74935599999</v>
      </c>
    </row>
    <row r="21" spans="1:9" x14ac:dyDescent="0.3">
      <c r="A21" t="s">
        <v>104</v>
      </c>
      <c r="B21" s="7">
        <v>9342134</v>
      </c>
      <c r="C21" s="7">
        <v>25534251</v>
      </c>
      <c r="D21" s="7">
        <v>19103895</v>
      </c>
      <c r="E21" s="7">
        <v>17014244</v>
      </c>
      <c r="G21">
        <f t="shared" si="0"/>
        <v>273715.18406599999</v>
      </c>
      <c r="H21">
        <f t="shared" si="1"/>
        <v>255342.51</v>
      </c>
      <c r="I21">
        <f t="shared" si="2"/>
        <v>529057.69406599994</v>
      </c>
    </row>
    <row r="22" spans="1:9" x14ac:dyDescent="0.3">
      <c r="A22" t="s">
        <v>105</v>
      </c>
      <c r="B22" s="7">
        <v>5296010</v>
      </c>
      <c r="C22" s="7">
        <v>17491942</v>
      </c>
      <c r="D22" s="7">
        <v>16577507</v>
      </c>
      <c r="E22" s="7">
        <v>13308819</v>
      </c>
      <c r="G22">
        <f t="shared" si="0"/>
        <v>155167.79699</v>
      </c>
      <c r="H22">
        <f t="shared" si="1"/>
        <v>174919.42</v>
      </c>
      <c r="I22">
        <f t="shared" si="2"/>
        <v>330087.21698999999</v>
      </c>
    </row>
    <row r="23" spans="1:9" x14ac:dyDescent="0.3">
      <c r="A23" t="s">
        <v>106</v>
      </c>
      <c r="B23" s="7">
        <v>5571027</v>
      </c>
      <c r="C23" s="7">
        <v>15923425</v>
      </c>
      <c r="D23" s="7">
        <v>15651568</v>
      </c>
      <c r="E23" s="7">
        <v>14366078</v>
      </c>
      <c r="G23">
        <f t="shared" si="0"/>
        <v>163225.52007299999</v>
      </c>
      <c r="H23">
        <f t="shared" si="1"/>
        <v>159234.25</v>
      </c>
      <c r="I23">
        <f t="shared" si="2"/>
        <v>322459.77007299999</v>
      </c>
    </row>
    <row r="24" spans="1:9" x14ac:dyDescent="0.3">
      <c r="A24" t="s">
        <v>107</v>
      </c>
      <c r="B24" s="7">
        <v>5530878</v>
      </c>
      <c r="C24" s="7">
        <v>18447081</v>
      </c>
      <c r="D24" s="7">
        <v>14925375</v>
      </c>
      <c r="E24" s="7">
        <v>14320323</v>
      </c>
      <c r="G24">
        <f t="shared" si="0"/>
        <v>162049.19452200001</v>
      </c>
      <c r="H24">
        <f t="shared" si="1"/>
        <v>184470.81</v>
      </c>
      <c r="I24">
        <f t="shared" si="2"/>
        <v>346520.00452199997</v>
      </c>
    </row>
    <row r="25" spans="1:9" x14ac:dyDescent="0.3">
      <c r="A25" t="s">
        <v>108</v>
      </c>
      <c r="B25" s="7">
        <v>5604415</v>
      </c>
      <c r="C25" s="7">
        <v>18698711</v>
      </c>
      <c r="D25" s="7">
        <v>15005596</v>
      </c>
      <c r="E25" s="7">
        <v>14409358</v>
      </c>
      <c r="G25">
        <f t="shared" si="0"/>
        <v>164203.75508499998</v>
      </c>
      <c r="H25">
        <f t="shared" si="1"/>
        <v>186987.11000000002</v>
      </c>
      <c r="I25">
        <f t="shared" si="2"/>
        <v>351190.865085</v>
      </c>
    </row>
    <row r="26" spans="1:9" x14ac:dyDescent="0.3">
      <c r="A26" t="s">
        <v>109</v>
      </c>
      <c r="B26" s="7">
        <v>5831546</v>
      </c>
      <c r="C26" s="7">
        <v>19439341</v>
      </c>
      <c r="D26" s="7">
        <v>15310637</v>
      </c>
      <c r="E26" s="7">
        <v>14775503</v>
      </c>
      <c r="G26">
        <f t="shared" si="0"/>
        <v>170858.466254</v>
      </c>
      <c r="H26">
        <f t="shared" si="1"/>
        <v>194393.41</v>
      </c>
      <c r="I26">
        <f t="shared" si="2"/>
        <v>365251.876254</v>
      </c>
    </row>
    <row r="27" spans="1:9" x14ac:dyDescent="0.3">
      <c r="A27" t="s">
        <v>110</v>
      </c>
      <c r="B27" s="7">
        <v>6012205</v>
      </c>
      <c r="C27" s="7">
        <v>18575343</v>
      </c>
      <c r="D27" s="7">
        <v>15845275</v>
      </c>
      <c r="E27" s="7">
        <v>14974773</v>
      </c>
      <c r="G27">
        <f t="shared" si="0"/>
        <v>176151.59429499999</v>
      </c>
      <c r="H27">
        <f t="shared" si="1"/>
        <v>185753.43</v>
      </c>
      <c r="I27">
        <f t="shared" si="2"/>
        <v>361905.02429500001</v>
      </c>
    </row>
    <row r="28" spans="1:9" x14ac:dyDescent="0.3">
      <c r="A28" t="s">
        <v>111</v>
      </c>
      <c r="B28" s="7">
        <v>5973558</v>
      </c>
      <c r="C28" s="7">
        <v>19776410</v>
      </c>
      <c r="D28" s="7">
        <v>15508006</v>
      </c>
      <c r="E28" s="7">
        <v>14998835</v>
      </c>
      <c r="G28">
        <f t="shared" si="0"/>
        <v>175019.275842</v>
      </c>
      <c r="H28">
        <f t="shared" si="1"/>
        <v>197764.1</v>
      </c>
      <c r="I28">
        <f t="shared" si="2"/>
        <v>372783.37584200001</v>
      </c>
    </row>
    <row r="29" spans="1:9" x14ac:dyDescent="0.3">
      <c r="A29" t="s">
        <v>112</v>
      </c>
      <c r="B29" s="7">
        <v>7182958</v>
      </c>
      <c r="C29" s="7">
        <v>22482185</v>
      </c>
      <c r="D29" s="7">
        <v>16947221</v>
      </c>
      <c r="E29" s="7">
        <v>15176254</v>
      </c>
      <c r="G29">
        <f t="shared" si="0"/>
        <v>210453.48644199999</v>
      </c>
      <c r="H29">
        <f t="shared" si="1"/>
        <v>224821.85</v>
      </c>
      <c r="I29">
        <f t="shared" si="2"/>
        <v>435275.336442</v>
      </c>
    </row>
    <row r="30" spans="1:9" x14ac:dyDescent="0.3">
      <c r="A30" t="s">
        <v>113</v>
      </c>
      <c r="B30" s="7">
        <v>7200451</v>
      </c>
      <c r="C30" s="7">
        <v>22898280</v>
      </c>
      <c r="D30" s="7">
        <v>16787947</v>
      </c>
      <c r="E30" s="7">
        <v>15098701</v>
      </c>
      <c r="G30">
        <f t="shared" si="0"/>
        <v>210966.01384899998</v>
      </c>
      <c r="H30">
        <f t="shared" si="1"/>
        <v>228982.80000000002</v>
      </c>
      <c r="I30">
        <f t="shared" si="2"/>
        <v>439948.81384900003</v>
      </c>
    </row>
    <row r="31" spans="1:9" x14ac:dyDescent="0.3">
      <c r="A31" t="s">
        <v>114</v>
      </c>
      <c r="B31" s="7">
        <v>7761533</v>
      </c>
      <c r="C31" s="7">
        <v>24088595</v>
      </c>
      <c r="D31" s="7">
        <v>17417718</v>
      </c>
      <c r="E31" s="7">
        <v>15654810</v>
      </c>
      <c r="G31">
        <f t="shared" si="0"/>
        <v>227405.155367</v>
      </c>
      <c r="H31">
        <f t="shared" si="1"/>
        <v>240885.95</v>
      </c>
      <c r="I31">
        <f t="shared" si="2"/>
        <v>468291.10536699998</v>
      </c>
    </row>
    <row r="32" spans="1:9" x14ac:dyDescent="0.3">
      <c r="A32" t="s">
        <v>115</v>
      </c>
      <c r="B32" s="7">
        <v>7669716</v>
      </c>
      <c r="C32" s="7">
        <v>24436779</v>
      </c>
      <c r="D32" s="7">
        <v>17068795</v>
      </c>
      <c r="E32" s="7">
        <v>15402318</v>
      </c>
      <c r="G32">
        <f t="shared" si="0"/>
        <v>224715.00908399999</v>
      </c>
      <c r="H32">
        <f t="shared" si="1"/>
        <v>244367.79</v>
      </c>
      <c r="I32">
        <f t="shared" si="2"/>
        <v>469082.799084</v>
      </c>
    </row>
    <row r="33" spans="1:9" x14ac:dyDescent="0.3">
      <c r="A33" t="s">
        <v>116</v>
      </c>
      <c r="B33" s="7">
        <v>7718196</v>
      </c>
      <c r="C33" s="7">
        <v>24394977</v>
      </c>
      <c r="D33" s="7">
        <v>17133976</v>
      </c>
      <c r="E33" s="7">
        <v>15408725</v>
      </c>
      <c r="G33">
        <f t="shared" si="0"/>
        <v>226135.424604</v>
      </c>
      <c r="H33">
        <f t="shared" si="1"/>
        <v>243949.77000000002</v>
      </c>
      <c r="I33">
        <f t="shared" si="2"/>
        <v>470085.19460400002</v>
      </c>
    </row>
    <row r="34" spans="1:9" x14ac:dyDescent="0.3">
      <c r="A34" t="s">
        <v>117</v>
      </c>
      <c r="B34" s="7">
        <v>7915296</v>
      </c>
      <c r="C34" s="7">
        <v>23709974</v>
      </c>
      <c r="D34" s="7">
        <v>17741321</v>
      </c>
      <c r="E34" s="7">
        <v>15822597</v>
      </c>
      <c r="G34">
        <f t="shared" si="0"/>
        <v>231910.25750399998</v>
      </c>
      <c r="H34">
        <f t="shared" si="1"/>
        <v>237099.74</v>
      </c>
      <c r="I34">
        <f t="shared" si="2"/>
        <v>469009.99750399997</v>
      </c>
    </row>
    <row r="35" spans="1:9" x14ac:dyDescent="0.3">
      <c r="A35" t="s">
        <v>118</v>
      </c>
      <c r="B35" s="7">
        <v>7874075</v>
      </c>
      <c r="C35" s="7">
        <v>23746210</v>
      </c>
      <c r="D35" s="7">
        <v>17671777</v>
      </c>
      <c r="E35" s="7">
        <v>15825586</v>
      </c>
      <c r="G35">
        <f t="shared" si="0"/>
        <v>230702.52342499999</v>
      </c>
      <c r="H35">
        <f t="shared" si="1"/>
        <v>237462.1</v>
      </c>
      <c r="I35">
        <f t="shared" si="2"/>
        <v>468164.623425</v>
      </c>
    </row>
    <row r="36" spans="1:9" x14ac:dyDescent="0.3">
      <c r="A36" t="s">
        <v>119</v>
      </c>
      <c r="B36" s="7">
        <v>8015855</v>
      </c>
      <c r="C36" s="7">
        <v>24114808</v>
      </c>
      <c r="D36" s="7">
        <v>17811778</v>
      </c>
      <c r="E36" s="7">
        <v>15941139</v>
      </c>
      <c r="G36">
        <f t="shared" si="0"/>
        <v>234856.535645</v>
      </c>
      <c r="H36">
        <f t="shared" si="1"/>
        <v>241148.08000000002</v>
      </c>
      <c r="I36">
        <f t="shared" si="2"/>
        <v>476004.61564500001</v>
      </c>
    </row>
    <row r="37" spans="1:9" x14ac:dyDescent="0.3">
      <c r="A37" t="s">
        <v>120</v>
      </c>
      <c r="B37" s="7">
        <v>8087391</v>
      </c>
      <c r="C37" s="7">
        <v>24401578</v>
      </c>
      <c r="D37" s="7">
        <v>17700344</v>
      </c>
      <c r="E37" s="7">
        <v>15830172</v>
      </c>
      <c r="G37">
        <f t="shared" si="0"/>
        <v>236952.46890899999</v>
      </c>
      <c r="H37">
        <f t="shared" si="1"/>
        <v>244015.78</v>
      </c>
      <c r="I37">
        <f t="shared" si="2"/>
        <v>480968.24890899996</v>
      </c>
    </row>
    <row r="38" spans="1:9" x14ac:dyDescent="0.3">
      <c r="A38" t="s">
        <v>121</v>
      </c>
      <c r="B38" s="7">
        <v>8506391</v>
      </c>
      <c r="C38" s="7">
        <v>25596778</v>
      </c>
      <c r="D38" s="7">
        <v>17997789</v>
      </c>
      <c r="E38" s="7">
        <v>16069282</v>
      </c>
      <c r="G38">
        <f t="shared" si="0"/>
        <v>249228.74990899998</v>
      </c>
      <c r="H38">
        <f t="shared" si="1"/>
        <v>255967.78</v>
      </c>
      <c r="I38">
        <f t="shared" si="2"/>
        <v>505196.52990899998</v>
      </c>
    </row>
    <row r="39" spans="1:9" x14ac:dyDescent="0.3">
      <c r="A39" t="s">
        <v>122</v>
      </c>
      <c r="B39" s="7">
        <v>8035484</v>
      </c>
      <c r="C39" s="7">
        <v>22061852</v>
      </c>
      <c r="D39" s="7">
        <v>18862904</v>
      </c>
      <c r="E39" s="7">
        <v>16652336</v>
      </c>
      <c r="G39">
        <f t="shared" si="0"/>
        <v>235431.645716</v>
      </c>
      <c r="H39">
        <f t="shared" si="1"/>
        <v>220618.52000000002</v>
      </c>
      <c r="I39">
        <f t="shared" si="2"/>
        <v>456050.16571600002</v>
      </c>
    </row>
    <row r="40" spans="1:9" x14ac:dyDescent="0.3">
      <c r="A40" t="s">
        <v>123</v>
      </c>
      <c r="B40" s="7">
        <v>8076956</v>
      </c>
      <c r="C40" s="7">
        <v>22147287</v>
      </c>
      <c r="D40" s="7">
        <v>18926000</v>
      </c>
      <c r="E40" s="7">
        <v>16683464</v>
      </c>
      <c r="G40">
        <f t="shared" si="0"/>
        <v>236646.733844</v>
      </c>
      <c r="H40">
        <f t="shared" si="1"/>
        <v>221472.87</v>
      </c>
      <c r="I40">
        <f t="shared" si="2"/>
        <v>458119.60384400003</v>
      </c>
    </row>
    <row r="41" spans="1:9" x14ac:dyDescent="0.3">
      <c r="A41" t="s">
        <v>124</v>
      </c>
      <c r="B41" s="7">
        <v>8104303</v>
      </c>
      <c r="C41" s="7">
        <v>22368220</v>
      </c>
      <c r="D41" s="7">
        <v>18839657</v>
      </c>
      <c r="E41" s="7">
        <v>16680893</v>
      </c>
      <c r="G41">
        <f t="shared" si="0"/>
        <v>237447.97359699997</v>
      </c>
      <c r="H41">
        <f t="shared" si="1"/>
        <v>223682.2</v>
      </c>
      <c r="I41">
        <f t="shared" si="2"/>
        <v>461130.17359699996</v>
      </c>
    </row>
    <row r="42" spans="1:9" x14ac:dyDescent="0.3">
      <c r="A42" t="s">
        <v>125</v>
      </c>
      <c r="B42" s="7">
        <v>7589580</v>
      </c>
      <c r="C42" s="7">
        <v>20864726</v>
      </c>
      <c r="D42" s="7">
        <v>17283876</v>
      </c>
      <c r="E42" s="7">
        <v>16111838</v>
      </c>
      <c r="G42">
        <f t="shared" si="0"/>
        <v>222367.10441999999</v>
      </c>
      <c r="H42">
        <f t="shared" si="1"/>
        <v>208647.26</v>
      </c>
      <c r="I42">
        <f t="shared" si="2"/>
        <v>431014.36442</v>
      </c>
    </row>
    <row r="43" spans="1:9" x14ac:dyDescent="0.3">
      <c r="A43" t="s">
        <v>126</v>
      </c>
      <c r="B43" s="7">
        <v>8096392</v>
      </c>
      <c r="C43" s="7">
        <v>21783826</v>
      </c>
      <c r="D43" s="7">
        <v>18386956</v>
      </c>
      <c r="E43" s="7">
        <v>16678056</v>
      </c>
      <c r="G43">
        <f t="shared" si="0"/>
        <v>237216.189208</v>
      </c>
      <c r="H43">
        <f t="shared" si="1"/>
        <v>217838.26</v>
      </c>
      <c r="I43">
        <f t="shared" si="2"/>
        <v>455054.44920799998</v>
      </c>
    </row>
    <row r="44" spans="1:9" x14ac:dyDescent="0.3">
      <c r="A44" t="s">
        <v>127</v>
      </c>
      <c r="B44" s="7">
        <v>8144492</v>
      </c>
      <c r="C44" s="7">
        <v>21710297</v>
      </c>
      <c r="D44" s="7">
        <v>18487225</v>
      </c>
      <c r="E44" s="7">
        <v>16715727</v>
      </c>
      <c r="G44">
        <f t="shared" si="0"/>
        <v>238625.471108</v>
      </c>
      <c r="H44">
        <f t="shared" si="1"/>
        <v>217102.97</v>
      </c>
      <c r="I44">
        <f t="shared" si="2"/>
        <v>455728.441108</v>
      </c>
    </row>
    <row r="45" spans="1:9" x14ac:dyDescent="0.3">
      <c r="A45" t="s">
        <v>128</v>
      </c>
      <c r="B45" s="7">
        <v>8633865</v>
      </c>
      <c r="C45" s="7">
        <v>23986747</v>
      </c>
      <c r="D45" s="7">
        <v>18193198</v>
      </c>
      <c r="E45" s="7">
        <v>16639487</v>
      </c>
      <c r="G45">
        <f t="shared" si="0"/>
        <v>252963.61063499999</v>
      </c>
      <c r="H45">
        <f t="shared" si="1"/>
        <v>239867.47</v>
      </c>
      <c r="I45">
        <f t="shared" si="2"/>
        <v>492831.08063500002</v>
      </c>
    </row>
    <row r="46" spans="1:9" x14ac:dyDescent="0.3">
      <c r="A46" t="s">
        <v>129</v>
      </c>
      <c r="B46" s="7">
        <v>5046874</v>
      </c>
      <c r="C46" s="7">
        <v>18186208</v>
      </c>
      <c r="D46" s="7">
        <v>16624637</v>
      </c>
      <c r="E46" s="7">
        <v>13732426</v>
      </c>
      <c r="G46">
        <f t="shared" si="0"/>
        <v>147868.36132599998</v>
      </c>
      <c r="H46">
        <f t="shared" si="1"/>
        <v>181862.08000000002</v>
      </c>
      <c r="I46">
        <f t="shared" si="2"/>
        <v>329730.44132600003</v>
      </c>
    </row>
    <row r="47" spans="1:9" x14ac:dyDescent="0.3">
      <c r="A47" t="s">
        <v>130</v>
      </c>
      <c r="B47" s="7">
        <v>3230783</v>
      </c>
      <c r="C47" s="7">
        <v>25986437</v>
      </c>
      <c r="D47" s="7">
        <v>10426623</v>
      </c>
      <c r="E47" s="7">
        <v>12235562</v>
      </c>
      <c r="G47">
        <f t="shared" si="0"/>
        <v>94658.711116999999</v>
      </c>
      <c r="H47">
        <f t="shared" si="1"/>
        <v>259864.37</v>
      </c>
      <c r="I47">
        <f t="shared" si="2"/>
        <v>354523.08111699997</v>
      </c>
    </row>
    <row r="48" spans="1:9" x14ac:dyDescent="0.3">
      <c r="A48" t="s">
        <v>131</v>
      </c>
      <c r="B48" s="7">
        <v>3375540</v>
      </c>
      <c r="C48" s="7">
        <v>16632104</v>
      </c>
      <c r="D48" s="7">
        <v>9789778</v>
      </c>
      <c r="E48" s="7">
        <v>9334247</v>
      </c>
      <c r="G48">
        <f t="shared" si="0"/>
        <v>98899.946459999992</v>
      </c>
      <c r="H48">
        <f t="shared" si="1"/>
        <v>166321.04</v>
      </c>
      <c r="I48">
        <f t="shared" si="2"/>
        <v>265220.98645999999</v>
      </c>
    </row>
    <row r="49" spans="1:9" x14ac:dyDescent="0.3">
      <c r="A49" t="s">
        <v>132</v>
      </c>
      <c r="B49" s="7">
        <v>4388713</v>
      </c>
      <c r="C49" s="7">
        <v>11755692</v>
      </c>
      <c r="D49" s="7">
        <v>15107319</v>
      </c>
      <c r="E49" s="7">
        <v>12501282</v>
      </c>
      <c r="G49">
        <f t="shared" si="0"/>
        <v>128584.902187</v>
      </c>
      <c r="H49">
        <f t="shared" si="1"/>
        <v>117556.92</v>
      </c>
      <c r="I49">
        <f t="shared" si="2"/>
        <v>246141.82218700001</v>
      </c>
    </row>
    <row r="50" spans="1:9" x14ac:dyDescent="0.3">
      <c r="A50" t="s">
        <v>133</v>
      </c>
      <c r="B50" s="7">
        <v>6197855</v>
      </c>
      <c r="C50" s="7">
        <v>17176894</v>
      </c>
      <c r="D50" s="7">
        <v>15892914</v>
      </c>
      <c r="E50" s="7">
        <v>13032762</v>
      </c>
      <c r="G50">
        <f t="shared" si="0"/>
        <v>181590.953645</v>
      </c>
      <c r="H50">
        <f t="shared" si="1"/>
        <v>171768.94</v>
      </c>
      <c r="I50">
        <f t="shared" si="2"/>
        <v>353359.893645</v>
      </c>
    </row>
    <row r="51" spans="1:9" x14ac:dyDescent="0.3">
      <c r="A51" t="s">
        <v>134</v>
      </c>
      <c r="B51" s="7">
        <v>5563670</v>
      </c>
      <c r="C51" s="7">
        <v>13190760</v>
      </c>
      <c r="D51" s="7">
        <v>17616491</v>
      </c>
      <c r="E51" s="7">
        <v>12611270</v>
      </c>
      <c r="G51">
        <f t="shared" si="0"/>
        <v>163009.96732999998</v>
      </c>
      <c r="H51">
        <f t="shared" si="1"/>
        <v>131907.6</v>
      </c>
      <c r="I51">
        <f t="shared" si="2"/>
        <v>294917.56732999999</v>
      </c>
    </row>
    <row r="52" spans="1:9" x14ac:dyDescent="0.3">
      <c r="A52" t="s">
        <v>135</v>
      </c>
      <c r="B52" s="7">
        <v>590729</v>
      </c>
      <c r="C52" s="7">
        <v>2161855</v>
      </c>
      <c r="D52" s="7">
        <v>8685940</v>
      </c>
      <c r="E52" s="7">
        <v>6985888</v>
      </c>
      <c r="G52">
        <f t="shared" si="0"/>
        <v>17307.768970999998</v>
      </c>
      <c r="H52">
        <f t="shared" si="1"/>
        <v>21618.55</v>
      </c>
      <c r="I52">
        <f t="shared" si="2"/>
        <v>38926.318971000001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4.4" x14ac:dyDescent="0.3"/>
  <cols>
    <col min="1" max="1" width="11.6640625" bestFit="1" customWidth="1"/>
  </cols>
  <sheetData>
    <row r="1" spans="1:5" x14ac:dyDescent="0.3">
      <c r="A1" s="1"/>
      <c r="B1" s="1" t="s">
        <v>140</v>
      </c>
      <c r="C1" s="1" t="s">
        <v>141</v>
      </c>
      <c r="D1" s="1" t="s">
        <v>142</v>
      </c>
      <c r="E1" s="1" t="s">
        <v>143</v>
      </c>
    </row>
    <row r="2" spans="1:5" x14ac:dyDescent="0.3">
      <c r="A2" s="2" t="s">
        <v>139</v>
      </c>
      <c r="B2" s="1">
        <f>[1]L1_L2!D18</f>
        <v>9.9798100000000004E-3</v>
      </c>
      <c r="C2" s="1">
        <f>[1]L1_L2!E18</f>
        <v>0.72877199999999998</v>
      </c>
      <c r="D2" s="1">
        <f>[1]L1_L2!F18</f>
        <v>0.68323</v>
      </c>
      <c r="E2" s="1">
        <f>[1]L1_L2!$C$18</f>
        <v>16.1572</v>
      </c>
    </row>
    <row r="3" spans="1:5" x14ac:dyDescent="0.3">
      <c r="A3" s="1" t="s">
        <v>144</v>
      </c>
      <c r="B3" s="1">
        <f>[1]L1_L2!D4</f>
        <v>4.8636899999999997E-2</v>
      </c>
      <c r="C3" s="1">
        <f>[1]L1_L2!E4</f>
        <v>1.18438</v>
      </c>
      <c r="D3" s="1">
        <f>[1]L1_L2!F4</f>
        <v>1.41753</v>
      </c>
      <c r="E3" s="1">
        <f>[1]L1_L2!$C$4</f>
        <v>225.29</v>
      </c>
    </row>
    <row r="4" spans="1:5" x14ac:dyDescent="0.3">
      <c r="A4" s="1" t="s">
        <v>145</v>
      </c>
      <c r="C4">
        <f>[1]MANA!$B$3</f>
        <v>5.9954300000000004E-3</v>
      </c>
      <c r="E4">
        <f>[1]MANA!$D$3</f>
        <v>0.359404</v>
      </c>
    </row>
    <row r="5" spans="1:5" x14ac:dyDescent="0.3">
      <c r="A5" s="1" t="s">
        <v>146</v>
      </c>
      <c r="C5">
        <f>[1]MANA!$B$5</f>
        <v>2.9642600000000002E-2</v>
      </c>
      <c r="E5">
        <f>[1]MANA!$D$5</f>
        <v>8.7531199999999991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5" workbookViewId="0">
      <selection activeCell="B59" sqref="B59"/>
    </sheetView>
  </sheetViews>
  <sheetFormatPr defaultRowHeight="14.4" x14ac:dyDescent="0.3"/>
  <sheetData>
    <row r="1" spans="1:5" x14ac:dyDescent="0.3">
      <c r="A1" s="9" t="s">
        <v>147</v>
      </c>
      <c r="B1" s="9"/>
      <c r="C1" s="9"/>
      <c r="D1" s="9"/>
      <c r="E1" s="1">
        <f>1000/50000000</f>
        <v>2.0000000000000002E-5</v>
      </c>
    </row>
    <row r="2" spans="1:5" x14ac:dyDescent="0.3">
      <c r="A2" s="1" t="s">
        <v>148</v>
      </c>
      <c r="B2" s="1" t="s">
        <v>149</v>
      </c>
      <c r="C2" s="1" t="s">
        <v>150</v>
      </c>
      <c r="D2" s="1" t="s">
        <v>151</v>
      </c>
      <c r="E2" s="1"/>
    </row>
    <row r="3" spans="1:5" x14ac:dyDescent="0.3">
      <c r="A3" s="1">
        <f>Sheet3!F3*$E$1</f>
        <v>177.21814000000001</v>
      </c>
      <c r="B3" s="1">
        <f>Sheet3!G3*$E$1</f>
        <v>0.98202000000000012</v>
      </c>
      <c r="C3" s="1">
        <f>Sheet3!L3*$E$1</f>
        <v>77.122700000000009</v>
      </c>
      <c r="D3" s="1">
        <f>Sheet3!M3*$E$1</f>
        <v>5.0770800000000005</v>
      </c>
    </row>
    <row r="4" spans="1:5" x14ac:dyDescent="0.3">
      <c r="A4" s="1">
        <f>Sheet3!F4*$E$1</f>
        <v>186.39952000000002</v>
      </c>
      <c r="B4" s="1">
        <f>Sheet3!G4*$E$1</f>
        <v>3.8634800000000005</v>
      </c>
      <c r="C4" s="1">
        <f>Sheet3!L4*$E$1</f>
        <v>128.75646</v>
      </c>
      <c r="D4" s="1">
        <f>Sheet3!M4*$E$1</f>
        <v>8.4602200000000014</v>
      </c>
    </row>
    <row r="5" spans="1:5" x14ac:dyDescent="0.3">
      <c r="A5" s="1">
        <f>Sheet3!F5*$E$1</f>
        <v>185.57684</v>
      </c>
      <c r="B5" s="1">
        <f>Sheet3!G5*$E$1</f>
        <v>3.0161000000000002</v>
      </c>
      <c r="C5" s="1">
        <f>Sheet3!L5*$E$1</f>
        <v>102.97930000000001</v>
      </c>
      <c r="D5" s="1">
        <f>Sheet3!M5*$E$1</f>
        <v>8.2115600000000004</v>
      </c>
    </row>
    <row r="6" spans="1:5" x14ac:dyDescent="0.3">
      <c r="A6" s="1">
        <f>Sheet3!F6*$E$1</f>
        <v>183.8074</v>
      </c>
      <c r="B6" s="1">
        <f>Sheet3!G6*$E$1</f>
        <v>3.7368200000000003</v>
      </c>
      <c r="C6" s="1">
        <f>Sheet3!L6*$E$1</f>
        <v>88.568240000000003</v>
      </c>
      <c r="D6" s="1">
        <f>Sheet3!M6*$E$1</f>
        <v>10.23034</v>
      </c>
    </row>
    <row r="7" spans="1:5" x14ac:dyDescent="0.3">
      <c r="A7" s="1">
        <f>Sheet3!F7*$E$1</f>
        <v>181.19556000000003</v>
      </c>
      <c r="B7" s="1">
        <f>Sheet3!G7*$E$1</f>
        <v>4.5258400000000005</v>
      </c>
      <c r="C7" s="1">
        <f>Sheet3!L7*$E$1</f>
        <v>136.28490000000002</v>
      </c>
      <c r="D7" s="1">
        <f>Sheet3!M7*$E$1</f>
        <v>12.06268</v>
      </c>
    </row>
    <row r="8" spans="1:5" x14ac:dyDescent="0.3">
      <c r="A8" s="1">
        <f>Sheet3!F8*$E$1</f>
        <v>166.99440000000001</v>
      </c>
      <c r="B8" s="1">
        <f>Sheet3!G8*$E$1</f>
        <v>1.6536400000000002</v>
      </c>
      <c r="C8" s="1">
        <f>Sheet3!L8*$E$1</f>
        <v>71.640640000000005</v>
      </c>
      <c r="D8" s="1">
        <f>Sheet3!M8*$E$1</f>
        <v>12.260480000000001</v>
      </c>
    </row>
    <row r="9" spans="1:5" x14ac:dyDescent="0.3">
      <c r="A9" s="1">
        <f>Sheet3!F9*$E$1</f>
        <v>178.29156</v>
      </c>
      <c r="B9" s="1">
        <f>Sheet3!G9*$E$1</f>
        <v>3.0706200000000003</v>
      </c>
      <c r="C9" s="1">
        <f>Sheet3!L9*$E$1</f>
        <v>69.35848</v>
      </c>
      <c r="D9" s="1">
        <f>Sheet3!M9*$E$1</f>
        <v>16.19744</v>
      </c>
    </row>
    <row r="10" spans="1:5" x14ac:dyDescent="0.3">
      <c r="A10" s="1">
        <f>Sheet3!F10*$E$1</f>
        <v>189.7569</v>
      </c>
      <c r="B10" s="1">
        <f>Sheet3!G10*$E$1</f>
        <v>4.11388</v>
      </c>
      <c r="C10" s="1">
        <f>Sheet3!L10*$E$1</f>
        <v>80.703880000000012</v>
      </c>
      <c r="D10" s="1">
        <f>Sheet3!M10*$E$1</f>
        <v>14.020040000000002</v>
      </c>
    </row>
    <row r="11" spans="1:5" x14ac:dyDescent="0.3">
      <c r="A11" s="1">
        <f>Sheet3!F11*$E$1</f>
        <v>161.98690000000002</v>
      </c>
      <c r="B11" s="1">
        <f>Sheet3!G11*$E$1</f>
        <v>2.4038000000000004</v>
      </c>
      <c r="C11" s="1">
        <f>Sheet3!L11*$E$1</f>
        <v>84.190340000000006</v>
      </c>
      <c r="D11" s="1">
        <f>Sheet3!M11*$E$1</f>
        <v>10.411620000000001</v>
      </c>
    </row>
    <row r="12" spans="1:5" x14ac:dyDescent="0.3">
      <c r="A12" s="1">
        <f>Sheet3!F12*$E$1</f>
        <v>188.10768000000002</v>
      </c>
      <c r="B12" s="1">
        <f>Sheet3!G12*$E$1</f>
        <v>5.5820000000000007</v>
      </c>
      <c r="C12" s="1">
        <f>Sheet3!L12*$E$1</f>
        <v>166.10334</v>
      </c>
      <c r="D12" s="1">
        <f>Sheet3!M12*$E$1</f>
        <v>16.715900000000001</v>
      </c>
    </row>
    <row r="13" spans="1:5" x14ac:dyDescent="0.3">
      <c r="A13" s="1">
        <f>Sheet3!F13*$E$1</f>
        <v>179.38472000000002</v>
      </c>
      <c r="B13" s="1">
        <f>Sheet3!G13*$E$1</f>
        <v>6.1514400000000009</v>
      </c>
      <c r="C13" s="1">
        <f>Sheet3!L13*$E$1</f>
        <v>81.344240000000013</v>
      </c>
      <c r="D13" s="1">
        <f>Sheet3!M13*$E$1</f>
        <v>18.098920000000003</v>
      </c>
    </row>
    <row r="14" spans="1:5" x14ac:dyDescent="0.3">
      <c r="A14" s="1">
        <f>Sheet3!F14*$E$1</f>
        <v>205.87534000000002</v>
      </c>
      <c r="B14" s="1">
        <f>Sheet3!G14*$E$1</f>
        <v>7.2037400000000007</v>
      </c>
      <c r="C14" s="1">
        <f>Sheet3!L14*$E$1</f>
        <v>74.23884000000001</v>
      </c>
      <c r="D14" s="1">
        <f>Sheet3!M14*$E$1</f>
        <v>21.959600000000002</v>
      </c>
    </row>
    <row r="15" spans="1:5" x14ac:dyDescent="0.3">
      <c r="A15" s="1">
        <f>Sheet3!F15*$E$1</f>
        <v>207.61044000000001</v>
      </c>
      <c r="B15" s="1">
        <f>Sheet3!G15*$E$1</f>
        <v>6.4095200000000006</v>
      </c>
      <c r="C15" s="1">
        <f>Sheet3!L15*$E$1</f>
        <v>74.19556</v>
      </c>
      <c r="D15" s="1">
        <f>Sheet3!M15*$E$1</f>
        <v>22.298840000000002</v>
      </c>
    </row>
    <row r="16" spans="1:5" x14ac:dyDescent="0.3">
      <c r="A16" s="1">
        <f>Sheet3!F16*$E$1</f>
        <v>190.50280000000001</v>
      </c>
      <c r="B16" s="1">
        <f>Sheet3!G16*$E$1</f>
        <v>7.1717200000000005</v>
      </c>
      <c r="C16" s="1">
        <f>Sheet3!L16*$E$1</f>
        <v>73.804100000000005</v>
      </c>
      <c r="D16" s="1">
        <f>Sheet3!M16*$E$1</f>
        <v>24.648620000000001</v>
      </c>
    </row>
    <row r="17" spans="1:4" x14ac:dyDescent="0.3">
      <c r="A17" s="1">
        <f>Sheet3!F17*$E$1</f>
        <v>168.60436000000001</v>
      </c>
      <c r="B17" s="1">
        <f>Sheet3!G17*$E$1</f>
        <v>7.5785800000000005</v>
      </c>
      <c r="C17" s="1">
        <f>Sheet3!L17*$E$1</f>
        <v>76.249860000000012</v>
      </c>
      <c r="D17" s="1">
        <f>Sheet3!M17*$E$1</f>
        <v>25.788020000000003</v>
      </c>
    </row>
    <row r="18" spans="1:4" x14ac:dyDescent="0.3">
      <c r="A18" s="1">
        <f>Sheet3!F18*$E$1</f>
        <v>164.81140000000002</v>
      </c>
      <c r="B18" s="1">
        <f>Sheet3!G18*$E$1</f>
        <v>8.1603600000000007</v>
      </c>
      <c r="C18" s="1">
        <f>Sheet3!L18*$E$1</f>
        <v>74.229020000000006</v>
      </c>
      <c r="D18" s="1">
        <f>Sheet3!M18*$E$1</f>
        <v>27.989480000000004</v>
      </c>
    </row>
    <row r="19" spans="1:4" x14ac:dyDescent="0.3">
      <c r="A19" s="1">
        <f>Sheet3!F19*$E$1</f>
        <v>163.73488</v>
      </c>
      <c r="B19" s="1">
        <f>Sheet3!G19*$E$1</f>
        <v>8.4991599999999998</v>
      </c>
      <c r="C19" s="1">
        <f>Sheet3!L19*$E$1</f>
        <v>74.150620000000004</v>
      </c>
      <c r="D19" s="1">
        <f>Sheet3!M19*$E$1</f>
        <v>29.942840000000004</v>
      </c>
    </row>
    <row r="20" spans="1:4" x14ac:dyDescent="0.3">
      <c r="A20" s="1">
        <f>Sheet3!F20*$E$1</f>
        <v>182.15082000000001</v>
      </c>
      <c r="B20" s="1">
        <f>Sheet3!G20*$E$1</f>
        <v>8.59422</v>
      </c>
      <c r="C20" s="1">
        <f>Sheet3!L20*$E$1</f>
        <v>145.0591</v>
      </c>
      <c r="D20" s="1">
        <f>Sheet3!M20*$E$1</f>
        <v>28.737080000000002</v>
      </c>
    </row>
    <row r="21" spans="1:4" x14ac:dyDescent="0.3">
      <c r="A21" s="1">
        <f>Sheet3!F21*$E$1</f>
        <v>182.66860000000003</v>
      </c>
      <c r="B21" s="1">
        <f>Sheet3!G21*$E$1</f>
        <v>8.6398400000000013</v>
      </c>
      <c r="C21" s="1">
        <f>Sheet3!L21*$E$1</f>
        <v>147.7681</v>
      </c>
      <c r="D21" s="1">
        <f>Sheet3!M21*$E$1</f>
        <v>28.608500000000003</v>
      </c>
    </row>
    <row r="22" spans="1:4" x14ac:dyDescent="0.3">
      <c r="A22" s="1">
        <f>Sheet3!F22*$E$1</f>
        <v>180.0121</v>
      </c>
      <c r="B22" s="1">
        <f>Sheet3!G22*$E$1</f>
        <v>13.342320000000001</v>
      </c>
      <c r="C22" s="1">
        <f>Sheet3!L22*$E$1</f>
        <v>65.189440000000005</v>
      </c>
      <c r="D22" s="1">
        <f>Sheet3!M22*$E$1</f>
        <v>42.414560000000002</v>
      </c>
    </row>
    <row r="23" spans="1:4" x14ac:dyDescent="0.3">
      <c r="A23" s="1">
        <f>Sheet3!F23*$E$1</f>
        <v>188.5789</v>
      </c>
      <c r="B23" s="1">
        <f>Sheet3!G23*$E$1</f>
        <v>7.4539800000000005</v>
      </c>
      <c r="C23" s="1">
        <f>Sheet3!L23*$E$1</f>
        <v>58.977700000000006</v>
      </c>
      <c r="D23" s="1">
        <f>Sheet3!M23*$E$1</f>
        <v>36.002800000000001</v>
      </c>
    </row>
    <row r="24" spans="1:4" x14ac:dyDescent="0.3">
      <c r="A24" s="1">
        <f>Sheet3!F24*$E$1</f>
        <v>191.95098000000002</v>
      </c>
      <c r="B24" s="1">
        <f>Sheet3!G24*$E$1</f>
        <v>8.287980000000001</v>
      </c>
      <c r="C24" s="1">
        <f>Sheet3!L24*$E$1</f>
        <v>63.605480000000007</v>
      </c>
      <c r="D24" s="1">
        <f>Sheet3!M24*$E$1</f>
        <v>39.84122</v>
      </c>
    </row>
    <row r="25" spans="1:4" x14ac:dyDescent="0.3">
      <c r="A25" s="1">
        <f>Sheet3!F25*$E$1</f>
        <v>187.99622000000002</v>
      </c>
      <c r="B25" s="1">
        <f>Sheet3!G25*$E$1</f>
        <v>7.4504200000000003</v>
      </c>
      <c r="C25" s="1">
        <f>Sheet3!L25*$E$1</f>
        <v>57.809360000000005</v>
      </c>
      <c r="D25" s="1">
        <f>Sheet3!M25*$E$1</f>
        <v>35.668080000000003</v>
      </c>
    </row>
    <row r="26" spans="1:4" x14ac:dyDescent="0.3">
      <c r="A26" s="1">
        <f>Sheet3!F26*$E$1</f>
        <v>191.79412000000002</v>
      </c>
      <c r="B26" s="1">
        <f>Sheet3!G26*$E$1</f>
        <v>8.2890200000000007</v>
      </c>
      <c r="C26" s="1">
        <f>Sheet3!L26*$E$1</f>
        <v>63.977480000000007</v>
      </c>
      <c r="D26" s="1">
        <f>Sheet3!M26*$E$1</f>
        <v>39.871920000000003</v>
      </c>
    </row>
    <row r="27" spans="1:4" x14ac:dyDescent="0.3">
      <c r="A27" s="1">
        <f>Sheet3!F27*$E$1</f>
        <v>192.03078000000002</v>
      </c>
      <c r="B27" s="1">
        <f>Sheet3!G27*$E$1</f>
        <v>8.4295400000000011</v>
      </c>
      <c r="C27" s="1">
        <f>Sheet3!L27*$E$1</f>
        <v>66.842520000000007</v>
      </c>
      <c r="D27" s="1">
        <f>Sheet3!M27*$E$1</f>
        <v>40.687560000000005</v>
      </c>
    </row>
    <row r="28" spans="1:4" x14ac:dyDescent="0.3">
      <c r="A28" s="1">
        <f>Sheet3!F28*$E$1</f>
        <v>192.30898000000002</v>
      </c>
      <c r="B28" s="1">
        <f>Sheet3!G28*$E$1</f>
        <v>8.3586400000000012</v>
      </c>
      <c r="C28" s="1">
        <f>Sheet3!L28*$E$1</f>
        <v>64.758780000000002</v>
      </c>
      <c r="D28" s="1">
        <f>Sheet3!M28*$E$1</f>
        <v>41.170460000000006</v>
      </c>
    </row>
    <row r="29" spans="1:4" x14ac:dyDescent="0.3">
      <c r="A29" s="1">
        <f>Sheet3!F29*$E$1</f>
        <v>168.96518</v>
      </c>
      <c r="B29" s="1">
        <f>Sheet3!G29*$E$1</f>
        <v>15.473200000000002</v>
      </c>
      <c r="C29" s="1">
        <f>Sheet3!L29*$E$1</f>
        <v>79.314960000000013</v>
      </c>
      <c r="D29" s="1">
        <f>Sheet3!M29*$E$1</f>
        <v>49.417480000000005</v>
      </c>
    </row>
    <row r="30" spans="1:4" x14ac:dyDescent="0.3">
      <c r="A30" s="1">
        <f>Sheet3!F30*$E$1</f>
        <v>165.9205</v>
      </c>
      <c r="B30" s="1">
        <f>Sheet3!G30*$E$1</f>
        <v>16.046140000000001</v>
      </c>
      <c r="C30" s="1">
        <f>Sheet3!L30*$E$1</f>
        <v>79.509820000000005</v>
      </c>
      <c r="D30" s="1">
        <f>Sheet3!M30*$E$1</f>
        <v>51.243280000000006</v>
      </c>
    </row>
    <row r="31" spans="1:4" x14ac:dyDescent="0.3">
      <c r="A31" s="1">
        <f>Sheet3!F31*$E$1</f>
        <v>169.07118000000003</v>
      </c>
      <c r="B31" s="1">
        <f>Sheet3!G31*$E$1</f>
        <v>16.21546</v>
      </c>
      <c r="C31" s="1">
        <f>Sheet3!L31*$E$1</f>
        <v>84.697040000000001</v>
      </c>
      <c r="D31" s="1">
        <f>Sheet3!M31*$E$1</f>
        <v>49.578340000000004</v>
      </c>
    </row>
    <row r="32" spans="1:4" x14ac:dyDescent="0.3">
      <c r="A32" s="1">
        <f>Sheet3!F32*$E$1</f>
        <v>166.24532000000002</v>
      </c>
      <c r="B32" s="1">
        <f>Sheet3!G32*$E$1</f>
        <v>18.190080000000002</v>
      </c>
      <c r="C32" s="1">
        <f>Sheet3!L32*$E$1</f>
        <v>81.033580000000001</v>
      </c>
      <c r="D32" s="1">
        <f>Sheet3!M32*$E$1</f>
        <v>56.428300000000007</v>
      </c>
    </row>
    <row r="33" spans="1:4" x14ac:dyDescent="0.3">
      <c r="A33" s="1">
        <f>Sheet3!F33*$E$1</f>
        <v>165.63162000000003</v>
      </c>
      <c r="B33" s="1">
        <f>Sheet3!G33*$E$1</f>
        <v>18.435460000000003</v>
      </c>
      <c r="C33" s="1">
        <f>Sheet3!L33*$E$1</f>
        <v>81.917200000000008</v>
      </c>
      <c r="D33" s="1">
        <f>Sheet3!M33*$E$1</f>
        <v>56.474600000000002</v>
      </c>
    </row>
    <row r="34" spans="1:4" x14ac:dyDescent="0.3">
      <c r="A34" s="1">
        <f>Sheet3!F34*$E$1</f>
        <v>171.77800000000002</v>
      </c>
      <c r="B34" s="1">
        <f>Sheet3!G34*$E$1</f>
        <v>18.105900000000002</v>
      </c>
      <c r="C34" s="1">
        <f>Sheet3!L34*$E$1</f>
        <v>81.504900000000006</v>
      </c>
      <c r="D34" s="1">
        <f>Sheet3!M34*$E$1</f>
        <v>57.460560000000008</v>
      </c>
    </row>
    <row r="35" spans="1:4" x14ac:dyDescent="0.3">
      <c r="A35" s="1">
        <f>Sheet3!F35*$E$1</f>
        <v>171.77316000000002</v>
      </c>
      <c r="B35" s="1">
        <f>Sheet3!G35*$E$1</f>
        <v>18.275680000000001</v>
      </c>
      <c r="C35" s="1">
        <f>Sheet3!L35*$E$1</f>
        <v>79.820880000000002</v>
      </c>
      <c r="D35" s="1">
        <f>Sheet3!M35*$E$1</f>
        <v>57.219960000000007</v>
      </c>
    </row>
    <row r="36" spans="1:4" x14ac:dyDescent="0.3">
      <c r="A36" s="1">
        <f>Sheet3!F36*$E$1</f>
        <v>171.53488000000002</v>
      </c>
      <c r="B36" s="1">
        <f>Sheet3!G36*$E$1</f>
        <v>18.409280000000003</v>
      </c>
      <c r="C36" s="1">
        <f>Sheet3!L36*$E$1</f>
        <v>80.712500000000006</v>
      </c>
      <c r="D36" s="1">
        <f>Sheet3!M36*$E$1</f>
        <v>58.808840000000004</v>
      </c>
    </row>
    <row r="37" spans="1:4" x14ac:dyDescent="0.3">
      <c r="A37" s="1">
        <f>Sheet3!F37*$E$1</f>
        <v>169.25900000000001</v>
      </c>
      <c r="B37" s="1">
        <f>Sheet3!G37*$E$1</f>
        <v>18.717860000000002</v>
      </c>
      <c r="C37" s="1">
        <f>Sheet3!L37*$E$1</f>
        <v>80.786799999999999</v>
      </c>
      <c r="D37" s="1">
        <f>Sheet3!M37*$E$1</f>
        <v>58.908120000000004</v>
      </c>
    </row>
    <row r="38" spans="1:4" x14ac:dyDescent="0.3">
      <c r="A38" s="1">
        <f>Sheet3!F38*$E$1</f>
        <v>167.98510000000002</v>
      </c>
      <c r="B38" s="1">
        <f>Sheet3!G38*$E$1</f>
        <v>19.844180000000001</v>
      </c>
      <c r="C38" s="1">
        <f>Sheet3!L38*$E$1</f>
        <v>83.86760000000001</v>
      </c>
      <c r="D38" s="1">
        <f>Sheet3!M38*$E$1</f>
        <v>61.989260000000002</v>
      </c>
    </row>
    <row r="39" spans="1:4" x14ac:dyDescent="0.3">
      <c r="A39" s="1">
        <f>Sheet3!F39*$E$1</f>
        <v>174.13568000000001</v>
      </c>
      <c r="B39" s="1">
        <f>Sheet3!G39*$E$1</f>
        <v>15.610460000000002</v>
      </c>
      <c r="C39" s="1">
        <f>Sheet3!L39*$E$1</f>
        <v>70.866780000000006</v>
      </c>
      <c r="D39" s="1">
        <f>Sheet3!M39*$E$1</f>
        <v>63.269140000000007</v>
      </c>
    </row>
    <row r="40" spans="1:4" x14ac:dyDescent="0.3">
      <c r="A40" s="1">
        <f>Sheet3!F40*$E$1</f>
        <v>173.13898</v>
      </c>
      <c r="B40" s="1">
        <f>Sheet3!G40*$E$1</f>
        <v>15.813600000000001</v>
      </c>
      <c r="C40" s="1">
        <f>Sheet3!L40*$E$1</f>
        <v>70.93874000000001</v>
      </c>
      <c r="D40" s="1">
        <f>Sheet3!M40*$E$1</f>
        <v>62.990640000000006</v>
      </c>
    </row>
    <row r="41" spans="1:4" x14ac:dyDescent="0.3">
      <c r="A41" s="1">
        <f>Sheet3!F41*$E$1</f>
        <v>175.39104</v>
      </c>
      <c r="B41" s="1">
        <f>Sheet3!G41*$E$1</f>
        <v>15.154580000000001</v>
      </c>
      <c r="C41" s="1">
        <f>Sheet3!L41*$E$1</f>
        <v>71.457740000000001</v>
      </c>
      <c r="D41" s="1">
        <f>Sheet3!M41*$E$1</f>
        <v>64.588220000000007</v>
      </c>
    </row>
    <row r="42" spans="1:4" x14ac:dyDescent="0.3">
      <c r="A42" s="1">
        <f>Sheet3!F42*$E$1</f>
        <v>164.67036000000002</v>
      </c>
      <c r="B42" s="1">
        <f>Sheet3!G42*$E$1</f>
        <v>12.361300000000002</v>
      </c>
      <c r="C42" s="1">
        <f>Sheet3!L42*$E$1</f>
        <v>64.65352</v>
      </c>
      <c r="D42" s="1">
        <f>Sheet3!M42*$E$1</f>
        <v>69.572680000000005</v>
      </c>
    </row>
    <row r="43" spans="1:4" x14ac:dyDescent="0.3">
      <c r="A43" s="1">
        <f>Sheet3!F43*$E$1</f>
        <v>167.85514000000001</v>
      </c>
      <c r="B43" s="1">
        <f>Sheet3!G43*$E$1</f>
        <v>15.785780000000001</v>
      </c>
      <c r="C43" s="1">
        <f>Sheet3!L43*$E$1</f>
        <v>65.38552</v>
      </c>
      <c r="D43" s="1">
        <f>Sheet3!M43*$E$1</f>
        <v>71.91246000000001</v>
      </c>
    </row>
    <row r="44" spans="1:4" x14ac:dyDescent="0.3">
      <c r="A44" s="1">
        <f>Sheet3!F44*$E$1</f>
        <v>168.18020000000001</v>
      </c>
      <c r="B44" s="1">
        <f>Sheet3!G44*$E$1</f>
        <v>15.572820000000002</v>
      </c>
      <c r="C44" s="1">
        <f>Sheet3!L44*$E$1</f>
        <v>66.240200000000002</v>
      </c>
      <c r="D44" s="1">
        <f>Sheet3!M44*$E$1</f>
        <v>72.241440000000011</v>
      </c>
    </row>
    <row r="45" spans="1:4" x14ac:dyDescent="0.3">
      <c r="A45" s="1">
        <f>Sheet3!F45*$E$1</f>
        <v>164.38304000000002</v>
      </c>
      <c r="B45" s="1">
        <f>Sheet3!G45*$E$1</f>
        <v>17.88822</v>
      </c>
      <c r="C45" s="1">
        <f>Sheet3!L45*$E$1</f>
        <v>75.082540000000009</v>
      </c>
      <c r="D45" s="1">
        <f>Sheet3!M45*$E$1</f>
        <v>75.350520000000003</v>
      </c>
    </row>
    <row r="46" spans="1:4" x14ac:dyDescent="0.3">
      <c r="A46" s="1">
        <f>Sheet3!F46*$E$1</f>
        <v>183.54930000000002</v>
      </c>
      <c r="B46" s="1">
        <f>Sheet3!G46*$E$1</f>
        <v>1.81898</v>
      </c>
      <c r="C46" s="1">
        <f>Sheet3!L46*$E$1</f>
        <v>103.83598000000001</v>
      </c>
      <c r="D46" s="1">
        <f>Sheet3!M46*$E$1</f>
        <v>5.0141200000000001</v>
      </c>
    </row>
    <row r="47" spans="1:4" x14ac:dyDescent="0.3">
      <c r="A47" s="1">
        <f>Sheet3!F47*$E$1</f>
        <v>237.40410000000003</v>
      </c>
      <c r="B47" s="1">
        <f>Sheet3!G47*$E$1</f>
        <v>4.1470400000000005</v>
      </c>
      <c r="C47" s="1">
        <f>Sheet3!L47*$E$1</f>
        <v>58.84</v>
      </c>
      <c r="D47" s="1">
        <f>Sheet3!M47*$E$1</f>
        <v>11.29166</v>
      </c>
    </row>
    <row r="48" spans="1:4" x14ac:dyDescent="0.3">
      <c r="A48" s="1">
        <f>Sheet3!F48*$E$1</f>
        <v>219.79618000000002</v>
      </c>
      <c r="B48" s="1">
        <f>Sheet3!G48*$E$1</f>
        <v>5.4052000000000007</v>
      </c>
      <c r="C48" s="1">
        <f>Sheet3!L48*$E$1</f>
        <v>57.728340000000003</v>
      </c>
      <c r="D48" s="1">
        <f>Sheet3!M48*$E$1</f>
        <v>14.183060000000001</v>
      </c>
    </row>
    <row r="49" spans="1:5" x14ac:dyDescent="0.3">
      <c r="A49" s="1">
        <f>Sheet3!F49*$E$1</f>
        <v>175.80596000000003</v>
      </c>
      <c r="B49" s="1">
        <f>Sheet3!G49*$E$1</f>
        <v>2.7926600000000001</v>
      </c>
      <c r="C49" s="1">
        <f>Sheet3!L49*$E$1</f>
        <v>122.62448000000001</v>
      </c>
      <c r="D49" s="1">
        <f>Sheet3!M49*$E$1</f>
        <v>9.381260000000001</v>
      </c>
    </row>
    <row r="50" spans="1:5" x14ac:dyDescent="0.3">
      <c r="A50" s="1">
        <f>Sheet3!F50*$E$1</f>
        <v>172.79194000000001</v>
      </c>
      <c r="B50" s="1">
        <f>Sheet3!G50*$E$1</f>
        <v>3.6897400000000005</v>
      </c>
      <c r="C50" s="1">
        <f>Sheet3!L50*$E$1</f>
        <v>175.08542000000003</v>
      </c>
      <c r="D50" s="1">
        <f>Sheet3!M50*$E$1</f>
        <v>11.58558</v>
      </c>
    </row>
    <row r="51" spans="1:5" x14ac:dyDescent="0.3">
      <c r="A51" s="1">
        <f>Sheet3!F51*$E$1</f>
        <v>180.44562000000002</v>
      </c>
      <c r="B51" s="1">
        <f>Sheet3!G51*$E$1</f>
        <v>2.2522200000000003</v>
      </c>
      <c r="C51" s="1">
        <f>Sheet3!L51*$E$1</f>
        <v>119.22906</v>
      </c>
      <c r="D51" s="1">
        <f>Sheet3!M51*$E$1</f>
        <v>6.3832000000000004</v>
      </c>
    </row>
    <row r="52" spans="1:5" x14ac:dyDescent="0.3">
      <c r="A52" s="1">
        <f>Sheet3!F52*$E$1</f>
        <v>159.95400000000001</v>
      </c>
      <c r="B52" s="1">
        <f>Sheet3!G52*$E$1</f>
        <v>0.71354000000000006</v>
      </c>
      <c r="C52" s="1">
        <f>Sheet3!L52*$E$1</f>
        <v>10.4838</v>
      </c>
      <c r="D52" s="1">
        <f>Sheet3!M52*$E$1</f>
        <v>5.1392200000000008</v>
      </c>
    </row>
    <row r="53" spans="1:5" x14ac:dyDescent="0.3">
      <c r="A53" s="1">
        <f>AVERAGE(A3:A52)</f>
        <v>179.50031639999997</v>
      </c>
      <c r="B53" s="1">
        <f t="shared" ref="B53:C53" si="0">AVERAGE(B3:B52)</f>
        <v>9.3937612000000019</v>
      </c>
      <c r="C53" s="1">
        <f t="shared" si="0"/>
        <v>84.270517600000005</v>
      </c>
      <c r="D53" s="1">
        <f>AVERAGE(D3:D52)</f>
        <v>34.356156000000013</v>
      </c>
      <c r="E53" t="s">
        <v>152</v>
      </c>
    </row>
    <row r="54" spans="1:5" x14ac:dyDescent="0.3">
      <c r="A54" s="1" t="s">
        <v>166</v>
      </c>
      <c r="B54" s="1">
        <f>SUM(A53:D53)</f>
        <v>307.52075120000001</v>
      </c>
      <c r="C54" s="1"/>
      <c r="D54" s="1"/>
    </row>
    <row r="55" spans="1:5" x14ac:dyDescent="0.3">
      <c r="A55" s="1" t="s">
        <v>153</v>
      </c>
      <c r="B55" s="1">
        <f>linkedrecords!$D$2*(B53+D53)</f>
        <v>29.89125592855601</v>
      </c>
      <c r="C55" s="1"/>
      <c r="D55" s="1"/>
    </row>
    <row r="56" spans="1:5" x14ac:dyDescent="0.3">
      <c r="A56" s="1" t="s">
        <v>154</v>
      </c>
      <c r="B56" s="1">
        <f>linkedrecords!$C$2*A53</f>
        <v>130.81480458346078</v>
      </c>
      <c r="C56" s="1"/>
      <c r="D56" s="1"/>
    </row>
    <row r="57" spans="1:5" x14ac:dyDescent="0.3">
      <c r="A57" s="1" t="s">
        <v>155</v>
      </c>
      <c r="B57" s="1">
        <f>linkedrecords!$B$2*C53</f>
        <v>0.84100375424965612</v>
      </c>
    </row>
    <row r="58" spans="1:5" x14ac:dyDescent="0.3">
      <c r="A58" s="1" t="s">
        <v>162</v>
      </c>
      <c r="B58" s="1">
        <f>SUM(B55:B57)</f>
        <v>161.54706426626646</v>
      </c>
    </row>
    <row r="59" spans="1:5" x14ac:dyDescent="0.3">
      <c r="A59" s="1" t="s">
        <v>163</v>
      </c>
      <c r="B59" s="1">
        <f>Sheet1!B55*linkedrecords!E2*20</f>
        <v>3.6496578949132474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xSplit="1" ySplit="2" topLeftCell="B57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8" max="8" width="8.88671875" style="5"/>
  </cols>
  <sheetData>
    <row r="1" spans="1:12" x14ac:dyDescent="0.3">
      <c r="A1" s="9" t="s">
        <v>147</v>
      </c>
      <c r="B1" s="9"/>
      <c r="C1" s="9"/>
      <c r="D1" s="9"/>
      <c r="E1" s="9"/>
      <c r="F1" s="9"/>
      <c r="G1" s="9"/>
      <c r="H1" s="9"/>
      <c r="I1" s="9"/>
      <c r="J1" s="9"/>
      <c r="L1" s="1">
        <f>1000/50000000</f>
        <v>2.0000000000000002E-5</v>
      </c>
    </row>
    <row r="2" spans="1:12" x14ac:dyDescent="0.3">
      <c r="A2" s="1" t="s">
        <v>148</v>
      </c>
      <c r="B2" s="1" t="s">
        <v>149</v>
      </c>
      <c r="C2" s="1" t="s">
        <v>156</v>
      </c>
      <c r="D2" s="1" t="s">
        <v>157</v>
      </c>
      <c r="E2" s="1" t="s">
        <v>158</v>
      </c>
      <c r="F2" s="1" t="s">
        <v>159</v>
      </c>
      <c r="G2" s="1" t="s">
        <v>170</v>
      </c>
      <c r="H2" s="5" t="s">
        <v>173</v>
      </c>
      <c r="I2" s="1" t="s">
        <v>171</v>
      </c>
      <c r="J2" s="5" t="s">
        <v>172</v>
      </c>
      <c r="L2" s="1"/>
    </row>
    <row r="3" spans="1:12" x14ac:dyDescent="0.3">
      <c r="A3" s="1">
        <f>Sheet4!F3*$L$1</f>
        <v>5.8695000000000004</v>
      </c>
      <c r="B3" s="1">
        <f>Sheet4!G3*$L$1</f>
        <v>2.2698</v>
      </c>
      <c r="C3" s="1">
        <f>Sheet4!I3*$L$1</f>
        <v>0.43168000000000001</v>
      </c>
      <c r="D3" s="1">
        <f>Sheet4!J3*$L$1</f>
        <v>0.73292000000000002</v>
      </c>
      <c r="E3" s="1">
        <f>Sheet4!O3*$L$1</f>
        <v>3.7875200000000002</v>
      </c>
      <c r="F3" s="1">
        <f>Sheet4!P3*$L$1</f>
        <v>4.5400000000000006E-3</v>
      </c>
      <c r="G3" s="5">
        <f>Sheet4!K3*$L$1</f>
        <v>22.317340000000002</v>
      </c>
      <c r="H3" s="5">
        <f>Sheet4!M3*$L$1</f>
        <v>3.0650000000000004</v>
      </c>
      <c r="I3" s="5">
        <f>Sheet4!V3*$L$1</f>
        <v>8.7503400000000013</v>
      </c>
      <c r="J3" s="5">
        <f>(Sheet4!L3-Sheet4!V3)*$L$1</f>
        <v>10.502000000000001</v>
      </c>
    </row>
    <row r="4" spans="1:12" x14ac:dyDescent="0.3">
      <c r="A4" s="1">
        <f>Sheet4!F4*$L$1</f>
        <v>3.5754200000000003</v>
      </c>
      <c r="B4" s="1">
        <f>Sheet4!G4*$L$1</f>
        <v>1.2743600000000002</v>
      </c>
      <c r="C4" s="1">
        <f>Sheet4!I4*$L$1</f>
        <v>0.46040000000000003</v>
      </c>
      <c r="D4" s="1">
        <f>Sheet4!J4*$L$1</f>
        <v>1.3152400000000002</v>
      </c>
      <c r="E4" s="1">
        <f>Sheet4!O4*$L$1</f>
        <v>2.50048</v>
      </c>
      <c r="F4" s="1">
        <f>Sheet4!P4*$L$1</f>
        <v>9.4000000000000004E-3</v>
      </c>
      <c r="G4" s="5">
        <f>Sheet4!K4*$L$1</f>
        <v>18.170360000000002</v>
      </c>
      <c r="H4" s="5">
        <f>Sheet4!M4*$L$1</f>
        <v>2.2300600000000004</v>
      </c>
      <c r="I4" s="5">
        <f>Sheet4!V4*$L$1</f>
        <v>5.7582800000000001</v>
      </c>
      <c r="J4" s="5">
        <f>(Sheet4!L4-Sheet4!V4)*$L$1</f>
        <v>10.182020000000001</v>
      </c>
    </row>
    <row r="5" spans="1:12" x14ac:dyDescent="0.3">
      <c r="A5" s="1">
        <f>Sheet4!F5*$L$1</f>
        <v>3.0655200000000002</v>
      </c>
      <c r="B5" s="1">
        <f>Sheet4!G5*$L$1</f>
        <v>1.0189600000000001</v>
      </c>
      <c r="C5" s="1">
        <f>Sheet4!I5*$L$1</f>
        <v>0.52676000000000001</v>
      </c>
      <c r="D5" s="1">
        <f>Sheet4!J5*$L$1</f>
        <v>4.1198399999999999</v>
      </c>
      <c r="E5" s="1">
        <f>Sheet4!O5*$L$1</f>
        <v>5.3657800000000009</v>
      </c>
      <c r="F5" s="1">
        <f>Sheet4!P5*$L$1</f>
        <v>2.0120000000000002E-2</v>
      </c>
      <c r="G5" s="5">
        <f>Sheet4!K5*$L$1</f>
        <v>17.94932</v>
      </c>
      <c r="H5" s="5">
        <f>Sheet4!M5*$L$1</f>
        <v>2.6697800000000003</v>
      </c>
      <c r="I5" s="5">
        <f>Sheet4!V5*$L$1</f>
        <v>5.3300800000000006</v>
      </c>
      <c r="J5" s="5">
        <f>(Sheet4!L5-Sheet4!V5)*$L$1</f>
        <v>9.9494600000000002</v>
      </c>
    </row>
    <row r="6" spans="1:12" x14ac:dyDescent="0.3">
      <c r="A6" s="1">
        <f>Sheet4!F6*$L$1</f>
        <v>8.6833800000000014</v>
      </c>
      <c r="B6" s="1">
        <f>Sheet4!G6*$L$1</f>
        <v>1.9596200000000001</v>
      </c>
      <c r="C6" s="1">
        <f>Sheet4!I6*$L$1</f>
        <v>0.91750000000000009</v>
      </c>
      <c r="D6" s="1">
        <f>Sheet4!J6*$L$1</f>
        <v>1.4297000000000002</v>
      </c>
      <c r="E6" s="1">
        <f>Sheet4!O6*$L$1</f>
        <v>4.4249600000000004</v>
      </c>
      <c r="F6" s="1">
        <f>Sheet4!P6*$L$1</f>
        <v>1.5340000000000001E-2</v>
      </c>
      <c r="G6" s="5">
        <f>Sheet4!K6*$L$1</f>
        <v>30.275720000000003</v>
      </c>
      <c r="H6" s="5">
        <f>Sheet4!M6*$L$1</f>
        <v>2.3802000000000003</v>
      </c>
      <c r="I6" s="5">
        <f>Sheet4!V6*$L$1</f>
        <v>11.683480000000001</v>
      </c>
      <c r="J6" s="5">
        <f>(Sheet4!L6-Sheet4!V6)*$L$1</f>
        <v>16.212040000000002</v>
      </c>
    </row>
    <row r="7" spans="1:12" x14ac:dyDescent="0.3">
      <c r="A7" s="1">
        <f>Sheet4!F7*$L$1</f>
        <v>4.6520800000000007</v>
      </c>
      <c r="B7" s="1">
        <f>Sheet4!G7*$L$1</f>
        <v>1.9526600000000001</v>
      </c>
      <c r="C7" s="1">
        <f>Sheet4!I7*$L$1</f>
        <v>0.64604000000000006</v>
      </c>
      <c r="D7" s="1">
        <f>Sheet4!J7*$L$1</f>
        <v>2.9719200000000003</v>
      </c>
      <c r="E7" s="1">
        <f>Sheet4!O7*$L$1</f>
        <v>5.0360800000000001</v>
      </c>
      <c r="F7" s="1">
        <f>Sheet4!P7*$L$1</f>
        <v>2.4660000000000001E-2</v>
      </c>
      <c r="G7" s="5">
        <f>Sheet4!K7*$L$1</f>
        <v>25.248800000000003</v>
      </c>
      <c r="H7" s="5">
        <f>Sheet4!M7*$L$1</f>
        <v>2.7902800000000001</v>
      </c>
      <c r="I7" s="5">
        <f>Sheet4!V7*$L$1</f>
        <v>8.2499400000000005</v>
      </c>
      <c r="J7" s="5">
        <f>(Sheet4!L7-Sheet4!V7)*$L$1</f>
        <v>14.208580000000001</v>
      </c>
    </row>
    <row r="8" spans="1:12" x14ac:dyDescent="0.3">
      <c r="A8" s="1">
        <f>Sheet4!F8*$L$1</f>
        <v>2.8328800000000003</v>
      </c>
      <c r="B8" s="1">
        <f>Sheet4!G8*$L$1</f>
        <v>4.8031000000000006</v>
      </c>
      <c r="C8" s="1">
        <f>Sheet4!I8*$L$1</f>
        <v>0.24930000000000002</v>
      </c>
      <c r="D8" s="1">
        <f>Sheet4!J8*$L$1</f>
        <v>0.59792000000000001</v>
      </c>
      <c r="E8" s="1">
        <f>Sheet4!O8*$L$1</f>
        <v>3.5047200000000003</v>
      </c>
      <c r="F8" s="1">
        <f>Sheet4!P8*$L$1</f>
        <v>1.4900000000000002E-2</v>
      </c>
      <c r="G8" s="5">
        <f>Sheet4!K8*$L$1</f>
        <v>28.024600000000003</v>
      </c>
      <c r="H8" s="5">
        <f>Sheet4!M8*$L$1</f>
        <v>5.4973200000000002</v>
      </c>
      <c r="I8" s="5">
        <f>Sheet4!V8*$L$1</f>
        <v>7.9390000000000009</v>
      </c>
      <c r="J8" s="5">
        <f>(Sheet4!L8-Sheet4!V8)*$L$1</f>
        <v>14.588280000000001</v>
      </c>
    </row>
    <row r="9" spans="1:12" x14ac:dyDescent="0.3">
      <c r="A9" s="1">
        <f>Sheet4!F9*$L$1</f>
        <v>11.034080000000001</v>
      </c>
      <c r="B9" s="1">
        <f>Sheet4!G9*$L$1</f>
        <v>1.4031400000000001</v>
      </c>
      <c r="C9" s="1">
        <f>Sheet4!I9*$L$1</f>
        <v>0.95886000000000005</v>
      </c>
      <c r="D9" s="1">
        <f>Sheet4!J9*$L$1</f>
        <v>0.83150000000000002</v>
      </c>
      <c r="E9" s="1">
        <f>Sheet4!O9*$L$1</f>
        <v>6.5519400000000001</v>
      </c>
      <c r="F9" s="1">
        <f>Sheet4!P9*$L$1</f>
        <v>2.2800000000000003E-3</v>
      </c>
      <c r="G9" s="5">
        <f>Sheet4!K9*$L$1</f>
        <v>40.970440000000004</v>
      </c>
      <c r="H9" s="5">
        <f>Sheet4!M9*$L$1</f>
        <v>1.8868600000000002</v>
      </c>
      <c r="I9" s="5">
        <f>Sheet4!V9*$L$1</f>
        <v>12.824140000000002</v>
      </c>
      <c r="J9" s="5">
        <f>(Sheet4!L9-Sheet4!V9)*$L$1</f>
        <v>26.259440000000001</v>
      </c>
    </row>
    <row r="10" spans="1:12" x14ac:dyDescent="0.3">
      <c r="A10" s="1">
        <f>Sheet4!F10*$L$1</f>
        <v>14.871360000000001</v>
      </c>
      <c r="B10" s="1">
        <f>Sheet4!G10*$L$1</f>
        <v>3.3812000000000002</v>
      </c>
      <c r="C10" s="1">
        <f>Sheet4!I10*$L$1</f>
        <v>0.36638000000000004</v>
      </c>
      <c r="D10" s="1">
        <f>Sheet4!J10*$L$1</f>
        <v>1.7179200000000001</v>
      </c>
      <c r="E10" s="1">
        <f>Sheet4!O10*$L$1</f>
        <v>3.6311800000000005</v>
      </c>
      <c r="F10" s="1">
        <f>Sheet4!P10*$L$1</f>
        <v>8.6200000000000009E-3</v>
      </c>
      <c r="G10" s="5">
        <f>Sheet4!K10*$L$1</f>
        <v>47.243960000000001</v>
      </c>
      <c r="H10" s="5">
        <f>Sheet4!M10*$L$1</f>
        <v>3.7884000000000002</v>
      </c>
      <c r="I10" s="5">
        <f>Sheet4!V10*$L$1</f>
        <v>17.10032</v>
      </c>
      <c r="J10" s="5">
        <f>(Sheet4!L10-Sheet4!V10)*$L$1</f>
        <v>26.355240000000002</v>
      </c>
    </row>
    <row r="11" spans="1:12" x14ac:dyDescent="0.3">
      <c r="A11" s="1">
        <f>Sheet4!F11*$L$1</f>
        <v>2.62</v>
      </c>
      <c r="B11" s="1">
        <f>Sheet4!G11*$L$1</f>
        <v>2.2846000000000002</v>
      </c>
      <c r="C11" s="1">
        <f>Sheet4!I11*$L$1</f>
        <v>0.20224</v>
      </c>
      <c r="D11" s="1">
        <f>Sheet4!J11*$L$1</f>
        <v>1.4163800000000002</v>
      </c>
      <c r="E11" s="1">
        <f>Sheet4!O11*$L$1</f>
        <v>4.1465400000000008</v>
      </c>
      <c r="F11" s="1">
        <f>Sheet4!P11*$L$1</f>
        <v>1.072E-2</v>
      </c>
      <c r="G11" s="5">
        <f>Sheet4!K11*$L$1</f>
        <v>24.308660000000003</v>
      </c>
      <c r="H11" s="5">
        <f>Sheet4!M11*$L$1</f>
        <v>5.8744400000000008</v>
      </c>
      <c r="I11" s="5">
        <f>Sheet4!V11*$L$1</f>
        <v>7.6028600000000006</v>
      </c>
      <c r="J11" s="5">
        <f>(Sheet4!L11-Sheet4!V11)*$L$1</f>
        <v>10.83136</v>
      </c>
    </row>
    <row r="12" spans="1:12" x14ac:dyDescent="0.3">
      <c r="A12" s="1">
        <f>Sheet4!F12*$L$1</f>
        <v>2.3687400000000003</v>
      </c>
      <c r="B12" s="1">
        <f>Sheet4!G12*$L$1</f>
        <v>1.4000000000000002E-3</v>
      </c>
      <c r="C12" s="1">
        <f>Sheet4!I12*$L$1</f>
        <v>2.2200000000000002E-3</v>
      </c>
      <c r="D12" s="1">
        <f>Sheet4!J12*$L$1</f>
        <v>4.0000000000000003E-5</v>
      </c>
      <c r="E12" s="1">
        <f>Sheet4!O12*$L$1</f>
        <v>6.6800000000000002E-3</v>
      </c>
      <c r="F12" s="1">
        <f>Sheet4!P12*$L$1</f>
        <v>4.0000000000000003E-5</v>
      </c>
      <c r="G12" s="5">
        <f>Sheet4!K12*$L$1</f>
        <v>26.449020000000001</v>
      </c>
      <c r="H12" s="5">
        <f>Sheet4!M12*$L$1</f>
        <v>4.1400000000000005E-3</v>
      </c>
      <c r="I12" s="5">
        <f>Sheet4!V12*$L$1</f>
        <v>6.6223600000000005</v>
      </c>
      <c r="J12" s="5">
        <f>(Sheet4!L12-Sheet4!V12)*$L$1</f>
        <v>19.822520000000001</v>
      </c>
    </row>
    <row r="13" spans="1:12" x14ac:dyDescent="0.3">
      <c r="A13" s="1">
        <f>Sheet4!F13*$L$1</f>
        <v>7.9792400000000008</v>
      </c>
      <c r="B13" s="1">
        <f>Sheet4!G13*$L$1</f>
        <v>6.7218000000000009</v>
      </c>
      <c r="C13" s="1">
        <f>Sheet4!I13*$L$1</f>
        <v>0.82128000000000012</v>
      </c>
      <c r="D13" s="1">
        <f>Sheet4!J13*$L$1</f>
        <v>1.4722200000000001</v>
      </c>
      <c r="E13" s="1">
        <f>Sheet4!O13*$L$1</f>
        <v>5.6632600000000002</v>
      </c>
      <c r="F13" s="1">
        <f>Sheet4!P13*$L$1</f>
        <v>2.2100000000000002E-2</v>
      </c>
      <c r="G13" s="5">
        <f>Sheet4!K13*$L$1</f>
        <v>40.597180000000002</v>
      </c>
      <c r="H13" s="5">
        <f>Sheet4!M13*$L$1</f>
        <v>11.282100000000002</v>
      </c>
      <c r="I13" s="5">
        <f>Sheet4!V13*$L$1</f>
        <v>10.545940000000002</v>
      </c>
      <c r="J13" s="5">
        <f>(Sheet4!L13-Sheet4!V13)*$L$1</f>
        <v>18.76914</v>
      </c>
    </row>
    <row r="14" spans="1:12" x14ac:dyDescent="0.3">
      <c r="A14" s="1">
        <f>Sheet4!F14*$L$1</f>
        <v>38.125600000000006</v>
      </c>
      <c r="B14" s="1">
        <f>Sheet4!G14*$L$1</f>
        <v>7.1019200000000007</v>
      </c>
      <c r="C14" s="1">
        <f>Sheet4!I14*$L$1</f>
        <v>1.1339600000000001</v>
      </c>
      <c r="D14" s="1">
        <f>Sheet4!J14*$L$1</f>
        <v>0.97860000000000003</v>
      </c>
      <c r="E14" s="1">
        <f>Sheet4!O14*$L$1</f>
        <v>4.8728800000000003</v>
      </c>
      <c r="F14" s="1">
        <f>Sheet4!P14*$L$1</f>
        <v>2.7580000000000004E-2</v>
      </c>
      <c r="G14" s="5">
        <f>Sheet4!K14*$L$1</f>
        <v>88.188100000000006</v>
      </c>
      <c r="H14" s="5">
        <f>Sheet4!M14*$L$1</f>
        <v>12.980360000000001</v>
      </c>
      <c r="I14" s="5">
        <f>Sheet4!V14*$L$1</f>
        <v>24.927860000000003</v>
      </c>
      <c r="J14" s="5">
        <f>(Sheet4!L14-Sheet4!V14)*$L$1</f>
        <v>50.279880000000006</v>
      </c>
    </row>
    <row r="15" spans="1:12" x14ac:dyDescent="0.3">
      <c r="A15" s="1">
        <f>Sheet4!F15*$L$1</f>
        <v>43.356740000000002</v>
      </c>
      <c r="B15" s="1">
        <f>Sheet4!G15*$L$1</f>
        <v>6.2257600000000002</v>
      </c>
      <c r="C15" s="1">
        <f>Sheet4!I15*$L$1</f>
        <v>1.2810600000000001</v>
      </c>
      <c r="D15" s="1">
        <f>Sheet4!J15*$L$1</f>
        <v>0.79134000000000004</v>
      </c>
      <c r="E15" s="1">
        <f>Sheet4!O15*$L$1</f>
        <v>5.1169400000000005</v>
      </c>
      <c r="F15" s="1">
        <f>Sheet4!P15*$L$1</f>
        <v>2.0320000000000001E-2</v>
      </c>
      <c r="G15" s="5">
        <f>Sheet4!K15*$L$1</f>
        <v>95.746820000000014</v>
      </c>
      <c r="H15" s="5">
        <f>Sheet4!M15*$L$1</f>
        <v>13.531880000000001</v>
      </c>
      <c r="I15" s="5">
        <f>Sheet4!V15*$L$1</f>
        <v>27.064580000000003</v>
      </c>
      <c r="J15" s="5">
        <f>(Sheet4!L15-Sheet4!V15)*$L$1</f>
        <v>55.150360000000006</v>
      </c>
    </row>
    <row r="16" spans="1:12" x14ac:dyDescent="0.3">
      <c r="A16" s="1">
        <f>Sheet4!F16*$L$1</f>
        <v>29.467020000000002</v>
      </c>
      <c r="B16" s="1">
        <f>Sheet4!G16*$L$1</f>
        <v>6.8202000000000007</v>
      </c>
      <c r="C16" s="1">
        <f>Sheet4!I16*$L$1</f>
        <v>0.98498000000000008</v>
      </c>
      <c r="D16" s="1">
        <f>Sheet4!J16*$L$1</f>
        <v>0.88292000000000004</v>
      </c>
      <c r="E16" s="1">
        <f>Sheet4!O16*$L$1</f>
        <v>5.2843200000000001</v>
      </c>
      <c r="F16" s="1">
        <f>Sheet4!P16*$L$1</f>
        <v>2.3220000000000001E-2</v>
      </c>
      <c r="G16" s="5">
        <f>Sheet4!K16*$L$1</f>
        <v>80.537940000000006</v>
      </c>
      <c r="H16" s="5">
        <f>Sheet4!M16*$L$1</f>
        <v>14.877820000000002</v>
      </c>
      <c r="I16" s="5">
        <f>Sheet4!V16*$L$1</f>
        <v>22.30574</v>
      </c>
      <c r="J16" s="5">
        <f>(Sheet4!L16-Sheet4!V16)*$L$1</f>
        <v>43.354380000000006</v>
      </c>
    </row>
    <row r="17" spans="1:10" x14ac:dyDescent="0.3">
      <c r="A17" s="1">
        <f>Sheet4!F17*$L$1</f>
        <v>7.5959800000000008</v>
      </c>
      <c r="B17" s="1">
        <f>Sheet4!G17*$L$1</f>
        <v>6.9455400000000003</v>
      </c>
      <c r="C17" s="1">
        <f>Sheet4!I17*$L$1</f>
        <v>0.6960400000000001</v>
      </c>
      <c r="D17" s="1">
        <f>Sheet4!J17*$L$1</f>
        <v>0.91064000000000012</v>
      </c>
      <c r="E17" s="1">
        <f>Sheet4!O17*$L$1</f>
        <v>5.3383000000000003</v>
      </c>
      <c r="F17" s="1">
        <f>Sheet4!P17*$L$1</f>
        <v>2.3680000000000003E-2</v>
      </c>
      <c r="G17" s="5">
        <f>Sheet4!K17*$L$1</f>
        <v>48.830840000000002</v>
      </c>
      <c r="H17" s="5">
        <f>Sheet4!M17*$L$1</f>
        <v>14.436960000000001</v>
      </c>
      <c r="I17" s="5">
        <f>Sheet4!V17*$L$1</f>
        <v>10.986180000000001</v>
      </c>
      <c r="J17" s="5">
        <f>(Sheet4!L17-Sheet4!V17)*$L$1</f>
        <v>23.407700000000002</v>
      </c>
    </row>
    <row r="18" spans="1:10" x14ac:dyDescent="0.3">
      <c r="A18" s="1">
        <f>Sheet4!F18*$L$1</f>
        <v>7.1695600000000006</v>
      </c>
      <c r="B18" s="1">
        <f>Sheet4!G18*$L$1</f>
        <v>7.6085400000000005</v>
      </c>
      <c r="C18" s="1">
        <f>Sheet4!I18*$L$1</f>
        <v>0.61884000000000006</v>
      </c>
      <c r="D18" s="1">
        <f>Sheet4!J18*$L$1</f>
        <v>0.99746000000000012</v>
      </c>
      <c r="E18" s="1">
        <f>Sheet4!O18*$L$1</f>
        <v>5.4783200000000001</v>
      </c>
      <c r="F18" s="1">
        <f>Sheet4!P18*$L$1</f>
        <v>3.2260000000000004E-2</v>
      </c>
      <c r="G18" s="5">
        <f>Sheet4!K18*$L$1</f>
        <v>51.447620000000008</v>
      </c>
      <c r="H18" s="5">
        <f>Sheet4!M18*$L$1</f>
        <v>16.620520000000003</v>
      </c>
      <c r="I18" s="5">
        <f>Sheet4!V18*$L$1</f>
        <v>10.81292</v>
      </c>
      <c r="J18" s="5">
        <f>(Sheet4!L18-Sheet4!V18)*$L$1</f>
        <v>24.014180000000003</v>
      </c>
    </row>
    <row r="19" spans="1:10" x14ac:dyDescent="0.3">
      <c r="A19" s="1">
        <f>Sheet4!F19*$L$1</f>
        <v>7.2091200000000004</v>
      </c>
      <c r="B19" s="1">
        <f>Sheet4!G19*$L$1</f>
        <v>8.1252000000000013</v>
      </c>
      <c r="C19" s="1">
        <f>Sheet4!I19*$L$1</f>
        <v>0.62008000000000008</v>
      </c>
      <c r="D19" s="1">
        <f>Sheet4!J19*$L$1</f>
        <v>0.95986000000000005</v>
      </c>
      <c r="E19" s="1">
        <f>Sheet4!O19*$L$1</f>
        <v>5.4733000000000001</v>
      </c>
      <c r="F19" s="1">
        <f>Sheet4!P19*$L$1</f>
        <v>4.2680000000000003E-2</v>
      </c>
      <c r="G19" s="5">
        <f>Sheet4!K19*$L$1</f>
        <v>54.091980000000007</v>
      </c>
      <c r="H19" s="5">
        <f>Sheet4!M19*$L$1</f>
        <v>18.035960000000003</v>
      </c>
      <c r="I19" s="5">
        <f>Sheet4!V19*$L$1</f>
        <v>11.24066</v>
      </c>
      <c r="J19" s="5">
        <f>(Sheet4!L19-Sheet4!V19)*$L$1</f>
        <v>24.815360000000002</v>
      </c>
    </row>
    <row r="20" spans="1:10" x14ac:dyDescent="0.3">
      <c r="A20" s="1">
        <f>Sheet4!F20*$L$1</f>
        <v>3.9045400000000003</v>
      </c>
      <c r="B20" s="1">
        <f>Sheet4!G20*$L$1</f>
        <v>0.41538000000000003</v>
      </c>
      <c r="C20" s="1">
        <f>Sheet4!I20*$L$1</f>
        <v>2.1760000000000002E-2</v>
      </c>
      <c r="D20" s="1">
        <f>Sheet4!J20*$L$1</f>
        <v>0.61872000000000005</v>
      </c>
      <c r="E20" s="1">
        <f>Sheet4!O20*$L$1</f>
        <v>0.76698000000000011</v>
      </c>
      <c r="F20" s="1">
        <f>Sheet4!P20*$L$1</f>
        <v>4.0000000000000002E-4</v>
      </c>
      <c r="G20" s="5">
        <f>Sheet4!K20*$L$1</f>
        <v>49.797960000000003</v>
      </c>
      <c r="H20" s="5">
        <f>Sheet4!M20*$L$1</f>
        <v>0.40948000000000001</v>
      </c>
      <c r="I20" s="5">
        <f>Sheet4!V20*$L$1</f>
        <v>16.19932</v>
      </c>
      <c r="J20" s="5">
        <f>(Sheet4!L20-Sheet4!V20)*$L$1</f>
        <v>33.189160000000001</v>
      </c>
    </row>
    <row r="21" spans="1:10" x14ac:dyDescent="0.3">
      <c r="A21" s="1">
        <f>Sheet4!F21*$L$1</f>
        <v>3.4995600000000002</v>
      </c>
      <c r="B21" s="1">
        <f>Sheet4!G21*$L$1</f>
        <v>1.1800000000000001E-3</v>
      </c>
      <c r="C21" s="1">
        <f>Sheet4!I21*$L$1</f>
        <v>1.8400000000000001E-3</v>
      </c>
      <c r="D21" s="1">
        <f>Sheet4!J21*$L$1</f>
        <v>4.0000000000000003E-5</v>
      </c>
      <c r="E21" s="1">
        <f>Sheet4!O21*$L$1</f>
        <v>7.0000000000000001E-3</v>
      </c>
      <c r="F21" s="1">
        <f>Sheet4!P21*$L$1</f>
        <v>2.0000000000000002E-5</v>
      </c>
      <c r="G21" s="5">
        <f>Sheet4!K21*$L$1</f>
        <v>45.395800000000001</v>
      </c>
      <c r="H21" s="5">
        <f>Sheet4!M21*$L$1</f>
        <v>4.2000000000000006E-3</v>
      </c>
      <c r="I21" s="5">
        <f>Sheet4!V21*$L$1</f>
        <v>11.387500000000001</v>
      </c>
      <c r="J21" s="5">
        <f>(Sheet4!L21-Sheet4!V21)*$L$1</f>
        <v>34.004100000000001</v>
      </c>
    </row>
    <row r="22" spans="1:10" x14ac:dyDescent="0.3">
      <c r="A22" s="1">
        <f>Sheet4!F22*$L$1</f>
        <v>16.651420000000002</v>
      </c>
      <c r="B22" s="1">
        <f>Sheet4!G22*$L$1</f>
        <v>2.83128</v>
      </c>
      <c r="C22" s="1">
        <f>Sheet4!I22*$L$1</f>
        <v>3.2057400000000005</v>
      </c>
      <c r="D22" s="1">
        <f>Sheet4!J22*$L$1</f>
        <v>1.2047400000000001</v>
      </c>
      <c r="E22" s="1">
        <f>Sheet4!O22*$L$1</f>
        <v>8.5337600000000009</v>
      </c>
      <c r="F22" s="1">
        <f>Sheet4!P22*$L$1</f>
        <v>3.1000000000000003E-2</v>
      </c>
      <c r="G22" s="5">
        <f>Sheet4!K22*$L$1</f>
        <v>77.74024</v>
      </c>
      <c r="H22" s="5">
        <f>Sheet4!M22*$L$1</f>
        <v>6.1768800000000006</v>
      </c>
      <c r="I22" s="5">
        <f>Sheet4!V22*$L$1</f>
        <v>21.141120000000001</v>
      </c>
      <c r="J22" s="5">
        <f>(Sheet4!L22-Sheet4!V22)*$L$1</f>
        <v>50.422240000000002</v>
      </c>
    </row>
    <row r="23" spans="1:10" x14ac:dyDescent="0.3">
      <c r="A23" s="1">
        <f>Sheet4!F23*$L$1</f>
        <v>6.8920800000000009</v>
      </c>
      <c r="B23" s="1">
        <f>Sheet4!G23*$L$1</f>
        <v>6.7227000000000006</v>
      </c>
      <c r="C23" s="1">
        <f>Sheet4!I23*$L$1</f>
        <v>0.34828000000000003</v>
      </c>
      <c r="D23" s="1">
        <f>Sheet4!J23*$L$1</f>
        <v>16.825020000000002</v>
      </c>
      <c r="E23" s="1">
        <f>Sheet4!O23*$L$1</f>
        <v>22.421140000000001</v>
      </c>
      <c r="F23" s="1">
        <f>Sheet4!P23*$L$1</f>
        <v>3.5860000000000003E-2</v>
      </c>
      <c r="G23" s="5">
        <f>Sheet4!K23*$L$1</f>
        <v>72.98742</v>
      </c>
      <c r="H23" s="5">
        <f>Sheet4!M23*$L$1</f>
        <v>13.3337</v>
      </c>
      <c r="I23" s="5">
        <f>Sheet4!V23*$L$1</f>
        <v>16.923720000000003</v>
      </c>
      <c r="J23" s="5">
        <f>(Sheet4!L23-Sheet4!V23)*$L$1</f>
        <v>42.730000000000004</v>
      </c>
    </row>
    <row r="24" spans="1:10" x14ac:dyDescent="0.3">
      <c r="A24" s="1">
        <f>Sheet4!F24*$L$1</f>
        <v>7.661760000000001</v>
      </c>
      <c r="B24" s="1">
        <f>Sheet4!G24*$L$1</f>
        <v>5.4524800000000004</v>
      </c>
      <c r="C24" s="1">
        <f>Sheet4!I24*$L$1</f>
        <v>0.40116000000000002</v>
      </c>
      <c r="D24" s="1">
        <f>Sheet4!J24*$L$1</f>
        <v>18.634120000000003</v>
      </c>
      <c r="E24" s="1">
        <f>Sheet4!O24*$L$1</f>
        <v>23.346900000000002</v>
      </c>
      <c r="F24" s="1">
        <f>Sheet4!P24*$L$1</f>
        <v>5.3540000000000004E-2</v>
      </c>
      <c r="G24" s="5">
        <f>Sheet4!K24*$L$1</f>
        <v>78.624680000000012</v>
      </c>
      <c r="H24" s="5">
        <f>Sheet4!M24*$L$1</f>
        <v>13.181600000000001</v>
      </c>
      <c r="I24" s="5">
        <f>Sheet4!V24*$L$1</f>
        <v>18.452740000000002</v>
      </c>
      <c r="J24" s="5">
        <f>(Sheet4!L24-Sheet4!V24)*$L$1</f>
        <v>46.990340000000003</v>
      </c>
    </row>
    <row r="25" spans="1:10" x14ac:dyDescent="0.3">
      <c r="A25" s="1">
        <f>Sheet4!F25*$L$1</f>
        <v>7.0729000000000006</v>
      </c>
      <c r="B25" s="1">
        <f>Sheet4!G25*$L$1</f>
        <v>6.8321800000000001</v>
      </c>
      <c r="C25" s="1">
        <f>Sheet4!I25*$L$1</f>
        <v>0.36620000000000003</v>
      </c>
      <c r="D25" s="1">
        <f>Sheet4!J25*$L$1</f>
        <v>17.664740000000002</v>
      </c>
      <c r="E25" s="1">
        <f>Sheet4!O25*$L$1</f>
        <v>23.447100000000002</v>
      </c>
      <c r="F25" s="1">
        <f>Sheet4!P25*$L$1</f>
        <v>4.6040000000000005E-2</v>
      </c>
      <c r="G25" s="5">
        <f>Sheet4!K25*$L$1</f>
        <v>72.603740000000002</v>
      </c>
      <c r="H25" s="5">
        <f>Sheet4!M25*$L$1</f>
        <v>13.348260000000002</v>
      </c>
      <c r="I25" s="5">
        <f>Sheet4!V25*$L$1</f>
        <v>16.833220000000001</v>
      </c>
      <c r="J25" s="5">
        <f>(Sheet4!L25-Sheet4!V25)*$L$1</f>
        <v>42.422260000000001</v>
      </c>
    </row>
    <row r="26" spans="1:10" x14ac:dyDescent="0.3">
      <c r="A26" s="1">
        <f>Sheet4!F26*$L$1</f>
        <v>7.5477000000000007</v>
      </c>
      <c r="B26" s="1">
        <f>Sheet4!G26*$L$1</f>
        <v>5.4703000000000008</v>
      </c>
      <c r="C26" s="1">
        <f>Sheet4!I26*$L$1</f>
        <v>0.40368000000000004</v>
      </c>
      <c r="D26" s="1">
        <f>Sheet4!J26*$L$1</f>
        <v>18.507060000000003</v>
      </c>
      <c r="E26" s="1">
        <f>Sheet4!O26*$L$1</f>
        <v>23.222300000000001</v>
      </c>
      <c r="F26" s="1">
        <f>Sheet4!P26*$L$1</f>
        <v>4.9080000000000006E-2</v>
      </c>
      <c r="G26" s="5">
        <f>Sheet4!K26*$L$1</f>
        <v>78.591040000000007</v>
      </c>
      <c r="H26" s="5">
        <f>Sheet4!M26*$L$1</f>
        <v>13.18538</v>
      </c>
      <c r="I26" s="5">
        <f>Sheet4!V26*$L$1</f>
        <v>18.407400000000003</v>
      </c>
      <c r="J26" s="5">
        <f>(Sheet4!L26-Sheet4!V26)*$L$1</f>
        <v>46.998260000000002</v>
      </c>
    </row>
    <row r="27" spans="1:10" x14ac:dyDescent="0.3">
      <c r="A27" s="1">
        <f>Sheet4!F27*$L$1</f>
        <v>7.5091200000000002</v>
      </c>
      <c r="B27" s="1">
        <f>Sheet4!G27*$L$1</f>
        <v>5.1358600000000001</v>
      </c>
      <c r="C27" s="1">
        <f>Sheet4!I27*$L$1</f>
        <v>0.42938000000000004</v>
      </c>
      <c r="D27" s="1">
        <f>Sheet4!J27*$L$1</f>
        <v>19.071720000000003</v>
      </c>
      <c r="E27" s="1">
        <f>Sheet4!O27*$L$1</f>
        <v>23.543260000000004</v>
      </c>
      <c r="F27" s="1">
        <f>Sheet4!P27*$L$1</f>
        <v>5.4500000000000007E-2</v>
      </c>
      <c r="G27" s="5">
        <f>Sheet4!K27*$L$1</f>
        <v>79.31204000000001</v>
      </c>
      <c r="H27" s="5">
        <f>Sheet4!M27*$L$1</f>
        <v>13.050880000000001</v>
      </c>
      <c r="I27" s="5">
        <f>Sheet4!V27*$L$1</f>
        <v>18.439640000000001</v>
      </c>
      <c r="J27" s="5">
        <f>(Sheet4!L27-Sheet4!V27)*$L$1</f>
        <v>47.821520000000007</v>
      </c>
    </row>
    <row r="28" spans="1:10" x14ac:dyDescent="0.3">
      <c r="A28" s="1">
        <f>Sheet4!F28*$L$1</f>
        <v>7.4419800000000009</v>
      </c>
      <c r="B28" s="1">
        <f>Sheet4!G28*$L$1</f>
        <v>5.0592200000000007</v>
      </c>
      <c r="C28" s="1">
        <f>Sheet4!I28*$L$1</f>
        <v>0.40748000000000001</v>
      </c>
      <c r="D28" s="1">
        <f>Sheet4!J28*$L$1</f>
        <v>19.173360000000002</v>
      </c>
      <c r="E28" s="1">
        <f>Sheet4!O28*$L$1</f>
        <v>23.65906</v>
      </c>
      <c r="F28" s="1">
        <f>Sheet4!P28*$L$1</f>
        <v>4.4160000000000005E-2</v>
      </c>
      <c r="G28" s="5">
        <f>Sheet4!K28*$L$1</f>
        <v>79.811580000000006</v>
      </c>
      <c r="H28" s="5">
        <f>Sheet4!M28*$L$1</f>
        <v>13.051160000000001</v>
      </c>
      <c r="I28" s="5">
        <f>Sheet4!V28*$L$1</f>
        <v>18.304040000000001</v>
      </c>
      <c r="J28" s="5">
        <f>(Sheet4!L28-Sheet4!V28)*$L$1</f>
        <v>48.456380000000003</v>
      </c>
    </row>
    <row r="29" spans="1:10" x14ac:dyDescent="0.3">
      <c r="A29" s="1">
        <f>Sheet4!F29*$L$1</f>
        <v>19.147840000000002</v>
      </c>
      <c r="B29" s="1">
        <f>Sheet4!G29*$L$1</f>
        <v>3.4025400000000001</v>
      </c>
      <c r="C29" s="1">
        <f>Sheet4!I29*$L$1</f>
        <v>3.4149800000000003</v>
      </c>
      <c r="D29" s="1">
        <f>Sheet4!J29*$L$1</f>
        <v>1.7712400000000001</v>
      </c>
      <c r="E29" s="1">
        <f>Sheet4!O29*$L$1</f>
        <v>9.9396200000000015</v>
      </c>
      <c r="F29" s="1">
        <f>Sheet4!P29*$L$1</f>
        <v>4.5220000000000003E-2</v>
      </c>
      <c r="G29" s="5">
        <f>Sheet4!K29*$L$1</f>
        <v>90.691700000000012</v>
      </c>
      <c r="H29" s="5">
        <f>Sheet4!M29*$L$1</f>
        <v>7.4243800000000002</v>
      </c>
      <c r="I29" s="5">
        <f>Sheet4!V29*$L$1</f>
        <v>24.867040000000003</v>
      </c>
      <c r="J29" s="5">
        <f>(Sheet4!L29-Sheet4!V29)*$L$1</f>
        <v>58.400280000000002</v>
      </c>
    </row>
    <row r="30" spans="1:10" x14ac:dyDescent="0.3">
      <c r="A30" s="1">
        <f>Sheet4!F30*$L$1</f>
        <v>19.635080000000002</v>
      </c>
      <c r="B30" s="1">
        <f>Sheet4!G30*$L$1</f>
        <v>3.6153200000000001</v>
      </c>
      <c r="C30" s="1">
        <f>Sheet4!I30*$L$1</f>
        <v>3.7312000000000003</v>
      </c>
      <c r="D30" s="1">
        <f>Sheet4!J30*$L$1</f>
        <v>1.7149800000000002</v>
      </c>
      <c r="E30" s="1">
        <f>Sheet4!O30*$L$1</f>
        <v>10.338660000000001</v>
      </c>
      <c r="F30" s="1">
        <f>Sheet4!P30*$L$1</f>
        <v>6.5640000000000004E-2</v>
      </c>
      <c r="G30" s="5">
        <f>Sheet4!K30*$L$1</f>
        <v>93.320000000000007</v>
      </c>
      <c r="H30" s="5">
        <f>Sheet4!M30*$L$1</f>
        <v>7.7321800000000005</v>
      </c>
      <c r="I30" s="5">
        <f>Sheet4!V30*$L$1</f>
        <v>25.076280000000001</v>
      </c>
      <c r="J30" s="5">
        <f>(Sheet4!L30-Sheet4!V30)*$L$1</f>
        <v>60.511540000000004</v>
      </c>
    </row>
    <row r="31" spans="1:10" x14ac:dyDescent="0.3">
      <c r="A31" s="1">
        <f>Sheet4!F31*$L$1</f>
        <v>19.490680000000001</v>
      </c>
      <c r="B31" s="1">
        <f>Sheet4!G31*$L$1</f>
        <v>3.3578800000000002</v>
      </c>
      <c r="C31" s="1">
        <f>Sheet4!I31*$L$1</f>
        <v>3.3783000000000003</v>
      </c>
      <c r="D31" s="1">
        <f>Sheet4!J31*$L$1</f>
        <v>1.5561400000000001</v>
      </c>
      <c r="E31" s="1">
        <f>Sheet4!O31*$L$1</f>
        <v>9.847760000000001</v>
      </c>
      <c r="F31" s="1">
        <f>Sheet4!P31*$L$1</f>
        <v>8.5940000000000003E-2</v>
      </c>
      <c r="G31" s="5">
        <f>Sheet4!K31*$L$1</f>
        <v>90.221600000000009</v>
      </c>
      <c r="H31" s="5">
        <f>Sheet4!M31*$L$1</f>
        <v>7.4961200000000003</v>
      </c>
      <c r="I31" s="5">
        <f>Sheet4!V31*$L$1</f>
        <v>24.206700000000001</v>
      </c>
      <c r="J31" s="5">
        <f>(Sheet4!L31-Sheet4!V31)*$L$1</f>
        <v>58.518780000000007</v>
      </c>
    </row>
    <row r="32" spans="1:10" x14ac:dyDescent="0.3">
      <c r="A32" s="1">
        <f>Sheet4!F32*$L$1</f>
        <v>21.911020000000001</v>
      </c>
      <c r="B32" s="1">
        <f>Sheet4!G32*$L$1</f>
        <v>4.1550000000000002</v>
      </c>
      <c r="C32" s="1">
        <f>Sheet4!I32*$L$1</f>
        <v>3.8013600000000003</v>
      </c>
      <c r="D32" s="1">
        <f>Sheet4!J32*$L$1</f>
        <v>1.8967000000000001</v>
      </c>
      <c r="E32" s="1">
        <f>Sheet4!O32*$L$1</f>
        <v>11.146840000000001</v>
      </c>
      <c r="F32" s="1">
        <f>Sheet4!P32*$L$1</f>
        <v>7.6120000000000007E-2</v>
      </c>
      <c r="G32" s="5">
        <f>Sheet4!K32*$L$1</f>
        <v>103.10436000000001</v>
      </c>
      <c r="H32" s="5">
        <f>Sheet4!M32*$L$1</f>
        <v>8.5825800000000001</v>
      </c>
      <c r="I32" s="5">
        <f>Sheet4!V32*$L$1</f>
        <v>28.061180000000004</v>
      </c>
      <c r="J32" s="5">
        <f>(Sheet4!L32-Sheet4!V32)*$L$1</f>
        <v>66.460599999999999</v>
      </c>
    </row>
    <row r="33" spans="1:10" x14ac:dyDescent="0.3">
      <c r="A33" s="1">
        <f>Sheet4!F33*$L$1</f>
        <v>21.724720000000001</v>
      </c>
      <c r="B33" s="1">
        <f>Sheet4!G33*$L$1</f>
        <v>4.04542</v>
      </c>
      <c r="C33" s="1">
        <f>Sheet4!I33*$L$1</f>
        <v>3.9548200000000002</v>
      </c>
      <c r="D33" s="1">
        <f>Sheet4!J33*$L$1</f>
        <v>1.7220600000000001</v>
      </c>
      <c r="E33" s="1">
        <f>Sheet4!O33*$L$1</f>
        <v>11.084420000000001</v>
      </c>
      <c r="F33" s="1">
        <f>Sheet4!P33*$L$1</f>
        <v>0.10136000000000001</v>
      </c>
      <c r="G33" s="5">
        <f>Sheet4!K33*$L$1</f>
        <v>101.79484000000001</v>
      </c>
      <c r="H33" s="5">
        <f>Sheet4!M33*$L$1</f>
        <v>9.2748400000000011</v>
      </c>
      <c r="I33" s="5">
        <f>Sheet4!V33*$L$1</f>
        <v>26.842980000000001</v>
      </c>
      <c r="J33" s="5">
        <f>(Sheet4!L33-Sheet4!V33)*$L$1</f>
        <v>65.677019999999999</v>
      </c>
    </row>
    <row r="34" spans="1:10" x14ac:dyDescent="0.3">
      <c r="A34" s="1">
        <f>Sheet4!F34*$L$1</f>
        <v>25.825480000000002</v>
      </c>
      <c r="B34" s="1">
        <f>Sheet4!G34*$L$1</f>
        <v>3.7644600000000001</v>
      </c>
      <c r="C34" s="1">
        <f>Sheet4!I34*$L$1</f>
        <v>4.5946400000000001</v>
      </c>
      <c r="D34" s="1">
        <f>Sheet4!J34*$L$1</f>
        <v>1.0415800000000002</v>
      </c>
      <c r="E34" s="1">
        <f>Sheet4!O34*$L$1</f>
        <v>12.069040000000001</v>
      </c>
      <c r="F34" s="1">
        <f>Sheet4!P34*$L$1</f>
        <v>3.218E-2</v>
      </c>
      <c r="G34" s="5">
        <f>Sheet4!K34*$L$1</f>
        <v>117.02024000000002</v>
      </c>
      <c r="H34" s="5">
        <f>Sheet4!M34*$L$1</f>
        <v>7.9175200000000006</v>
      </c>
      <c r="I34" s="5">
        <f>Sheet4!V34*$L$1</f>
        <v>36.64752</v>
      </c>
      <c r="J34" s="5">
        <f>(Sheet4!L34-Sheet4!V34)*$L$1</f>
        <v>72.455200000000005</v>
      </c>
    </row>
    <row r="35" spans="1:10" x14ac:dyDescent="0.3">
      <c r="A35" s="1">
        <f>Sheet4!F35*$L$1</f>
        <v>26.484560000000002</v>
      </c>
      <c r="B35" s="1">
        <f>Sheet4!G35*$L$1</f>
        <v>3.5587200000000001</v>
      </c>
      <c r="C35" s="1">
        <f>Sheet4!I35*$L$1</f>
        <v>4.7560000000000002</v>
      </c>
      <c r="D35" s="1">
        <f>Sheet4!J35*$L$1</f>
        <v>0.91702000000000006</v>
      </c>
      <c r="E35" s="1">
        <f>Sheet4!O35*$L$1</f>
        <v>12.16422</v>
      </c>
      <c r="F35" s="1">
        <f>Sheet4!P35*$L$1</f>
        <v>4.9220000000000007E-2</v>
      </c>
      <c r="G35" s="5">
        <f>Sheet4!K35*$L$1</f>
        <v>116.69268000000001</v>
      </c>
      <c r="H35" s="5">
        <f>Sheet4!M35*$L$1</f>
        <v>7.5376200000000004</v>
      </c>
      <c r="I35" s="5">
        <f>Sheet4!V35*$L$1</f>
        <v>36.406300000000002</v>
      </c>
      <c r="J35" s="5">
        <f>(Sheet4!L35-Sheet4!V35)*$L$1</f>
        <v>72.748760000000004</v>
      </c>
    </row>
    <row r="36" spans="1:10" x14ac:dyDescent="0.3">
      <c r="A36" s="1">
        <f>Sheet4!F36*$L$1</f>
        <v>26.468740000000004</v>
      </c>
      <c r="B36" s="1">
        <f>Sheet4!G36*$L$1</f>
        <v>3.5666800000000003</v>
      </c>
      <c r="C36" s="1">
        <f>Sheet4!I36*$L$1</f>
        <v>4.6758800000000003</v>
      </c>
      <c r="D36" s="1">
        <f>Sheet4!J36*$L$1</f>
        <v>0.99426000000000003</v>
      </c>
      <c r="E36" s="1">
        <f>Sheet4!O36*$L$1</f>
        <v>12.241180000000002</v>
      </c>
      <c r="F36" s="1">
        <f>Sheet4!P36*$L$1</f>
        <v>6.6140000000000004E-2</v>
      </c>
      <c r="G36" s="5">
        <f>Sheet4!K36*$L$1</f>
        <v>118.62934000000001</v>
      </c>
      <c r="H36" s="5">
        <f>Sheet4!M36*$L$1</f>
        <v>7.3665000000000003</v>
      </c>
      <c r="I36" s="5">
        <f>Sheet4!V36*$L$1</f>
        <v>37.058340000000001</v>
      </c>
      <c r="J36" s="5">
        <f>(Sheet4!L36-Sheet4!V36)*$L$1</f>
        <v>74.20450000000001</v>
      </c>
    </row>
    <row r="37" spans="1:10" x14ac:dyDescent="0.3">
      <c r="A37" s="1">
        <f>Sheet4!F37*$L$1</f>
        <v>25.388980000000004</v>
      </c>
      <c r="B37" s="1">
        <f>Sheet4!G37*$L$1</f>
        <v>3.2002800000000002</v>
      </c>
      <c r="C37" s="1">
        <f>Sheet4!I37*$L$1</f>
        <v>4.9844600000000003</v>
      </c>
      <c r="D37" s="1">
        <f>Sheet4!J37*$L$1</f>
        <v>0.81164000000000003</v>
      </c>
      <c r="E37" s="1">
        <f>Sheet4!O37*$L$1</f>
        <v>12.314500000000001</v>
      </c>
      <c r="F37" s="1">
        <f>Sheet4!P37*$L$1</f>
        <v>2.0700000000000003E-2</v>
      </c>
      <c r="G37" s="5">
        <f>Sheet4!K37*$L$1</f>
        <v>116.27486</v>
      </c>
      <c r="H37" s="5">
        <f>Sheet4!M37*$L$1</f>
        <v>7.1936400000000003</v>
      </c>
      <c r="I37" s="5">
        <f>Sheet4!V37*$L$1</f>
        <v>35.671780000000005</v>
      </c>
      <c r="J37" s="5">
        <f>(Sheet4!L37-Sheet4!V37)*$L$1</f>
        <v>73.409440000000004</v>
      </c>
    </row>
    <row r="38" spans="1:10" x14ac:dyDescent="0.3">
      <c r="A38" s="1">
        <f>Sheet4!F38*$L$1</f>
        <v>25.861980000000003</v>
      </c>
      <c r="B38" s="1">
        <f>Sheet4!G38*$L$1</f>
        <v>2.7434000000000003</v>
      </c>
      <c r="C38" s="1">
        <f>Sheet4!I38*$L$1</f>
        <v>4.8744200000000006</v>
      </c>
      <c r="D38" s="1">
        <f>Sheet4!J38*$L$1</f>
        <v>0.97886000000000006</v>
      </c>
      <c r="E38" s="1">
        <f>Sheet4!O38*$L$1</f>
        <v>12.531200000000002</v>
      </c>
      <c r="F38" s="1">
        <f>Sheet4!P38*$L$1</f>
        <v>0.19386</v>
      </c>
      <c r="G38" s="5">
        <f>Sheet4!K38*$L$1</f>
        <v>117.78472000000001</v>
      </c>
      <c r="H38" s="5">
        <f>Sheet4!M38*$L$1</f>
        <v>7.2505000000000006</v>
      </c>
      <c r="I38" s="5">
        <f>Sheet4!V38*$L$1</f>
        <v>34.261020000000002</v>
      </c>
      <c r="J38" s="5">
        <f>(Sheet4!L38-Sheet4!V38)*$L$1</f>
        <v>76.273200000000003</v>
      </c>
    </row>
    <row r="39" spans="1:10" x14ac:dyDescent="0.3">
      <c r="A39" s="1">
        <f>Sheet4!F39*$L$1</f>
        <v>20.21658</v>
      </c>
      <c r="B39" s="1">
        <f>Sheet4!G39*$L$1</f>
        <v>2.4964600000000003</v>
      </c>
      <c r="C39" s="1">
        <f>Sheet4!I39*$L$1</f>
        <v>2.5833000000000004</v>
      </c>
      <c r="D39" s="1">
        <f>Sheet4!J39*$L$1</f>
        <v>0.39006000000000002</v>
      </c>
      <c r="E39" s="1">
        <f>Sheet4!O39*$L$1</f>
        <v>7.3044400000000005</v>
      </c>
      <c r="F39" s="1">
        <f>Sheet4!P39*$L$1</f>
        <v>2.5460000000000003E-2</v>
      </c>
      <c r="G39" s="5">
        <f>Sheet4!K39*$L$1</f>
        <v>113.93818</v>
      </c>
      <c r="H39" s="5">
        <f>Sheet4!M39*$L$1</f>
        <v>2.8991400000000001</v>
      </c>
      <c r="I39" s="5">
        <f>Sheet4!V39*$L$1</f>
        <v>31.426840000000002</v>
      </c>
      <c r="J39" s="5">
        <f>(Sheet4!L39-Sheet4!V39)*$L$1</f>
        <v>79.612200000000001</v>
      </c>
    </row>
    <row r="40" spans="1:10" x14ac:dyDescent="0.3">
      <c r="A40" s="1">
        <f>Sheet4!F40*$L$1</f>
        <v>21.291900000000002</v>
      </c>
      <c r="B40" s="1">
        <f>Sheet4!G40*$L$1</f>
        <v>0.93874000000000013</v>
      </c>
      <c r="C40" s="1">
        <f>Sheet4!I40*$L$1</f>
        <v>2.6608400000000003</v>
      </c>
      <c r="D40" s="1">
        <f>Sheet4!J40*$L$1</f>
        <v>0.17088</v>
      </c>
      <c r="E40" s="1">
        <f>Sheet4!O40*$L$1</f>
        <v>7.0004000000000008</v>
      </c>
      <c r="F40" s="1">
        <f>Sheet4!P40*$L$1</f>
        <v>1.8340000000000002E-2</v>
      </c>
      <c r="G40" s="5">
        <f>Sheet4!K40*$L$1</f>
        <v>112.27966000000001</v>
      </c>
      <c r="H40" s="5">
        <f>Sheet4!M40*$L$1</f>
        <v>1.8049000000000002</v>
      </c>
      <c r="I40" s="5">
        <f>Sheet4!V40*$L$1</f>
        <v>30.411220000000004</v>
      </c>
      <c r="J40" s="5">
        <f>(Sheet4!L40-Sheet4!V40)*$L$1</f>
        <v>80.063540000000003</v>
      </c>
    </row>
    <row r="41" spans="1:10" x14ac:dyDescent="0.3">
      <c r="A41" s="1">
        <f>Sheet4!F41*$L$1</f>
        <v>20.419460000000001</v>
      </c>
      <c r="B41" s="1">
        <f>Sheet4!G41*$L$1</f>
        <v>2.5039000000000002</v>
      </c>
      <c r="C41" s="1">
        <f>Sheet4!I41*$L$1</f>
        <v>2.6032800000000003</v>
      </c>
      <c r="D41" s="1">
        <f>Sheet4!J41*$L$1</f>
        <v>0.40882000000000002</v>
      </c>
      <c r="E41" s="1">
        <f>Sheet4!O41*$L$1</f>
        <v>7.2841600000000009</v>
      </c>
      <c r="F41" s="1">
        <f>Sheet4!P41*$L$1</f>
        <v>1.4880000000000001E-2</v>
      </c>
      <c r="G41" s="5">
        <f>Sheet4!K41*$L$1</f>
        <v>112.09850000000002</v>
      </c>
      <c r="H41" s="5">
        <f>Sheet4!M41*$L$1</f>
        <v>2.9119800000000002</v>
      </c>
      <c r="I41" s="5">
        <f>Sheet4!V41*$L$1</f>
        <v>28.530280000000001</v>
      </c>
      <c r="J41" s="5">
        <f>(Sheet4!L41-Sheet4!V41)*$L$1</f>
        <v>80.656240000000011</v>
      </c>
    </row>
    <row r="42" spans="1:10" x14ac:dyDescent="0.3">
      <c r="A42" s="1">
        <f>Sheet4!F42*$L$1</f>
        <v>7.3262200000000002</v>
      </c>
      <c r="B42" s="1">
        <f>Sheet4!G42*$L$1</f>
        <v>1.0400000000000001E-2</v>
      </c>
      <c r="C42" s="1">
        <f>Sheet4!I42*$L$1</f>
        <v>0.14416000000000001</v>
      </c>
      <c r="D42" s="1">
        <f>Sheet4!J42*$L$1</f>
        <v>1.0400000000000001E-3</v>
      </c>
      <c r="E42" s="1">
        <f>Sheet4!O42*$L$1</f>
        <v>0.31234000000000001</v>
      </c>
      <c r="F42" s="1">
        <f>Sheet4!P42*$L$1</f>
        <v>6.4000000000000005E-4</v>
      </c>
      <c r="G42" s="5">
        <f>Sheet4!K42*$L$1</f>
        <v>106.90094000000001</v>
      </c>
      <c r="H42" s="5">
        <f>Sheet4!M42*$L$1</f>
        <v>3.4020000000000002E-2</v>
      </c>
      <c r="I42" s="5">
        <f>Sheet4!V42*$L$1</f>
        <v>31.756240000000002</v>
      </c>
      <c r="J42" s="5">
        <f>(Sheet4!L42-Sheet4!V42)*$L$1</f>
        <v>75.110680000000002</v>
      </c>
    </row>
    <row r="43" spans="1:10" x14ac:dyDescent="0.3">
      <c r="A43" s="1">
        <f>Sheet4!F43*$L$1</f>
        <v>14.769260000000001</v>
      </c>
      <c r="B43" s="1">
        <f>Sheet4!G43*$L$1</f>
        <v>2.7372800000000002</v>
      </c>
      <c r="C43" s="1">
        <f>Sheet4!I43*$L$1</f>
        <v>0.75278000000000012</v>
      </c>
      <c r="D43" s="1">
        <f>Sheet4!J43*$L$1</f>
        <v>0.53564000000000001</v>
      </c>
      <c r="E43" s="1">
        <f>Sheet4!O43*$L$1</f>
        <v>5.7715200000000006</v>
      </c>
      <c r="F43" s="1">
        <f>Sheet4!P43*$L$1</f>
        <v>1.864E-2</v>
      </c>
      <c r="G43" s="5">
        <f>Sheet4!K43*$L$1</f>
        <v>131.27944000000002</v>
      </c>
      <c r="H43" s="5">
        <f>Sheet4!M43*$L$1</f>
        <v>2.8118400000000001</v>
      </c>
      <c r="I43" s="5">
        <f>Sheet4!V43*$L$1</f>
        <v>43.107040000000005</v>
      </c>
      <c r="J43" s="5">
        <f>(Sheet4!L43-Sheet4!V43)*$L$1</f>
        <v>85.360560000000007</v>
      </c>
    </row>
    <row r="44" spans="1:10" x14ac:dyDescent="0.3">
      <c r="A44" s="1">
        <f>Sheet4!F44*$L$1</f>
        <v>14.51796</v>
      </c>
      <c r="B44" s="1">
        <f>Sheet4!G44*$L$1</f>
        <v>2.8867000000000003</v>
      </c>
      <c r="C44" s="1">
        <f>Sheet4!I44*$L$1</f>
        <v>0.7283400000000001</v>
      </c>
      <c r="D44" s="1">
        <f>Sheet4!J44*$L$1</f>
        <v>0.56722000000000006</v>
      </c>
      <c r="E44" s="1">
        <f>Sheet4!O44*$L$1</f>
        <v>5.8185800000000008</v>
      </c>
      <c r="F44" s="1">
        <f>Sheet4!P44*$L$1</f>
        <v>1.6740000000000001E-2</v>
      </c>
      <c r="G44" s="5">
        <f>Sheet4!K44*$L$1</f>
        <v>130.90298000000001</v>
      </c>
      <c r="H44" s="5">
        <f>Sheet4!M44*$L$1</f>
        <v>2.9672400000000003</v>
      </c>
      <c r="I44" s="5">
        <f>Sheet4!V44*$L$1</f>
        <v>42.37406</v>
      </c>
      <c r="J44" s="5">
        <f>(Sheet4!L44-Sheet4!V44)*$L$1</f>
        <v>85.56168000000001</v>
      </c>
    </row>
    <row r="45" spans="1:10" x14ac:dyDescent="0.3">
      <c r="A45" s="1">
        <f>Sheet4!F45*$L$1</f>
        <v>15.265000000000001</v>
      </c>
      <c r="B45" s="1">
        <f>Sheet4!G45*$L$1</f>
        <v>6.0000000000000008E-5</v>
      </c>
      <c r="C45" s="1">
        <f>Sheet4!I45*$L$1</f>
        <v>1.33562</v>
      </c>
      <c r="D45" s="1">
        <f>Sheet4!J45*$L$1</f>
        <v>0</v>
      </c>
      <c r="E45" s="1">
        <f>Sheet4!O45*$L$1</f>
        <v>3.6004000000000005</v>
      </c>
      <c r="F45" s="1">
        <f>Sheet4!P45*$L$1</f>
        <v>0</v>
      </c>
      <c r="G45" s="5">
        <f>Sheet4!K45*$L$1</f>
        <v>121.82088000000002</v>
      </c>
      <c r="H45" s="5">
        <f>Sheet4!M45*$L$1</f>
        <v>1.0400000000000001E-3</v>
      </c>
      <c r="I45" s="5">
        <f>Sheet4!V45*$L$1</f>
        <v>35.551580000000001</v>
      </c>
      <c r="J45" s="5">
        <f>(Sheet4!L45-Sheet4!V45)*$L$1</f>
        <v>86.268260000000012</v>
      </c>
    </row>
    <row r="46" spans="1:10" x14ac:dyDescent="0.3">
      <c r="A46" s="1">
        <f>Sheet4!F46*$L$1</f>
        <v>8.7985800000000012</v>
      </c>
      <c r="B46" s="1">
        <f>Sheet4!G46*$L$1</f>
        <v>1.6763400000000002</v>
      </c>
      <c r="C46" s="1">
        <f>Sheet4!I46*$L$1</f>
        <v>0.74006000000000005</v>
      </c>
      <c r="D46" s="1">
        <f>Sheet4!J46*$L$1</f>
        <v>0.76018000000000008</v>
      </c>
      <c r="E46" s="1">
        <f>Sheet4!O46*$L$1</f>
        <v>5.0657400000000008</v>
      </c>
      <c r="F46" s="1">
        <f>Sheet4!P46*$L$1</f>
        <v>9.4400000000000005E-3</v>
      </c>
      <c r="G46" s="5">
        <f>Sheet4!K46*$L$1</f>
        <v>32.786080000000005</v>
      </c>
      <c r="H46" s="5">
        <f>Sheet4!M46*$L$1</f>
        <v>2.4902200000000003</v>
      </c>
      <c r="I46" s="5">
        <f>Sheet4!V46*$L$1</f>
        <v>15.954660000000001</v>
      </c>
      <c r="J46" s="5">
        <f>(Sheet4!L46-Sheet4!V46)*$L$1</f>
        <v>14.341200000000001</v>
      </c>
    </row>
    <row r="47" spans="1:10" x14ac:dyDescent="0.3">
      <c r="A47" s="1">
        <f>Sheet4!F47*$L$1</f>
        <v>3.6892400000000003</v>
      </c>
      <c r="B47" s="1">
        <f>Sheet4!G47*$L$1</f>
        <v>4.2654000000000005</v>
      </c>
      <c r="C47" s="1">
        <f>Sheet4!I47*$L$1</f>
        <v>0.24902000000000002</v>
      </c>
      <c r="D47" s="1">
        <f>Sheet4!J47*$L$1</f>
        <v>71.733280000000008</v>
      </c>
      <c r="E47" s="1">
        <f>Sheet4!O47*$L$1</f>
        <v>74.507460000000009</v>
      </c>
      <c r="F47" s="1">
        <f>Sheet4!P47*$L$1</f>
        <v>2.4200000000000003E-3</v>
      </c>
      <c r="G47" s="5">
        <f>Sheet4!K47*$L$1</f>
        <v>47.237960000000001</v>
      </c>
      <c r="H47" s="5">
        <f>Sheet4!M47*$L$1</f>
        <v>29.893100000000004</v>
      </c>
      <c r="I47" s="5">
        <f>Sheet4!V47*$L$1</f>
        <v>5.1155800000000005</v>
      </c>
      <c r="J47" s="5">
        <f>(Sheet4!L47-Sheet4!V47)*$L$1</f>
        <v>12.229280000000001</v>
      </c>
    </row>
    <row r="48" spans="1:10" x14ac:dyDescent="0.3">
      <c r="A48" s="1">
        <f>Sheet4!F48*$L$1</f>
        <v>2.85948</v>
      </c>
      <c r="B48" s="1">
        <f>Sheet4!G48*$L$1</f>
        <v>5.0583800000000005</v>
      </c>
      <c r="C48" s="1">
        <f>Sheet4!I48*$L$1</f>
        <v>0.12988000000000002</v>
      </c>
      <c r="D48" s="1">
        <f>Sheet4!J48*$L$1</f>
        <v>100.86860000000001</v>
      </c>
      <c r="E48" s="1">
        <f>Sheet4!O48*$L$1</f>
        <v>103.15486000000001</v>
      </c>
      <c r="F48" s="1">
        <f>Sheet4!P48*$L$1</f>
        <v>3.4400000000000003E-3</v>
      </c>
      <c r="G48" s="5">
        <f>Sheet4!K48*$L$1</f>
        <v>30.844140000000003</v>
      </c>
      <c r="H48" s="5">
        <f>Sheet4!M48*$L$1</f>
        <v>14.822440000000002</v>
      </c>
      <c r="I48" s="5">
        <f>Sheet4!V48*$L$1</f>
        <v>4.82254</v>
      </c>
      <c r="J48" s="5">
        <f>(Sheet4!L48-Sheet4!V48)*$L$1</f>
        <v>11.199160000000001</v>
      </c>
    </row>
    <row r="49" spans="1:10" x14ac:dyDescent="0.3">
      <c r="A49" s="1">
        <f>Sheet4!F49*$L$1</f>
        <v>3.8451000000000004</v>
      </c>
      <c r="B49" s="1">
        <f>Sheet4!G49*$L$1</f>
        <v>0.70572000000000001</v>
      </c>
      <c r="C49" s="1">
        <f>Sheet4!I49*$L$1</f>
        <v>1.40388</v>
      </c>
      <c r="D49" s="1">
        <f>Sheet4!J49*$L$1</f>
        <v>0.68068000000000006</v>
      </c>
      <c r="E49" s="1">
        <f>Sheet4!O49*$L$1</f>
        <v>2.7847000000000004</v>
      </c>
      <c r="F49" s="1">
        <f>Sheet4!P49*$L$1</f>
        <v>1.3200000000000002E-3</v>
      </c>
      <c r="G49" s="5">
        <f>Sheet4!K49*$L$1</f>
        <v>21.082320000000003</v>
      </c>
      <c r="H49" s="5">
        <f>Sheet4!M49*$L$1</f>
        <v>1.09236</v>
      </c>
      <c r="I49" s="5">
        <f>Sheet4!V49*$L$1</f>
        <v>8.0655400000000004</v>
      </c>
      <c r="J49" s="5">
        <f>(Sheet4!L49-Sheet4!V49)*$L$1</f>
        <v>11.924420000000001</v>
      </c>
    </row>
    <row r="50" spans="1:10" x14ac:dyDescent="0.3">
      <c r="A50" s="1">
        <f>Sheet4!F50*$L$1</f>
        <v>3.4093200000000001</v>
      </c>
      <c r="B50" s="1">
        <f>Sheet4!G50*$L$1</f>
        <v>0.27726000000000001</v>
      </c>
      <c r="C50" s="1">
        <f>Sheet4!I50*$L$1</f>
        <v>0.79692000000000007</v>
      </c>
      <c r="D50" s="1">
        <f>Sheet4!J50*$L$1</f>
        <v>5.4340000000000006E-2</v>
      </c>
      <c r="E50" s="1">
        <f>Sheet4!O50*$L$1</f>
        <v>1.4814200000000002</v>
      </c>
      <c r="F50" s="1">
        <f>Sheet4!P50*$L$1</f>
        <v>2.6800000000000001E-3</v>
      </c>
      <c r="G50" s="5">
        <f>Sheet4!K50*$L$1</f>
        <v>21.260300000000001</v>
      </c>
      <c r="H50" s="5">
        <f>Sheet4!M50*$L$1</f>
        <v>0.41238000000000002</v>
      </c>
      <c r="I50" s="5">
        <f>Sheet4!V50*$L$1</f>
        <v>8.1128999999999998</v>
      </c>
      <c r="J50" s="5">
        <f>(Sheet4!L50-Sheet4!V50)*$L$1</f>
        <v>12.73502</v>
      </c>
    </row>
    <row r="51" spans="1:10" x14ac:dyDescent="0.3">
      <c r="A51" s="1">
        <f>Sheet4!F51*$L$1</f>
        <v>4.2845800000000001</v>
      </c>
      <c r="B51" s="1">
        <f>Sheet4!G51*$L$1</f>
        <v>1.6163400000000001</v>
      </c>
      <c r="C51" s="1">
        <f>Sheet4!I51*$L$1</f>
        <v>0.25840000000000002</v>
      </c>
      <c r="D51" s="1">
        <f>Sheet4!J51*$L$1</f>
        <v>0.10712000000000001</v>
      </c>
      <c r="E51" s="1">
        <f>Sheet4!O51*$L$1</f>
        <v>1.5723</v>
      </c>
      <c r="F51" s="1">
        <f>Sheet4!P51*$L$1</f>
        <v>6.8400000000000006E-3</v>
      </c>
      <c r="G51" s="5">
        <f>Sheet4!K51*$L$1</f>
        <v>15.982960000000002</v>
      </c>
      <c r="H51" s="5">
        <f>Sheet4!M51*$L$1</f>
        <v>1.5905600000000002</v>
      </c>
      <c r="I51" s="5">
        <f>Sheet4!V51*$L$1</f>
        <v>5.3506</v>
      </c>
      <c r="J51" s="5">
        <f>(Sheet4!L51-Sheet4!V51)*$L$1</f>
        <v>9.0418000000000003</v>
      </c>
    </row>
    <row r="52" spans="1:10" x14ac:dyDescent="0.3">
      <c r="A52" s="1">
        <f>Sheet4!F52*$L$1</f>
        <v>1.42334</v>
      </c>
      <c r="B52" s="1">
        <f>Sheet4!G52*$L$1</f>
        <v>0.10648000000000001</v>
      </c>
      <c r="C52" s="1">
        <f>Sheet4!I52*$L$1</f>
        <v>0.43968000000000002</v>
      </c>
      <c r="D52" s="1">
        <f>Sheet4!J52*$L$1</f>
        <v>0.24120000000000003</v>
      </c>
      <c r="E52" s="1">
        <f>Sheet4!O52*$L$1</f>
        <v>0.86108000000000007</v>
      </c>
      <c r="F52" s="1">
        <f>Sheet4!P52*$L$1</f>
        <v>1.4000000000000002E-3</v>
      </c>
      <c r="G52" s="5">
        <f>Sheet4!K52*$L$1</f>
        <v>10.26496</v>
      </c>
      <c r="H52" s="5">
        <f>Sheet4!M52*$L$1</f>
        <v>0.42366000000000004</v>
      </c>
      <c r="I52" s="5">
        <f>Sheet4!V52*$L$1</f>
        <v>3.4323600000000001</v>
      </c>
      <c r="J52" s="5">
        <f>(Sheet4!L52-Sheet4!V52)*$L$1</f>
        <v>6.4089400000000003</v>
      </c>
    </row>
    <row r="53" spans="1:10" x14ac:dyDescent="0.3">
      <c r="A53" s="1">
        <f>AVERAGE(A3:A52)</f>
        <v>12.854247600000003</v>
      </c>
      <c r="B53" s="1">
        <f t="shared" ref="B53:J53" si="0">AVERAGE(B3:B52)</f>
        <v>3.3701508000000002</v>
      </c>
      <c r="C53" s="1">
        <f t="shared" si="0"/>
        <v>1.4699072000000002</v>
      </c>
      <c r="D53" s="1">
        <f t="shared" si="0"/>
        <v>6.4749896000000016</v>
      </c>
      <c r="E53" s="1">
        <f t="shared" si="0"/>
        <v>11.306550800000002</v>
      </c>
      <c r="F53" s="1">
        <f t="shared" si="0"/>
        <v>2.9513600000000008E-2</v>
      </c>
      <c r="G53" s="5">
        <f t="shared" si="0"/>
        <v>68.98953680000001</v>
      </c>
      <c r="H53" s="5">
        <f t="shared" si="0"/>
        <v>7.1924876000000015</v>
      </c>
      <c r="I53" s="5">
        <f t="shared" si="0"/>
        <v>19.3788792</v>
      </c>
      <c r="J53" s="5">
        <f t="shared" si="0"/>
        <v>42.418170000000003</v>
      </c>
    </row>
    <row r="54" spans="1:10" x14ac:dyDescent="0.3">
      <c r="A54" s="1" t="s">
        <v>166</v>
      </c>
      <c r="B54" s="1">
        <f>SUM(A53:G53)</f>
        <v>104.49489640000002</v>
      </c>
      <c r="C54" s="1"/>
      <c r="D54" s="1"/>
      <c r="E54" s="1"/>
      <c r="F54" s="1"/>
      <c r="I54" s="1"/>
      <c r="J54" s="1"/>
    </row>
    <row r="55" spans="1:10" x14ac:dyDescent="0.3">
      <c r="A55" s="1" t="s">
        <v>153</v>
      </c>
      <c r="B55" s="1">
        <f>(B53+D53+F53+H53)*linkedrecords!$D$3</f>
        <v>24.193185232248002</v>
      </c>
      <c r="C55" s="1"/>
      <c r="D55" s="1"/>
      <c r="E55" s="1"/>
      <c r="F55" s="1"/>
      <c r="I55" s="1"/>
      <c r="J55" s="1"/>
    </row>
    <row r="56" spans="1:10" x14ac:dyDescent="0.3">
      <c r="A56" s="1" t="s">
        <v>154</v>
      </c>
      <c r="B56" s="1">
        <f>(A53+C53+E53+J53)*linkedrecords!$C$3</f>
        <v>80.595727283127999</v>
      </c>
      <c r="C56" s="1"/>
      <c r="D56" s="1"/>
      <c r="E56" s="1"/>
      <c r="F56" s="1"/>
      <c r="I56" s="1"/>
      <c r="J56" s="1"/>
    </row>
    <row r="57" spans="1:10" x14ac:dyDescent="0.3">
      <c r="A57" s="1" t="s">
        <v>140</v>
      </c>
      <c r="B57" s="1">
        <f>I53*linkedrecords!$B$3</f>
        <v>0.94252860976247999</v>
      </c>
    </row>
    <row r="58" spans="1:10" x14ac:dyDescent="0.3">
      <c r="A58" s="1" t="s">
        <v>162</v>
      </c>
      <c r="B58" s="1">
        <f>SUM(B55:B57)</f>
        <v>105.73144112513847</v>
      </c>
    </row>
    <row r="59" spans="1:10" x14ac:dyDescent="0.3">
      <c r="A59" s="1" t="s">
        <v>163</v>
      </c>
      <c r="B59" s="1">
        <f>Sheet1!B55*linkedrecords!E3*20</f>
        <v>50.889475103669291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2021-02-10T00:46:11Z</dcterms:created>
  <dcterms:modified xsi:type="dcterms:W3CDTF">2021-03-06T20:00:27Z</dcterms:modified>
</cp:coreProperties>
</file>