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NoPref-l1i_32k8w\"/>
    </mc:Choice>
  </mc:AlternateContent>
  <bookViews>
    <workbookView xWindow="240" yWindow="12" windowWidth="16092" windowHeight="96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inkedrecords" sheetId="7" r:id="rId6"/>
    <sheet name="l1i_analysis" sheetId="8" r:id="rId7"/>
    <sheet name="l2_analysis" sheetId="9" r:id="rId8"/>
  </sheets>
  <externalReferences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C55" i="4" l="1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B55" i="4"/>
  <c r="B57" i="4"/>
  <c r="B59" i="4" s="1"/>
  <c r="C57" i="4"/>
  <c r="C59" i="4" s="1"/>
  <c r="D57" i="4"/>
  <c r="D59" i="4" s="1"/>
  <c r="E57" i="4"/>
  <c r="E59" i="4" s="1"/>
  <c r="F57" i="4"/>
  <c r="F59" i="4" s="1"/>
  <c r="G57" i="4"/>
  <c r="G59" i="4" s="1"/>
  <c r="H57" i="4"/>
  <c r="H59" i="4" s="1"/>
  <c r="I57" i="4"/>
  <c r="I59" i="4" s="1"/>
  <c r="J57" i="4"/>
  <c r="J59" i="4" s="1"/>
  <c r="K57" i="4"/>
  <c r="K59" i="4" s="1"/>
  <c r="L57" i="4"/>
  <c r="L59" i="4" s="1"/>
  <c r="M57" i="4"/>
  <c r="M59" i="4" s="1"/>
  <c r="N57" i="4"/>
  <c r="N59" i="4" s="1"/>
  <c r="O57" i="4"/>
  <c r="O59" i="4" s="1"/>
  <c r="P57" i="4"/>
  <c r="P59" i="4" s="1"/>
  <c r="Q57" i="4"/>
  <c r="Q59" i="4" s="1"/>
  <c r="R57" i="4"/>
  <c r="R59" i="4" s="1"/>
  <c r="S57" i="4"/>
  <c r="S59" i="4" s="1"/>
  <c r="T57" i="4"/>
  <c r="T59" i="4" s="1"/>
  <c r="U57" i="4"/>
  <c r="U59" i="4" s="1"/>
  <c r="V57" i="4"/>
  <c r="V59" i="4" s="1"/>
  <c r="E62" i="4" l="1"/>
  <c r="F54" i="3"/>
  <c r="G53" i="3"/>
  <c r="F53" i="3"/>
  <c r="G4" i="9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J53" i="9" s="1"/>
  <c r="I3" i="9"/>
  <c r="I53" i="9" s="1"/>
  <c r="H3" i="9"/>
  <c r="H53" i="9" s="1"/>
  <c r="G3" i="9"/>
  <c r="G53" i="9" s="1"/>
  <c r="B54" i="8" l="1"/>
  <c r="E53" i="9" l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F53" i="9" s="1"/>
  <c r="E3" i="9"/>
  <c r="J1" i="9"/>
  <c r="D3" i="9" s="1"/>
  <c r="D53" i="9" s="1"/>
  <c r="B53" i="8"/>
  <c r="A5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B3" i="8"/>
  <c r="A3" i="8"/>
  <c r="C1" i="8"/>
  <c r="E3" i="7"/>
  <c r="B59" i="9" s="1"/>
  <c r="D3" i="7"/>
  <c r="C3" i="7"/>
  <c r="B3" i="7"/>
  <c r="B57" i="9" s="1"/>
  <c r="E2" i="7"/>
  <c r="B59" i="8" s="1"/>
  <c r="D2" i="7"/>
  <c r="B55" i="8" s="1"/>
  <c r="C2" i="7"/>
  <c r="B56" i="8" s="1"/>
  <c r="B2" i="7"/>
  <c r="B54" i="1"/>
  <c r="B55" i="1" s="1"/>
  <c r="B55" i="9" l="1"/>
  <c r="A3" i="9"/>
  <c r="A53" i="9" s="1"/>
  <c r="B54" i="9" s="1"/>
  <c r="B3" i="9"/>
  <c r="B53" i="9" s="1"/>
  <c r="C3" i="9"/>
  <c r="C53" i="9" s="1"/>
  <c r="B58" i="8"/>
  <c r="B56" i="9" l="1"/>
  <c r="B58" i="9" s="1"/>
</calcChain>
</file>

<file path=xl/sharedStrings.xml><?xml version="1.0" encoding="utf-8"?>
<sst xmlns="http://schemas.openxmlformats.org/spreadsheetml/2006/main" count="375" uniqueCount="161">
  <si>
    <t xml:space="preserve">IPC </t>
  </si>
  <si>
    <t>client_001</t>
  </si>
  <si>
    <t>NoPref-cache32k8w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</si>
  <si>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</si>
  <si>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</si>
  <si>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</si>
  <si>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</si>
  <si>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</si>
  <si>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</si>
  <si>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</si>
  <si>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</si>
  <si>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</si>
  <si>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</si>
  <si>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</si>
  <si>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</si>
  <si>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</si>
  <si>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</si>
  <si>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</si>
  <si>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</si>
  <si>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</si>
  <si>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</si>
  <si>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</si>
  <si>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</si>
  <si>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</si>
  <si>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</si>
  <si>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</si>
  <si>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</si>
  <si>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</si>
  <si>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</si>
  <si>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</si>
  <si>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</si>
  <si>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</si>
  <si>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</si>
  <si>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</si>
  <si>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</si>
  <si>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</si>
  <si>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</si>
  <si>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</si>
  <si>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</si>
  <si>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</si>
  <si>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</si>
  <si>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</si>
  <si>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</si>
  <si>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</si>
  <si>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</si>
  <si>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</si>
  <si>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</si>
  <si>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</si>
  <si>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</si>
  <si>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</si>
  <si>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</si>
  <si>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</si>
  <si>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</si>
  <si>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</si>
  <si>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</si>
  <si>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</si>
  <si>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</si>
  <si>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</si>
  <si>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</si>
  <si>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</si>
  <si>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</si>
  <si>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</si>
  <si>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</si>
  <si>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</si>
  <si>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</si>
  <si>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</si>
  <si>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</si>
  <si>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</si>
  <si>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</si>
  <si>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</si>
  <si>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</si>
  <si>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</si>
  <si>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</si>
  <si>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</si>
  <si>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</si>
  <si>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</si>
  <si>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</si>
  <si>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</si>
  <si>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</si>
  <si>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</si>
  <si>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</si>
  <si>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</si>
  <si>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</si>
  <si>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</si>
  <si>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</si>
  <si>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</si>
  <si>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</si>
  <si>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</si>
  <si>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</si>
  <si>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</si>
  <si>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</si>
  <si>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</si>
  <si>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</si>
  <si>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</si>
  <si>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</si>
  <si>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</si>
  <si>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</si>
  <si>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</si>
  <si>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</si>
  <si>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</si>
  <si>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</si>
  <si>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</si>
  <si>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</si>
  <si>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</si>
  <si>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</si>
  <si>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</si>
  <si>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</si>
  <si>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</si>
  <si>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</si>
  <si>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</si>
  <si>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</si>
  <si>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</si>
  <si>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</si>
  <si>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</si>
  <si>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</si>
  <si>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</si>
  <si>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</si>
  <si>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</si>
  <si>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</si>
  <si>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</si>
  <si>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</si>
  <si>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</si>
  <si>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</si>
  <si>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</si>
  <si>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</si>
  <si>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</si>
  <si>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</si>
  <si>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</si>
  <si>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</si>
  <si>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</si>
  <si>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</si>
  <si>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</si>
  <si>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geomean</t>
  </si>
  <si>
    <t>exec_time(s)</t>
  </si>
  <si>
    <t>tag</t>
  </si>
  <si>
    <t>read</t>
  </si>
  <si>
    <t>write</t>
  </si>
  <si>
    <t>static</t>
  </si>
  <si>
    <t>l1I32K64S8W</t>
  </si>
  <si>
    <t>l2</t>
  </si>
  <si>
    <t>PKI</t>
  </si>
  <si>
    <t>load_hit</t>
  </si>
  <si>
    <t>load_miss</t>
  </si>
  <si>
    <t>avg</t>
  </si>
  <si>
    <t>writes</t>
  </si>
  <si>
    <t>reads</t>
  </si>
  <si>
    <t>taglookups</t>
  </si>
  <si>
    <t>dynamic_energy</t>
  </si>
  <si>
    <t>static_energy</t>
  </si>
  <si>
    <t>rfo_hit</t>
  </si>
  <si>
    <t>rfo_miss</t>
  </si>
  <si>
    <t>wb_hit</t>
  </si>
  <si>
    <t>wb_miss</t>
  </si>
  <si>
    <t>total_pki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</si>
  <si>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</si>
  <si>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</si>
  <si>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</si>
  <si>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</si>
  <si>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</si>
  <si>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</si>
  <si>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pif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</si>
</sst>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PrefetcherEnergyEval/Pif-l1i_32k8w/Pif-l1i_32k8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>
        <row r="3">
          <cell r="B3">
            <v>1874809</v>
          </cell>
          <cell r="C3">
            <v>1561121</v>
          </cell>
          <cell r="D3">
            <v>313688</v>
          </cell>
          <cell r="E3">
            <v>403200</v>
          </cell>
          <cell r="F3">
            <v>277734</v>
          </cell>
          <cell r="G3">
            <v>125466</v>
          </cell>
          <cell r="H3">
            <v>58260</v>
          </cell>
          <cell r="I3">
            <v>21501</v>
          </cell>
          <cell r="J3">
            <v>36759</v>
          </cell>
          <cell r="K3">
            <v>1223760</v>
          </cell>
          <cell r="L3">
            <v>1072545</v>
          </cell>
          <cell r="M3">
            <v>151215</v>
          </cell>
          <cell r="N3">
            <v>189589</v>
          </cell>
          <cell r="O3">
            <v>189341</v>
          </cell>
          <cell r="P3">
            <v>248</v>
          </cell>
          <cell r="Q3">
            <v>1728909</v>
          </cell>
          <cell r="R3">
            <v>1723212</v>
          </cell>
          <cell r="S3">
            <v>13962</v>
          </cell>
          <cell r="T3">
            <v>137601</v>
          </cell>
          <cell r="U3">
            <v>98.524600000000007</v>
          </cell>
          <cell r="V3">
            <v>464807</v>
          </cell>
        </row>
        <row r="4">
          <cell r="B4">
            <v>2258826</v>
          </cell>
          <cell r="C4">
            <v>2018696</v>
          </cell>
          <cell r="D4">
            <v>240130</v>
          </cell>
          <cell r="E4">
            <v>276314</v>
          </cell>
          <cell r="F4">
            <v>180008</v>
          </cell>
          <cell r="G4">
            <v>96306</v>
          </cell>
          <cell r="H4">
            <v>88757</v>
          </cell>
          <cell r="I4">
            <v>22206</v>
          </cell>
          <cell r="J4">
            <v>66551</v>
          </cell>
          <cell r="K4">
            <v>1768259</v>
          </cell>
          <cell r="L4">
            <v>1691806</v>
          </cell>
          <cell r="M4">
            <v>76453</v>
          </cell>
          <cell r="N4">
            <v>125496</v>
          </cell>
          <cell r="O4">
            <v>124676</v>
          </cell>
          <cell r="P4">
            <v>820</v>
          </cell>
          <cell r="Q4">
            <v>1601309</v>
          </cell>
          <cell r="R4">
            <v>1600623</v>
          </cell>
          <cell r="S4">
            <v>15118</v>
          </cell>
          <cell r="T4">
            <v>60963</v>
          </cell>
          <cell r="U4">
            <v>62.989899999999999</v>
          </cell>
          <cell r="V4">
            <v>531619</v>
          </cell>
        </row>
        <row r="5">
          <cell r="B5">
            <v>2087607</v>
          </cell>
          <cell r="C5">
            <v>1696614</v>
          </cell>
          <cell r="D5">
            <v>390993</v>
          </cell>
          <cell r="E5">
            <v>189094</v>
          </cell>
          <cell r="F5">
            <v>125534</v>
          </cell>
          <cell r="G5">
            <v>63560</v>
          </cell>
          <cell r="H5">
            <v>232302</v>
          </cell>
          <cell r="I5">
            <v>26003</v>
          </cell>
          <cell r="J5">
            <v>206299</v>
          </cell>
          <cell r="K5">
            <v>1396922</v>
          </cell>
          <cell r="L5">
            <v>1277050</v>
          </cell>
          <cell r="M5">
            <v>119872</v>
          </cell>
          <cell r="N5">
            <v>269289</v>
          </cell>
          <cell r="O5">
            <v>268027</v>
          </cell>
          <cell r="P5">
            <v>1262</v>
          </cell>
          <cell r="Q5">
            <v>1455055</v>
          </cell>
          <cell r="R5">
            <v>1454590</v>
          </cell>
          <cell r="S5">
            <v>9346</v>
          </cell>
          <cell r="T5">
            <v>109508</v>
          </cell>
          <cell r="U5">
            <v>166.99700000000001</v>
          </cell>
          <cell r="V5">
            <v>388009</v>
          </cell>
        </row>
        <row r="6">
          <cell r="B6">
            <v>2770990</v>
          </cell>
          <cell r="C6">
            <v>2439655</v>
          </cell>
          <cell r="D6">
            <v>331335</v>
          </cell>
          <cell r="E6">
            <v>486393</v>
          </cell>
          <cell r="F6">
            <v>378634</v>
          </cell>
          <cell r="G6">
            <v>107759</v>
          </cell>
          <cell r="H6">
            <v>117402</v>
          </cell>
          <cell r="I6">
            <v>42715</v>
          </cell>
          <cell r="J6">
            <v>74687</v>
          </cell>
          <cell r="K6">
            <v>1945205</v>
          </cell>
          <cell r="L6">
            <v>1797645</v>
          </cell>
          <cell r="M6">
            <v>147560</v>
          </cell>
          <cell r="N6">
            <v>221990</v>
          </cell>
          <cell r="O6">
            <v>220661</v>
          </cell>
          <cell r="P6">
            <v>1329</v>
          </cell>
          <cell r="Q6">
            <v>1956445</v>
          </cell>
          <cell r="R6">
            <v>1955893</v>
          </cell>
          <cell r="S6">
            <v>23087</v>
          </cell>
          <cell r="T6">
            <v>123464</v>
          </cell>
          <cell r="U6">
            <v>68.093400000000003</v>
          </cell>
          <cell r="V6">
            <v>648784</v>
          </cell>
        </row>
        <row r="7">
          <cell r="B7">
            <v>2573926</v>
          </cell>
          <cell r="C7">
            <v>2185841</v>
          </cell>
          <cell r="D7">
            <v>388085</v>
          </cell>
          <cell r="E7">
            <v>284600</v>
          </cell>
          <cell r="F7">
            <v>178126</v>
          </cell>
          <cell r="G7">
            <v>106474</v>
          </cell>
          <cell r="H7">
            <v>180809</v>
          </cell>
          <cell r="I7">
            <v>31918</v>
          </cell>
          <cell r="J7">
            <v>148891</v>
          </cell>
          <cell r="K7">
            <v>1855464</v>
          </cell>
          <cell r="L7">
            <v>1724260</v>
          </cell>
          <cell r="M7">
            <v>131204</v>
          </cell>
          <cell r="N7">
            <v>253053</v>
          </cell>
          <cell r="O7">
            <v>251537</v>
          </cell>
          <cell r="P7">
            <v>1516</v>
          </cell>
          <cell r="Q7">
            <v>1821546</v>
          </cell>
          <cell r="R7">
            <v>1820910</v>
          </cell>
          <cell r="S7">
            <v>13762</v>
          </cell>
          <cell r="T7">
            <v>116110</v>
          </cell>
          <cell r="U7">
            <v>122.908</v>
          </cell>
          <cell r="V7">
            <v>555738</v>
          </cell>
        </row>
        <row r="8">
          <cell r="B8">
            <v>2153686</v>
          </cell>
          <cell r="C8">
            <v>1605195</v>
          </cell>
          <cell r="D8">
            <v>548491</v>
          </cell>
          <cell r="E8">
            <v>378499</v>
          </cell>
          <cell r="F8">
            <v>125899</v>
          </cell>
          <cell r="G8">
            <v>252600</v>
          </cell>
          <cell r="H8">
            <v>42350</v>
          </cell>
          <cell r="I8">
            <v>12434</v>
          </cell>
          <cell r="J8">
            <v>29916</v>
          </cell>
          <cell r="K8">
            <v>1556868</v>
          </cell>
          <cell r="L8">
            <v>1291642</v>
          </cell>
          <cell r="M8">
            <v>265226</v>
          </cell>
          <cell r="N8">
            <v>175969</v>
          </cell>
          <cell r="O8">
            <v>175220</v>
          </cell>
          <cell r="P8">
            <v>749</v>
          </cell>
          <cell r="Q8">
            <v>2621131</v>
          </cell>
          <cell r="R8">
            <v>2599609</v>
          </cell>
          <cell r="S8">
            <v>10940</v>
          </cell>
          <cell r="T8">
            <v>253233</v>
          </cell>
          <cell r="U8">
            <v>109.58</v>
          </cell>
          <cell r="V8">
            <v>427340</v>
          </cell>
        </row>
        <row r="9">
          <cell r="B9">
            <v>3125973</v>
          </cell>
          <cell r="C9">
            <v>2910818</v>
          </cell>
          <cell r="D9">
            <v>215155</v>
          </cell>
          <cell r="E9">
            <v>544342</v>
          </cell>
          <cell r="F9">
            <v>468498</v>
          </cell>
          <cell r="G9">
            <v>75844</v>
          </cell>
          <cell r="H9">
            <v>89527</v>
          </cell>
          <cell r="I9">
            <v>47898</v>
          </cell>
          <cell r="J9">
            <v>41629</v>
          </cell>
          <cell r="K9">
            <v>2164409</v>
          </cell>
          <cell r="L9">
            <v>2066876</v>
          </cell>
          <cell r="M9">
            <v>97533</v>
          </cell>
          <cell r="N9">
            <v>327695</v>
          </cell>
          <cell r="O9">
            <v>327546</v>
          </cell>
          <cell r="P9">
            <v>149</v>
          </cell>
          <cell r="Q9">
            <v>2497568</v>
          </cell>
          <cell r="R9">
            <v>2493096</v>
          </cell>
          <cell r="S9">
            <v>8475</v>
          </cell>
          <cell r="T9">
            <v>87408</v>
          </cell>
          <cell r="U9">
            <v>119.59099999999999</v>
          </cell>
          <cell r="V9">
            <v>640490</v>
          </cell>
        </row>
        <row r="10">
          <cell r="B10">
            <v>3561737</v>
          </cell>
          <cell r="C10">
            <v>3104511</v>
          </cell>
          <cell r="D10">
            <v>457226</v>
          </cell>
          <cell r="E10">
            <v>793883</v>
          </cell>
          <cell r="F10">
            <v>617904</v>
          </cell>
          <cell r="G10">
            <v>175979</v>
          </cell>
          <cell r="H10">
            <v>104298</v>
          </cell>
          <cell r="I10">
            <v>18236</v>
          </cell>
          <cell r="J10">
            <v>86062</v>
          </cell>
          <cell r="K10">
            <v>2481574</v>
          </cell>
          <cell r="L10">
            <v>2286827</v>
          </cell>
          <cell r="M10">
            <v>194747</v>
          </cell>
          <cell r="N10">
            <v>181982</v>
          </cell>
          <cell r="O10">
            <v>181544</v>
          </cell>
          <cell r="P10">
            <v>438</v>
          </cell>
          <cell r="Q10">
            <v>2895938</v>
          </cell>
          <cell r="R10">
            <v>2891191</v>
          </cell>
          <cell r="S10">
            <v>18165</v>
          </cell>
          <cell r="T10">
            <v>177595</v>
          </cell>
          <cell r="U10">
            <v>74.432500000000005</v>
          </cell>
          <cell r="V10">
            <v>860798</v>
          </cell>
        </row>
        <row r="11">
          <cell r="B11">
            <v>2237162</v>
          </cell>
          <cell r="C11">
            <v>1747982</v>
          </cell>
          <cell r="D11">
            <v>489180</v>
          </cell>
          <cell r="E11">
            <v>249908</v>
          </cell>
          <cell r="F11">
            <v>106489</v>
          </cell>
          <cell r="G11">
            <v>143419</v>
          </cell>
          <cell r="H11">
            <v>80944</v>
          </cell>
          <cell r="I11">
            <v>9920</v>
          </cell>
          <cell r="J11">
            <v>71024</v>
          </cell>
          <cell r="K11">
            <v>1698460</v>
          </cell>
          <cell r="L11">
            <v>1424507</v>
          </cell>
          <cell r="M11">
            <v>273953</v>
          </cell>
          <cell r="N11">
            <v>207850</v>
          </cell>
          <cell r="O11">
            <v>207066</v>
          </cell>
          <cell r="P11">
            <v>784</v>
          </cell>
          <cell r="Q11">
            <v>2324561</v>
          </cell>
          <cell r="R11">
            <v>2321892</v>
          </cell>
          <cell r="S11">
            <v>25104</v>
          </cell>
          <cell r="T11">
            <v>246555</v>
          </cell>
          <cell r="U11">
            <v>108.52800000000001</v>
          </cell>
          <cell r="V11">
            <v>499453</v>
          </cell>
        </row>
        <row r="12">
          <cell r="B12">
            <v>874466</v>
          </cell>
          <cell r="C12">
            <v>874131</v>
          </cell>
          <cell r="D12">
            <v>335</v>
          </cell>
          <cell r="E12">
            <v>3878</v>
          </cell>
          <cell r="F12">
            <v>3783</v>
          </cell>
          <cell r="G12">
            <v>95</v>
          </cell>
          <cell r="H12">
            <v>113</v>
          </cell>
          <cell r="I12">
            <v>111</v>
          </cell>
          <cell r="J12">
            <v>2</v>
          </cell>
          <cell r="K12">
            <v>870138</v>
          </cell>
          <cell r="L12">
            <v>869902</v>
          </cell>
          <cell r="M12">
            <v>236</v>
          </cell>
          <cell r="N12">
            <v>337</v>
          </cell>
          <cell r="O12">
            <v>335</v>
          </cell>
          <cell r="P12">
            <v>2</v>
          </cell>
          <cell r="Q12">
            <v>247430</v>
          </cell>
          <cell r="R12">
            <v>247430</v>
          </cell>
          <cell r="S12">
            <v>66</v>
          </cell>
          <cell r="T12">
            <v>133</v>
          </cell>
          <cell r="U12">
            <v>98.952200000000005</v>
          </cell>
          <cell r="V12">
            <v>126411</v>
          </cell>
        </row>
        <row r="13">
          <cell r="B13">
            <v>3325331</v>
          </cell>
          <cell r="C13">
            <v>2340275</v>
          </cell>
          <cell r="D13">
            <v>985056</v>
          </cell>
          <cell r="E13">
            <v>610369</v>
          </cell>
          <cell r="F13">
            <v>325219</v>
          </cell>
          <cell r="G13">
            <v>285150</v>
          </cell>
          <cell r="H13">
            <v>114722</v>
          </cell>
          <cell r="I13">
            <v>39996</v>
          </cell>
          <cell r="J13">
            <v>74726</v>
          </cell>
          <cell r="K13">
            <v>2315972</v>
          </cell>
          <cell r="L13">
            <v>1691952</v>
          </cell>
          <cell r="M13">
            <v>624020</v>
          </cell>
          <cell r="N13">
            <v>284268</v>
          </cell>
          <cell r="O13">
            <v>283108</v>
          </cell>
          <cell r="P13">
            <v>1160</v>
          </cell>
          <cell r="Q13">
            <v>2691494</v>
          </cell>
          <cell r="R13">
            <v>2689859</v>
          </cell>
          <cell r="S13">
            <v>30265</v>
          </cell>
          <cell r="T13">
            <v>591844</v>
          </cell>
          <cell r="U13">
            <v>75.292699999999996</v>
          </cell>
          <cell r="V13">
            <v>559893</v>
          </cell>
        </row>
        <row r="14">
          <cell r="B14">
            <v>7014827</v>
          </cell>
          <cell r="C14">
            <v>5976476</v>
          </cell>
          <cell r="D14">
            <v>1038351</v>
          </cell>
          <cell r="E14">
            <v>2105989</v>
          </cell>
          <cell r="F14">
            <v>1836976</v>
          </cell>
          <cell r="G14">
            <v>269013</v>
          </cell>
          <cell r="H14">
            <v>105586</v>
          </cell>
          <cell r="I14">
            <v>56465</v>
          </cell>
          <cell r="J14">
            <v>49121</v>
          </cell>
          <cell r="K14">
            <v>4558217</v>
          </cell>
          <cell r="L14">
            <v>3839299</v>
          </cell>
          <cell r="M14">
            <v>718918</v>
          </cell>
          <cell r="N14">
            <v>245035</v>
          </cell>
          <cell r="O14">
            <v>243736</v>
          </cell>
          <cell r="P14">
            <v>1299</v>
          </cell>
          <cell r="Q14">
            <v>6783257</v>
          </cell>
          <cell r="R14">
            <v>6781350</v>
          </cell>
          <cell r="S14">
            <v>28842</v>
          </cell>
          <cell r="T14">
            <v>689572</v>
          </cell>
          <cell r="U14">
            <v>56.662199999999999</v>
          </cell>
          <cell r="V14">
            <v>1242450</v>
          </cell>
        </row>
        <row r="15">
          <cell r="B15">
            <v>7531082</v>
          </cell>
          <cell r="C15">
            <v>6519198</v>
          </cell>
          <cell r="D15">
            <v>1011884</v>
          </cell>
          <cell r="E15">
            <v>2331391</v>
          </cell>
          <cell r="F15">
            <v>2090285</v>
          </cell>
          <cell r="G15">
            <v>241106</v>
          </cell>
          <cell r="H15">
            <v>103572</v>
          </cell>
          <cell r="I15">
            <v>64317</v>
          </cell>
          <cell r="J15">
            <v>39255</v>
          </cell>
          <cell r="K15">
            <v>4839267</v>
          </cell>
          <cell r="L15">
            <v>4108621</v>
          </cell>
          <cell r="M15">
            <v>730646</v>
          </cell>
          <cell r="N15">
            <v>256852</v>
          </cell>
          <cell r="O15">
            <v>255975</v>
          </cell>
          <cell r="P15">
            <v>877</v>
          </cell>
          <cell r="Q15">
            <v>7188040</v>
          </cell>
          <cell r="R15">
            <v>7184952</v>
          </cell>
          <cell r="S15">
            <v>23334</v>
          </cell>
          <cell r="T15">
            <v>704474</v>
          </cell>
          <cell r="U15">
            <v>46.458399999999997</v>
          </cell>
          <cell r="V15">
            <v>1328430</v>
          </cell>
        </row>
        <row r="16">
          <cell r="B16">
            <v>5982921</v>
          </cell>
          <cell r="C16">
            <v>4876129</v>
          </cell>
          <cell r="D16">
            <v>1106792</v>
          </cell>
          <cell r="E16">
            <v>1626198</v>
          </cell>
          <cell r="F16">
            <v>1381661</v>
          </cell>
          <cell r="G16">
            <v>244537</v>
          </cell>
          <cell r="H16">
            <v>93320</v>
          </cell>
          <cell r="I16">
            <v>50040</v>
          </cell>
          <cell r="J16">
            <v>43280</v>
          </cell>
          <cell r="K16">
            <v>3998052</v>
          </cell>
          <cell r="L16">
            <v>3180190</v>
          </cell>
          <cell r="M16">
            <v>817862</v>
          </cell>
          <cell r="N16">
            <v>265351</v>
          </cell>
          <cell r="O16">
            <v>264238</v>
          </cell>
          <cell r="P16">
            <v>1113</v>
          </cell>
          <cell r="Q16">
            <v>6408184</v>
          </cell>
          <cell r="R16">
            <v>6404667</v>
          </cell>
          <cell r="S16">
            <v>25487</v>
          </cell>
          <cell r="T16">
            <v>793421</v>
          </cell>
          <cell r="U16">
            <v>45.503100000000003</v>
          </cell>
          <cell r="V16">
            <v>1058411</v>
          </cell>
        </row>
        <row r="17">
          <cell r="B17">
            <v>3406646</v>
          </cell>
          <cell r="C17">
            <v>2294591</v>
          </cell>
          <cell r="D17">
            <v>1112055</v>
          </cell>
          <cell r="E17">
            <v>550757</v>
          </cell>
          <cell r="F17">
            <v>281022</v>
          </cell>
          <cell r="G17">
            <v>269735</v>
          </cell>
          <cell r="H17">
            <v>80194</v>
          </cell>
          <cell r="I17">
            <v>34383</v>
          </cell>
          <cell r="J17">
            <v>45811</v>
          </cell>
          <cell r="K17">
            <v>2507591</v>
          </cell>
          <cell r="L17">
            <v>1712181</v>
          </cell>
          <cell r="M17">
            <v>795410</v>
          </cell>
          <cell r="N17">
            <v>268104</v>
          </cell>
          <cell r="O17">
            <v>267005</v>
          </cell>
          <cell r="P17">
            <v>1099</v>
          </cell>
          <cell r="Q17">
            <v>3196036</v>
          </cell>
          <cell r="R17">
            <v>3192896</v>
          </cell>
          <cell r="S17">
            <v>28709</v>
          </cell>
          <cell r="T17">
            <v>766610</v>
          </cell>
          <cell r="U17">
            <v>49.183199999999999</v>
          </cell>
          <cell r="V17">
            <v>523273</v>
          </cell>
        </row>
        <row r="18">
          <cell r="B18">
            <v>3495841</v>
          </cell>
          <cell r="C18">
            <v>2251114</v>
          </cell>
          <cell r="D18">
            <v>1244727</v>
          </cell>
          <cell r="E18">
            <v>533061</v>
          </cell>
          <cell r="F18">
            <v>255473</v>
          </cell>
          <cell r="G18">
            <v>277588</v>
          </cell>
          <cell r="H18">
            <v>80635</v>
          </cell>
          <cell r="I18">
            <v>31794</v>
          </cell>
          <cell r="J18">
            <v>48841</v>
          </cell>
          <cell r="K18">
            <v>2606668</v>
          </cell>
          <cell r="L18">
            <v>1689584</v>
          </cell>
          <cell r="M18">
            <v>917084</v>
          </cell>
          <cell r="N18">
            <v>275477</v>
          </cell>
          <cell r="O18">
            <v>274263</v>
          </cell>
          <cell r="P18">
            <v>1214</v>
          </cell>
          <cell r="Q18">
            <v>3372659</v>
          </cell>
          <cell r="R18">
            <v>3369371</v>
          </cell>
          <cell r="S18">
            <v>28086</v>
          </cell>
          <cell r="T18">
            <v>888806</v>
          </cell>
          <cell r="U18">
            <v>45.416200000000003</v>
          </cell>
          <cell r="V18">
            <v>496322</v>
          </cell>
        </row>
        <row r="19">
          <cell r="B19">
            <v>3572653</v>
          </cell>
          <cell r="C19">
            <v>2231753</v>
          </cell>
          <cell r="D19">
            <v>1340900</v>
          </cell>
          <cell r="E19">
            <v>544839</v>
          </cell>
          <cell r="F19">
            <v>251735</v>
          </cell>
          <cell r="G19">
            <v>293104</v>
          </cell>
          <cell r="H19">
            <v>78851</v>
          </cell>
          <cell r="I19">
            <v>31499</v>
          </cell>
          <cell r="J19">
            <v>47352</v>
          </cell>
          <cell r="K19">
            <v>2673178</v>
          </cell>
          <cell r="L19">
            <v>1674515</v>
          </cell>
          <cell r="M19">
            <v>998663</v>
          </cell>
          <cell r="N19">
            <v>275785</v>
          </cell>
          <cell r="O19">
            <v>274004</v>
          </cell>
          <cell r="P19">
            <v>1781</v>
          </cell>
          <cell r="Q19">
            <v>3472368</v>
          </cell>
          <cell r="R19">
            <v>3469466</v>
          </cell>
          <cell r="S19">
            <v>28585</v>
          </cell>
          <cell r="T19">
            <v>969827</v>
          </cell>
          <cell r="U19">
            <v>46.775199999999998</v>
          </cell>
          <cell r="V19">
            <v>497128</v>
          </cell>
        </row>
        <row r="20">
          <cell r="B20">
            <v>2037317</v>
          </cell>
          <cell r="C20">
            <v>1963864</v>
          </cell>
          <cell r="D20">
            <v>73453</v>
          </cell>
          <cell r="E20">
            <v>63281</v>
          </cell>
          <cell r="F20">
            <v>38624</v>
          </cell>
          <cell r="G20">
            <v>24657</v>
          </cell>
          <cell r="H20">
            <v>32032</v>
          </cell>
          <cell r="I20">
            <v>1098</v>
          </cell>
          <cell r="J20">
            <v>30934</v>
          </cell>
          <cell r="K20">
            <v>1903636</v>
          </cell>
          <cell r="L20">
            <v>1885794</v>
          </cell>
          <cell r="M20">
            <v>17842</v>
          </cell>
          <cell r="N20">
            <v>38368</v>
          </cell>
          <cell r="O20">
            <v>38348</v>
          </cell>
          <cell r="P20">
            <v>20</v>
          </cell>
          <cell r="Q20">
            <v>1090251</v>
          </cell>
          <cell r="R20">
            <v>1090204</v>
          </cell>
          <cell r="S20">
            <v>1327</v>
          </cell>
          <cell r="T20">
            <v>16575</v>
          </cell>
          <cell r="U20">
            <v>246.02500000000001</v>
          </cell>
          <cell r="V20">
            <v>449889</v>
          </cell>
        </row>
        <row r="21">
          <cell r="B21">
            <v>1848627</v>
          </cell>
          <cell r="C21">
            <v>1848202</v>
          </cell>
          <cell r="D21">
            <v>425</v>
          </cell>
          <cell r="E21">
            <v>27180</v>
          </cell>
          <cell r="F21">
            <v>27094</v>
          </cell>
          <cell r="G21">
            <v>86</v>
          </cell>
          <cell r="H21">
            <v>95</v>
          </cell>
          <cell r="I21">
            <v>93</v>
          </cell>
          <cell r="J21">
            <v>2</v>
          </cell>
          <cell r="K21">
            <v>1821003</v>
          </cell>
          <cell r="L21">
            <v>1820666</v>
          </cell>
          <cell r="M21">
            <v>337</v>
          </cell>
          <cell r="N21">
            <v>349</v>
          </cell>
          <cell r="O21">
            <v>349</v>
          </cell>
          <cell r="P21">
            <v>0</v>
          </cell>
          <cell r="Q21">
            <v>744946</v>
          </cell>
          <cell r="R21">
            <v>744945</v>
          </cell>
          <cell r="S21">
            <v>67</v>
          </cell>
          <cell r="T21">
            <v>159</v>
          </cell>
          <cell r="U21">
            <v>75.545900000000003</v>
          </cell>
          <cell r="V21">
            <v>331086</v>
          </cell>
        </row>
        <row r="22">
          <cell r="B22">
            <v>4968150</v>
          </cell>
          <cell r="C22">
            <v>4449984</v>
          </cell>
          <cell r="D22">
            <v>518166</v>
          </cell>
          <cell r="E22">
            <v>552492</v>
          </cell>
          <cell r="F22">
            <v>460710</v>
          </cell>
          <cell r="G22">
            <v>91782</v>
          </cell>
          <cell r="H22">
            <v>220439</v>
          </cell>
          <cell r="I22">
            <v>160689</v>
          </cell>
          <cell r="J22">
            <v>59750</v>
          </cell>
          <cell r="K22">
            <v>3767008</v>
          </cell>
          <cell r="L22">
            <v>3401615</v>
          </cell>
          <cell r="M22">
            <v>365393</v>
          </cell>
          <cell r="N22">
            <v>428211</v>
          </cell>
          <cell r="O22">
            <v>426970</v>
          </cell>
          <cell r="P22">
            <v>1241</v>
          </cell>
          <cell r="Q22">
            <v>4623202</v>
          </cell>
          <cell r="R22">
            <v>4615164</v>
          </cell>
          <cell r="S22">
            <v>10545</v>
          </cell>
          <cell r="T22">
            <v>353611</v>
          </cell>
          <cell r="U22">
            <v>42.240499999999997</v>
          </cell>
          <cell r="V22">
            <v>921133</v>
          </cell>
        </row>
        <row r="23">
          <cell r="B23">
            <v>6353086</v>
          </cell>
          <cell r="C23">
            <v>4510057</v>
          </cell>
          <cell r="D23">
            <v>1843029</v>
          </cell>
          <cell r="E23">
            <v>560933</v>
          </cell>
          <cell r="F23">
            <v>229803</v>
          </cell>
          <cell r="G23">
            <v>331130</v>
          </cell>
          <cell r="H23">
            <v>858673</v>
          </cell>
          <cell r="I23">
            <v>17347</v>
          </cell>
          <cell r="J23">
            <v>841326</v>
          </cell>
          <cell r="K23">
            <v>3810637</v>
          </cell>
          <cell r="L23">
            <v>3141971</v>
          </cell>
          <cell r="M23">
            <v>668666</v>
          </cell>
          <cell r="N23">
            <v>1122843</v>
          </cell>
          <cell r="O23">
            <v>1120936</v>
          </cell>
          <cell r="P23">
            <v>1907</v>
          </cell>
          <cell r="Q23">
            <v>3994162</v>
          </cell>
          <cell r="R23">
            <v>3989236</v>
          </cell>
          <cell r="S23">
            <v>22693</v>
          </cell>
          <cell r="T23">
            <v>646416</v>
          </cell>
          <cell r="U23">
            <v>207.99199999999999</v>
          </cell>
          <cell r="V23">
            <v>866055</v>
          </cell>
        </row>
        <row r="24">
          <cell r="B24">
            <v>6747132</v>
          </cell>
          <cell r="C24">
            <v>4886477</v>
          </cell>
          <cell r="D24">
            <v>1860655</v>
          </cell>
          <cell r="E24">
            <v>521628</v>
          </cell>
          <cell r="F24">
            <v>254425</v>
          </cell>
          <cell r="G24">
            <v>267203</v>
          </cell>
          <cell r="H24">
            <v>951703</v>
          </cell>
          <cell r="I24">
            <v>20138</v>
          </cell>
          <cell r="J24">
            <v>931565</v>
          </cell>
          <cell r="K24">
            <v>4103810</v>
          </cell>
          <cell r="L24">
            <v>3444447</v>
          </cell>
          <cell r="M24">
            <v>659363</v>
          </cell>
          <cell r="N24">
            <v>1169991</v>
          </cell>
          <cell r="O24">
            <v>1167467</v>
          </cell>
          <cell r="P24">
            <v>2524</v>
          </cell>
          <cell r="Q24">
            <v>4113825</v>
          </cell>
          <cell r="R24">
            <v>4107953</v>
          </cell>
          <cell r="S24">
            <v>23222</v>
          </cell>
          <cell r="T24">
            <v>637205</v>
          </cell>
          <cell r="U24">
            <v>211.90299999999999</v>
          </cell>
          <cell r="V24">
            <v>945571</v>
          </cell>
        </row>
        <row r="25">
          <cell r="B25">
            <v>6475151</v>
          </cell>
          <cell r="C25">
            <v>4586335</v>
          </cell>
          <cell r="D25">
            <v>1888816</v>
          </cell>
          <cell r="E25">
            <v>577431</v>
          </cell>
          <cell r="F25">
            <v>240938</v>
          </cell>
          <cell r="G25">
            <v>336493</v>
          </cell>
          <cell r="H25">
            <v>901498</v>
          </cell>
          <cell r="I25">
            <v>18336</v>
          </cell>
          <cell r="J25">
            <v>883162</v>
          </cell>
          <cell r="K25">
            <v>3821592</v>
          </cell>
          <cell r="L25">
            <v>3154733</v>
          </cell>
          <cell r="M25">
            <v>666859</v>
          </cell>
          <cell r="N25">
            <v>1174630</v>
          </cell>
          <cell r="O25">
            <v>1172328</v>
          </cell>
          <cell r="P25">
            <v>2302</v>
          </cell>
          <cell r="Q25">
            <v>4041497</v>
          </cell>
          <cell r="R25">
            <v>4036606</v>
          </cell>
          <cell r="S25">
            <v>22928</v>
          </cell>
          <cell r="T25">
            <v>642527</v>
          </cell>
          <cell r="U25">
            <v>221.63800000000001</v>
          </cell>
          <cell r="V25">
            <v>867921</v>
          </cell>
        </row>
        <row r="26">
          <cell r="B26">
            <v>6744646</v>
          </cell>
          <cell r="C26">
            <v>4890492</v>
          </cell>
          <cell r="D26">
            <v>1854154</v>
          </cell>
          <cell r="E26">
            <v>517242</v>
          </cell>
          <cell r="F26">
            <v>249213</v>
          </cell>
          <cell r="G26">
            <v>268029</v>
          </cell>
          <cell r="H26">
            <v>945488</v>
          </cell>
          <cell r="I26">
            <v>20208</v>
          </cell>
          <cell r="J26">
            <v>925280</v>
          </cell>
          <cell r="K26">
            <v>4118368</v>
          </cell>
          <cell r="L26">
            <v>3460048</v>
          </cell>
          <cell r="M26">
            <v>658320</v>
          </cell>
          <cell r="N26">
            <v>1163548</v>
          </cell>
          <cell r="O26">
            <v>1161023</v>
          </cell>
          <cell r="P26">
            <v>2525</v>
          </cell>
          <cell r="Q26">
            <v>4134050</v>
          </cell>
          <cell r="R26">
            <v>4129181</v>
          </cell>
          <cell r="S26">
            <v>23040</v>
          </cell>
          <cell r="T26">
            <v>634117</v>
          </cell>
          <cell r="U26">
            <v>212.554</v>
          </cell>
          <cell r="V26">
            <v>943393</v>
          </cell>
        </row>
        <row r="27">
          <cell r="B27">
            <v>6831831</v>
          </cell>
          <cell r="C27">
            <v>4971366</v>
          </cell>
          <cell r="D27">
            <v>1860465</v>
          </cell>
          <cell r="E27">
            <v>498918</v>
          </cell>
          <cell r="F27">
            <v>247516</v>
          </cell>
          <cell r="G27">
            <v>251402</v>
          </cell>
          <cell r="H27">
            <v>974988</v>
          </cell>
          <cell r="I27">
            <v>21633</v>
          </cell>
          <cell r="J27">
            <v>953355</v>
          </cell>
          <cell r="K27">
            <v>4178059</v>
          </cell>
          <cell r="L27">
            <v>3524843</v>
          </cell>
          <cell r="M27">
            <v>653216</v>
          </cell>
          <cell r="N27">
            <v>1179866</v>
          </cell>
          <cell r="O27">
            <v>1177374</v>
          </cell>
          <cell r="P27">
            <v>2492</v>
          </cell>
          <cell r="Q27">
            <v>4222397</v>
          </cell>
          <cell r="R27">
            <v>4215710</v>
          </cell>
          <cell r="S27">
            <v>21097</v>
          </cell>
          <cell r="T27">
            <v>631955</v>
          </cell>
          <cell r="U27">
            <v>215.386</v>
          </cell>
          <cell r="V27">
            <v>957486</v>
          </cell>
        </row>
        <row r="28">
          <cell r="B28">
            <v>6814587</v>
          </cell>
          <cell r="C28">
            <v>4955358</v>
          </cell>
          <cell r="D28">
            <v>1859229</v>
          </cell>
          <cell r="E28">
            <v>501489</v>
          </cell>
          <cell r="F28">
            <v>253393</v>
          </cell>
          <cell r="G28">
            <v>248096</v>
          </cell>
          <cell r="H28">
            <v>978990</v>
          </cell>
          <cell r="I28">
            <v>20393</v>
          </cell>
          <cell r="J28">
            <v>958597</v>
          </cell>
          <cell r="K28">
            <v>4148951</v>
          </cell>
          <cell r="L28">
            <v>3498620</v>
          </cell>
          <cell r="M28">
            <v>650331</v>
          </cell>
          <cell r="N28">
            <v>1185157</v>
          </cell>
          <cell r="O28">
            <v>1182952</v>
          </cell>
          <cell r="P28">
            <v>2205</v>
          </cell>
          <cell r="Q28">
            <v>4066509</v>
          </cell>
          <cell r="R28">
            <v>4060871</v>
          </cell>
          <cell r="S28">
            <v>20958</v>
          </cell>
          <cell r="T28">
            <v>629400</v>
          </cell>
          <cell r="U28">
            <v>217.46600000000001</v>
          </cell>
          <cell r="V28">
            <v>938017</v>
          </cell>
        </row>
        <row r="29">
          <cell r="B29">
            <v>6002230</v>
          </cell>
          <cell r="C29">
            <v>5358278</v>
          </cell>
          <cell r="D29">
            <v>643952</v>
          </cell>
          <cell r="E29">
            <v>649528</v>
          </cell>
          <cell r="F29">
            <v>529377</v>
          </cell>
          <cell r="G29">
            <v>120151</v>
          </cell>
          <cell r="H29">
            <v>259400</v>
          </cell>
          <cell r="I29">
            <v>171095</v>
          </cell>
          <cell r="J29">
            <v>88305</v>
          </cell>
          <cell r="K29">
            <v>4594028</v>
          </cell>
          <cell r="L29">
            <v>4160502</v>
          </cell>
          <cell r="M29">
            <v>433526</v>
          </cell>
          <cell r="N29">
            <v>499274</v>
          </cell>
          <cell r="O29">
            <v>497304</v>
          </cell>
          <cell r="P29">
            <v>1970</v>
          </cell>
          <cell r="Q29">
            <v>5608967</v>
          </cell>
          <cell r="R29">
            <v>5598337</v>
          </cell>
          <cell r="S29">
            <v>16739</v>
          </cell>
          <cell r="T29">
            <v>416754</v>
          </cell>
          <cell r="U29">
            <v>43.2378</v>
          </cell>
          <cell r="V29">
            <v>1133500</v>
          </cell>
        </row>
        <row r="30">
          <cell r="B30">
            <v>5959482</v>
          </cell>
          <cell r="C30">
            <v>5293192</v>
          </cell>
          <cell r="D30">
            <v>666290</v>
          </cell>
          <cell r="E30">
            <v>650213</v>
          </cell>
          <cell r="F30">
            <v>528083</v>
          </cell>
          <cell r="G30">
            <v>122130</v>
          </cell>
          <cell r="H30">
            <v>272212</v>
          </cell>
          <cell r="I30">
            <v>186814</v>
          </cell>
          <cell r="J30">
            <v>85398</v>
          </cell>
          <cell r="K30">
            <v>4516859</v>
          </cell>
          <cell r="L30">
            <v>4060881</v>
          </cell>
          <cell r="M30">
            <v>455978</v>
          </cell>
          <cell r="N30">
            <v>520198</v>
          </cell>
          <cell r="O30">
            <v>517414</v>
          </cell>
          <cell r="P30">
            <v>2784</v>
          </cell>
          <cell r="Q30">
            <v>5617576</v>
          </cell>
          <cell r="R30">
            <v>5607209</v>
          </cell>
          <cell r="S30">
            <v>14045</v>
          </cell>
          <cell r="T30">
            <v>441119</v>
          </cell>
          <cell r="U30">
            <v>44.810099999999998</v>
          </cell>
          <cell r="V30">
            <v>1090656</v>
          </cell>
        </row>
        <row r="31">
          <cell r="B31">
            <v>5653023</v>
          </cell>
          <cell r="C31">
            <v>5026527</v>
          </cell>
          <cell r="D31">
            <v>626496</v>
          </cell>
          <cell r="E31">
            <v>631303</v>
          </cell>
          <cell r="F31">
            <v>524254</v>
          </cell>
          <cell r="G31">
            <v>107049</v>
          </cell>
          <cell r="H31">
            <v>246747</v>
          </cell>
          <cell r="I31">
            <v>169608</v>
          </cell>
          <cell r="J31">
            <v>77139</v>
          </cell>
          <cell r="K31">
            <v>4278238</v>
          </cell>
          <cell r="L31">
            <v>3839045</v>
          </cell>
          <cell r="M31">
            <v>439193</v>
          </cell>
          <cell r="N31">
            <v>496735</v>
          </cell>
          <cell r="O31">
            <v>493620</v>
          </cell>
          <cell r="P31">
            <v>3115</v>
          </cell>
          <cell r="Q31">
            <v>4569269</v>
          </cell>
          <cell r="R31">
            <v>4564084</v>
          </cell>
          <cell r="S31">
            <v>12886</v>
          </cell>
          <cell r="T31">
            <v>426773</v>
          </cell>
          <cell r="U31">
            <v>39.126399999999997</v>
          </cell>
          <cell r="V31">
            <v>969509</v>
          </cell>
        </row>
        <row r="32">
          <cell r="B32">
            <v>6414707</v>
          </cell>
          <cell r="C32">
            <v>5660619</v>
          </cell>
          <cell r="D32">
            <v>754088</v>
          </cell>
          <cell r="E32">
            <v>720890</v>
          </cell>
          <cell r="F32">
            <v>581447</v>
          </cell>
          <cell r="G32">
            <v>139443</v>
          </cell>
          <cell r="H32">
            <v>284710</v>
          </cell>
          <cell r="I32">
            <v>191532</v>
          </cell>
          <cell r="J32">
            <v>93178</v>
          </cell>
          <cell r="K32">
            <v>4847951</v>
          </cell>
          <cell r="L32">
            <v>4329948</v>
          </cell>
          <cell r="M32">
            <v>518003</v>
          </cell>
          <cell r="N32">
            <v>561156</v>
          </cell>
          <cell r="O32">
            <v>557692</v>
          </cell>
          <cell r="P32">
            <v>3464</v>
          </cell>
          <cell r="Q32">
            <v>5742039</v>
          </cell>
          <cell r="R32">
            <v>5732989</v>
          </cell>
          <cell r="S32">
            <v>14658</v>
          </cell>
          <cell r="T32">
            <v>502650</v>
          </cell>
          <cell r="U32">
            <v>39.2639</v>
          </cell>
          <cell r="V32">
            <v>1135903</v>
          </cell>
        </row>
        <row r="33">
          <cell r="B33">
            <v>6368196</v>
          </cell>
          <cell r="C33">
            <v>5599647</v>
          </cell>
          <cell r="D33">
            <v>768549</v>
          </cell>
          <cell r="E33">
            <v>700234</v>
          </cell>
          <cell r="F33">
            <v>573809</v>
          </cell>
          <cell r="G33">
            <v>126425</v>
          </cell>
          <cell r="H33">
            <v>283720</v>
          </cell>
          <cell r="I33">
            <v>198435</v>
          </cell>
          <cell r="J33">
            <v>85285</v>
          </cell>
          <cell r="K33">
            <v>4824941</v>
          </cell>
          <cell r="L33">
            <v>4271605</v>
          </cell>
          <cell r="M33">
            <v>553336</v>
          </cell>
          <cell r="N33">
            <v>559301</v>
          </cell>
          <cell r="O33">
            <v>555798</v>
          </cell>
          <cell r="P33">
            <v>3503</v>
          </cell>
          <cell r="Q33">
            <v>5401360</v>
          </cell>
          <cell r="R33">
            <v>5394998</v>
          </cell>
          <cell r="S33">
            <v>13584</v>
          </cell>
          <cell r="T33">
            <v>539162</v>
          </cell>
          <cell r="U33">
            <v>38.936300000000003</v>
          </cell>
          <cell r="V33">
            <v>1102055</v>
          </cell>
        </row>
        <row r="34">
          <cell r="B34">
            <v>7446732</v>
          </cell>
          <cell r="C34">
            <v>6793817</v>
          </cell>
          <cell r="D34">
            <v>652915</v>
          </cell>
          <cell r="E34">
            <v>943352</v>
          </cell>
          <cell r="F34">
            <v>787877</v>
          </cell>
          <cell r="G34">
            <v>155475</v>
          </cell>
          <cell r="H34">
            <v>281728</v>
          </cell>
          <cell r="I34">
            <v>230863</v>
          </cell>
          <cell r="J34">
            <v>50865</v>
          </cell>
          <cell r="K34">
            <v>5616587</v>
          </cell>
          <cell r="L34">
            <v>5171349</v>
          </cell>
          <cell r="M34">
            <v>445238</v>
          </cell>
          <cell r="N34">
            <v>605065</v>
          </cell>
          <cell r="O34">
            <v>603728</v>
          </cell>
          <cell r="P34">
            <v>1337</v>
          </cell>
          <cell r="Q34">
            <v>6624063</v>
          </cell>
          <cell r="R34">
            <v>6611272</v>
          </cell>
          <cell r="S34">
            <v>10349</v>
          </cell>
          <cell r="T34">
            <v>434133</v>
          </cell>
          <cell r="U34">
            <v>42.044899999999998</v>
          </cell>
          <cell r="V34">
            <v>1512008</v>
          </cell>
        </row>
        <row r="35">
          <cell r="B35">
            <v>7369217</v>
          </cell>
          <cell r="C35">
            <v>6745333</v>
          </cell>
          <cell r="D35">
            <v>623884</v>
          </cell>
          <cell r="E35">
            <v>948200</v>
          </cell>
          <cell r="F35">
            <v>807115</v>
          </cell>
          <cell r="G35">
            <v>141085</v>
          </cell>
          <cell r="H35">
            <v>283534</v>
          </cell>
          <cell r="I35">
            <v>237360</v>
          </cell>
          <cell r="J35">
            <v>46174</v>
          </cell>
          <cell r="K35">
            <v>5526958</v>
          </cell>
          <cell r="L35">
            <v>5091352</v>
          </cell>
          <cell r="M35">
            <v>435606</v>
          </cell>
          <cell r="N35">
            <v>610525</v>
          </cell>
          <cell r="O35">
            <v>609506</v>
          </cell>
          <cell r="P35">
            <v>1019</v>
          </cell>
          <cell r="Q35">
            <v>6480313</v>
          </cell>
          <cell r="R35">
            <v>6470408</v>
          </cell>
          <cell r="S35">
            <v>12292</v>
          </cell>
          <cell r="T35">
            <v>422112</v>
          </cell>
          <cell r="U35">
            <v>43.567100000000003</v>
          </cell>
          <cell r="V35">
            <v>1467750</v>
          </cell>
        </row>
        <row r="36">
          <cell r="B36">
            <v>7523220</v>
          </cell>
          <cell r="C36">
            <v>6900949</v>
          </cell>
          <cell r="D36">
            <v>622271</v>
          </cell>
          <cell r="E36">
            <v>959284</v>
          </cell>
          <cell r="F36">
            <v>821038</v>
          </cell>
          <cell r="G36">
            <v>138246</v>
          </cell>
          <cell r="H36">
            <v>283444</v>
          </cell>
          <cell r="I36">
            <v>234741</v>
          </cell>
          <cell r="J36">
            <v>48703</v>
          </cell>
          <cell r="K36">
            <v>5664957</v>
          </cell>
          <cell r="L36">
            <v>5233033</v>
          </cell>
          <cell r="M36">
            <v>431924</v>
          </cell>
          <cell r="N36">
            <v>615535</v>
          </cell>
          <cell r="O36">
            <v>612137</v>
          </cell>
          <cell r="P36">
            <v>3398</v>
          </cell>
          <cell r="Q36">
            <v>6714315</v>
          </cell>
          <cell r="R36">
            <v>6702811</v>
          </cell>
          <cell r="S36">
            <v>12292</v>
          </cell>
          <cell r="T36">
            <v>419239</v>
          </cell>
          <cell r="U36">
            <v>35.239400000000003</v>
          </cell>
          <cell r="V36">
            <v>1530170</v>
          </cell>
        </row>
        <row r="37">
          <cell r="B37">
            <v>7285849</v>
          </cell>
          <cell r="C37">
            <v>6712362</v>
          </cell>
          <cell r="D37">
            <v>573487</v>
          </cell>
          <cell r="E37">
            <v>861926</v>
          </cell>
          <cell r="F37">
            <v>736024</v>
          </cell>
          <cell r="G37">
            <v>125902</v>
          </cell>
          <cell r="H37">
            <v>289604</v>
          </cell>
          <cell r="I37">
            <v>249553</v>
          </cell>
          <cell r="J37">
            <v>40051</v>
          </cell>
          <cell r="K37">
            <v>5517398</v>
          </cell>
          <cell r="L37">
            <v>5110580</v>
          </cell>
          <cell r="M37">
            <v>406818</v>
          </cell>
          <cell r="N37">
            <v>616921</v>
          </cell>
          <cell r="O37">
            <v>616205</v>
          </cell>
          <cell r="P37">
            <v>716</v>
          </cell>
          <cell r="Q37">
            <v>6342413</v>
          </cell>
          <cell r="R37">
            <v>6332218</v>
          </cell>
          <cell r="S37">
            <v>7419</v>
          </cell>
          <cell r="T37">
            <v>398721</v>
          </cell>
          <cell r="U37">
            <v>45.932600000000001</v>
          </cell>
          <cell r="V37">
            <v>1401748</v>
          </cell>
        </row>
        <row r="38">
          <cell r="B38">
            <v>7295580</v>
          </cell>
          <cell r="C38">
            <v>6711119</v>
          </cell>
          <cell r="D38">
            <v>584461</v>
          </cell>
          <cell r="E38">
            <v>790821</v>
          </cell>
          <cell r="F38">
            <v>702655</v>
          </cell>
          <cell r="G38">
            <v>88166</v>
          </cell>
          <cell r="H38">
            <v>292580</v>
          </cell>
          <cell r="I38">
            <v>243829</v>
          </cell>
          <cell r="J38">
            <v>48751</v>
          </cell>
          <cell r="K38">
            <v>5575730</v>
          </cell>
          <cell r="L38">
            <v>5136954</v>
          </cell>
          <cell r="M38">
            <v>438776</v>
          </cell>
          <cell r="N38">
            <v>636449</v>
          </cell>
          <cell r="O38">
            <v>627681</v>
          </cell>
          <cell r="P38">
            <v>8768</v>
          </cell>
          <cell r="Q38">
            <v>6456984</v>
          </cell>
          <cell r="R38">
            <v>6440561</v>
          </cell>
          <cell r="S38">
            <v>4764</v>
          </cell>
          <cell r="T38">
            <v>433843</v>
          </cell>
          <cell r="U38">
            <v>33.536000000000001</v>
          </cell>
          <cell r="V38">
            <v>1401899</v>
          </cell>
        </row>
        <row r="39">
          <cell r="B39">
            <v>6947673</v>
          </cell>
          <cell r="C39">
            <v>6658982</v>
          </cell>
          <cell r="D39">
            <v>288691</v>
          </cell>
          <cell r="E39">
            <v>717611</v>
          </cell>
          <cell r="F39">
            <v>587852</v>
          </cell>
          <cell r="G39">
            <v>129759</v>
          </cell>
          <cell r="H39">
            <v>147946</v>
          </cell>
          <cell r="I39">
            <v>128499</v>
          </cell>
          <cell r="J39">
            <v>19447</v>
          </cell>
          <cell r="K39">
            <v>5715652</v>
          </cell>
          <cell r="L39">
            <v>5577271</v>
          </cell>
          <cell r="M39">
            <v>138381</v>
          </cell>
          <cell r="N39">
            <v>366464</v>
          </cell>
          <cell r="O39">
            <v>365360</v>
          </cell>
          <cell r="P39">
            <v>1104</v>
          </cell>
          <cell r="Q39">
            <v>6315223</v>
          </cell>
          <cell r="R39">
            <v>6306501</v>
          </cell>
          <cell r="S39">
            <v>9584</v>
          </cell>
          <cell r="T39">
            <v>127713</v>
          </cell>
          <cell r="U39">
            <v>49.621099999999998</v>
          </cell>
          <cell r="V39">
            <v>1463885</v>
          </cell>
        </row>
        <row r="40">
          <cell r="B40">
            <v>6835677</v>
          </cell>
          <cell r="C40">
            <v>6688046</v>
          </cell>
          <cell r="D40">
            <v>147631</v>
          </cell>
          <cell r="E40">
            <v>682675</v>
          </cell>
          <cell r="F40">
            <v>636687</v>
          </cell>
          <cell r="G40">
            <v>45988</v>
          </cell>
          <cell r="H40">
            <v>140682</v>
          </cell>
          <cell r="I40">
            <v>132123</v>
          </cell>
          <cell r="J40">
            <v>8559</v>
          </cell>
          <cell r="K40">
            <v>5661594</v>
          </cell>
          <cell r="L40">
            <v>5569410</v>
          </cell>
          <cell r="M40">
            <v>92184</v>
          </cell>
          <cell r="N40">
            <v>350726</v>
          </cell>
          <cell r="O40">
            <v>349826</v>
          </cell>
          <cell r="P40">
            <v>900</v>
          </cell>
          <cell r="Q40">
            <v>6199917</v>
          </cell>
          <cell r="R40">
            <v>6191129</v>
          </cell>
          <cell r="S40">
            <v>3198</v>
          </cell>
          <cell r="T40">
            <v>87587</v>
          </cell>
          <cell r="U40">
            <v>40.524299999999997</v>
          </cell>
          <cell r="V40">
            <v>1436658</v>
          </cell>
        </row>
        <row r="41">
          <cell r="B41">
            <v>6801282</v>
          </cell>
          <cell r="C41">
            <v>6511859</v>
          </cell>
          <cell r="D41">
            <v>289423</v>
          </cell>
          <cell r="E41">
            <v>718901</v>
          </cell>
          <cell r="F41">
            <v>593220</v>
          </cell>
          <cell r="G41">
            <v>125681</v>
          </cell>
          <cell r="H41">
            <v>150238</v>
          </cell>
          <cell r="I41">
            <v>129996</v>
          </cell>
          <cell r="J41">
            <v>20242</v>
          </cell>
          <cell r="K41">
            <v>5567094</v>
          </cell>
          <cell r="L41">
            <v>5424277</v>
          </cell>
          <cell r="M41">
            <v>142817</v>
          </cell>
          <cell r="N41">
            <v>365049</v>
          </cell>
          <cell r="O41">
            <v>364366</v>
          </cell>
          <cell r="P41">
            <v>683</v>
          </cell>
          <cell r="Q41">
            <v>6581091</v>
          </cell>
          <cell r="R41">
            <v>6573154</v>
          </cell>
          <cell r="S41">
            <v>14000</v>
          </cell>
          <cell r="T41">
            <v>127852</v>
          </cell>
          <cell r="U41">
            <v>160.70699999999999</v>
          </cell>
          <cell r="V41">
            <v>1325819</v>
          </cell>
        </row>
        <row r="42">
          <cell r="B42">
            <v>5223632</v>
          </cell>
          <cell r="C42">
            <v>5221347</v>
          </cell>
          <cell r="D42">
            <v>2285</v>
          </cell>
          <cell r="E42">
            <v>51162</v>
          </cell>
          <cell r="F42">
            <v>50444</v>
          </cell>
          <cell r="G42">
            <v>718</v>
          </cell>
          <cell r="H42">
            <v>7212</v>
          </cell>
          <cell r="I42">
            <v>7159</v>
          </cell>
          <cell r="J42">
            <v>53</v>
          </cell>
          <cell r="K42">
            <v>5149633</v>
          </cell>
          <cell r="L42">
            <v>5148143</v>
          </cell>
          <cell r="M42">
            <v>1490</v>
          </cell>
          <cell r="N42">
            <v>15625</v>
          </cell>
          <cell r="O42">
            <v>15601</v>
          </cell>
          <cell r="P42">
            <v>24</v>
          </cell>
          <cell r="Q42">
            <v>4727434</v>
          </cell>
          <cell r="R42">
            <v>4726413</v>
          </cell>
          <cell r="S42">
            <v>353</v>
          </cell>
          <cell r="T42">
            <v>1012</v>
          </cell>
          <cell r="U42">
            <v>98.118200000000002</v>
          </cell>
          <cell r="V42">
            <v>1303734</v>
          </cell>
        </row>
        <row r="43">
          <cell r="B43">
            <v>7601794</v>
          </cell>
          <cell r="C43">
            <v>7301393</v>
          </cell>
          <cell r="D43">
            <v>300401</v>
          </cell>
          <cell r="E43">
            <v>515503</v>
          </cell>
          <cell r="F43">
            <v>378500</v>
          </cell>
          <cell r="G43">
            <v>137003</v>
          </cell>
          <cell r="H43">
            <v>63694</v>
          </cell>
          <cell r="I43">
            <v>37225</v>
          </cell>
          <cell r="J43">
            <v>26469</v>
          </cell>
          <cell r="K43">
            <v>6733121</v>
          </cell>
          <cell r="L43">
            <v>6597126</v>
          </cell>
          <cell r="M43">
            <v>135995</v>
          </cell>
          <cell r="N43">
            <v>289476</v>
          </cell>
          <cell r="O43">
            <v>288542</v>
          </cell>
          <cell r="P43">
            <v>934</v>
          </cell>
          <cell r="Q43">
            <v>7221296</v>
          </cell>
          <cell r="R43">
            <v>7200215</v>
          </cell>
          <cell r="S43">
            <v>6623</v>
          </cell>
          <cell r="T43">
            <v>129111</v>
          </cell>
          <cell r="U43">
            <v>46.606299999999997</v>
          </cell>
          <cell r="V43">
            <v>2111625</v>
          </cell>
        </row>
        <row r="44">
          <cell r="B44">
            <v>7662997</v>
          </cell>
          <cell r="C44">
            <v>7345859</v>
          </cell>
          <cell r="D44">
            <v>317138</v>
          </cell>
          <cell r="E44">
            <v>518758</v>
          </cell>
          <cell r="F44">
            <v>373204</v>
          </cell>
          <cell r="G44">
            <v>145554</v>
          </cell>
          <cell r="H44">
            <v>63996</v>
          </cell>
          <cell r="I44">
            <v>35730</v>
          </cell>
          <cell r="J44">
            <v>28266</v>
          </cell>
          <cell r="K44">
            <v>6788534</v>
          </cell>
          <cell r="L44">
            <v>6645983</v>
          </cell>
          <cell r="M44">
            <v>142551</v>
          </cell>
          <cell r="N44">
            <v>291709</v>
          </cell>
          <cell r="O44">
            <v>290942</v>
          </cell>
          <cell r="P44">
            <v>767</v>
          </cell>
          <cell r="Q44">
            <v>7216481</v>
          </cell>
          <cell r="R44">
            <v>7198328</v>
          </cell>
          <cell r="S44">
            <v>5941</v>
          </cell>
          <cell r="T44">
            <v>136428</v>
          </cell>
          <cell r="U44">
            <v>45.707599999999999</v>
          </cell>
          <cell r="V44">
            <v>2141774</v>
          </cell>
        </row>
        <row r="45">
          <cell r="B45">
            <v>6645602</v>
          </cell>
          <cell r="C45">
            <v>6645387</v>
          </cell>
          <cell r="D45">
            <v>215</v>
          </cell>
          <cell r="E45">
            <v>245334</v>
          </cell>
          <cell r="F45">
            <v>245329</v>
          </cell>
          <cell r="G45">
            <v>5</v>
          </cell>
          <cell r="H45">
            <v>66751</v>
          </cell>
          <cell r="I45">
            <v>66751</v>
          </cell>
          <cell r="J45">
            <v>0</v>
          </cell>
          <cell r="K45">
            <v>6153443</v>
          </cell>
          <cell r="L45">
            <v>6153233</v>
          </cell>
          <cell r="M45">
            <v>210</v>
          </cell>
          <cell r="N45">
            <v>180074</v>
          </cell>
          <cell r="O45">
            <v>180074</v>
          </cell>
          <cell r="P45">
            <v>0</v>
          </cell>
          <cell r="Q45">
            <v>4651902</v>
          </cell>
          <cell r="R45">
            <v>4651361</v>
          </cell>
          <cell r="S45">
            <v>1</v>
          </cell>
          <cell r="T45">
            <v>3</v>
          </cell>
          <cell r="U45">
            <v>34.4465</v>
          </cell>
          <cell r="V45">
            <v>1619718</v>
          </cell>
        </row>
        <row r="46">
          <cell r="B46">
            <v>2724623</v>
          </cell>
          <cell r="C46">
            <v>2460082</v>
          </cell>
          <cell r="D46">
            <v>264541</v>
          </cell>
          <cell r="E46">
            <v>511544</v>
          </cell>
          <cell r="F46">
            <v>413086</v>
          </cell>
          <cell r="G46">
            <v>98458</v>
          </cell>
          <cell r="H46">
            <v>74993</v>
          </cell>
          <cell r="I46">
            <v>36317</v>
          </cell>
          <cell r="J46">
            <v>38676</v>
          </cell>
          <cell r="K46">
            <v>1884330</v>
          </cell>
          <cell r="L46">
            <v>1757538</v>
          </cell>
          <cell r="M46">
            <v>126792</v>
          </cell>
          <cell r="N46">
            <v>253756</v>
          </cell>
          <cell r="O46">
            <v>253141</v>
          </cell>
          <cell r="P46">
            <v>615</v>
          </cell>
          <cell r="Q46">
            <v>1874612</v>
          </cell>
          <cell r="R46">
            <v>1874387</v>
          </cell>
          <cell r="S46">
            <v>32774</v>
          </cell>
          <cell r="T46">
            <v>93651</v>
          </cell>
          <cell r="U46">
            <v>58.959600000000002</v>
          </cell>
          <cell r="V46">
            <v>839599</v>
          </cell>
        </row>
        <row r="47">
          <cell r="B47">
            <v>10217901</v>
          </cell>
          <cell r="C47">
            <v>4904584</v>
          </cell>
          <cell r="D47">
            <v>5313317</v>
          </cell>
          <cell r="E47">
            <v>317770</v>
          </cell>
          <cell r="F47">
            <v>140818</v>
          </cell>
          <cell r="G47">
            <v>176952</v>
          </cell>
          <cell r="H47">
            <v>3599050</v>
          </cell>
          <cell r="I47">
            <v>12394</v>
          </cell>
          <cell r="J47">
            <v>3586656</v>
          </cell>
          <cell r="K47">
            <v>2575584</v>
          </cell>
          <cell r="L47">
            <v>1026032</v>
          </cell>
          <cell r="M47">
            <v>1549552</v>
          </cell>
          <cell r="N47">
            <v>3725497</v>
          </cell>
          <cell r="O47">
            <v>3725340</v>
          </cell>
          <cell r="P47">
            <v>157</v>
          </cell>
          <cell r="Q47">
            <v>3110205</v>
          </cell>
          <cell r="R47">
            <v>3110131</v>
          </cell>
          <cell r="S47">
            <v>39734</v>
          </cell>
          <cell r="T47">
            <v>1509998</v>
          </cell>
          <cell r="U47">
            <v>345.74599999999998</v>
          </cell>
          <cell r="V47">
            <v>279207</v>
          </cell>
        </row>
        <row r="48">
          <cell r="B48">
            <v>12231383</v>
          </cell>
          <cell r="C48">
            <v>6180433</v>
          </cell>
          <cell r="D48">
            <v>6050950</v>
          </cell>
          <cell r="E48">
            <v>274611</v>
          </cell>
          <cell r="F48">
            <v>86311</v>
          </cell>
          <cell r="G48">
            <v>188300</v>
          </cell>
          <cell r="H48">
            <v>5049818</v>
          </cell>
          <cell r="I48">
            <v>6459</v>
          </cell>
          <cell r="J48">
            <v>5043359</v>
          </cell>
          <cell r="K48">
            <v>1749075</v>
          </cell>
          <cell r="L48">
            <v>930101</v>
          </cell>
          <cell r="M48">
            <v>818974</v>
          </cell>
          <cell r="N48">
            <v>5157879</v>
          </cell>
          <cell r="O48">
            <v>5157562</v>
          </cell>
          <cell r="P48">
            <v>317</v>
          </cell>
          <cell r="Q48">
            <v>2071093</v>
          </cell>
          <cell r="R48">
            <v>2071019</v>
          </cell>
          <cell r="S48">
            <v>39646</v>
          </cell>
          <cell r="T48">
            <v>776375</v>
          </cell>
          <cell r="U48">
            <v>476.88499999999999</v>
          </cell>
          <cell r="V48">
            <v>254454</v>
          </cell>
        </row>
        <row r="49">
          <cell r="B49">
            <v>1832215</v>
          </cell>
          <cell r="C49">
            <v>1709771</v>
          </cell>
          <cell r="D49">
            <v>122444</v>
          </cell>
          <cell r="E49">
            <v>187688</v>
          </cell>
          <cell r="F49">
            <v>149692</v>
          </cell>
          <cell r="G49">
            <v>37996</v>
          </cell>
          <cell r="H49">
            <v>104183</v>
          </cell>
          <cell r="I49">
            <v>70142</v>
          </cell>
          <cell r="J49">
            <v>34041</v>
          </cell>
          <cell r="K49">
            <v>1401039</v>
          </cell>
          <cell r="L49">
            <v>1350728</v>
          </cell>
          <cell r="M49">
            <v>50311</v>
          </cell>
          <cell r="N49">
            <v>139305</v>
          </cell>
          <cell r="O49">
            <v>139209</v>
          </cell>
          <cell r="P49">
            <v>96</v>
          </cell>
          <cell r="Q49">
            <v>1132048</v>
          </cell>
          <cell r="R49">
            <v>1131935</v>
          </cell>
          <cell r="S49">
            <v>4642</v>
          </cell>
          <cell r="T49">
            <v>45715</v>
          </cell>
          <cell r="U49">
            <v>65.445999999999998</v>
          </cell>
          <cell r="V49">
            <v>504775</v>
          </cell>
        </row>
        <row r="50">
          <cell r="B50">
            <v>1887478</v>
          </cell>
          <cell r="C50">
            <v>1850553</v>
          </cell>
          <cell r="D50">
            <v>36925</v>
          </cell>
          <cell r="E50">
            <v>134999</v>
          </cell>
          <cell r="F50">
            <v>119777</v>
          </cell>
          <cell r="G50">
            <v>15222</v>
          </cell>
          <cell r="H50">
            <v>42555</v>
          </cell>
          <cell r="I50">
            <v>39820</v>
          </cell>
          <cell r="J50">
            <v>2735</v>
          </cell>
          <cell r="K50">
            <v>1635718</v>
          </cell>
          <cell r="L50">
            <v>1616883</v>
          </cell>
          <cell r="M50">
            <v>18835</v>
          </cell>
          <cell r="N50">
            <v>74206</v>
          </cell>
          <cell r="O50">
            <v>74073</v>
          </cell>
          <cell r="P50">
            <v>133</v>
          </cell>
          <cell r="Q50">
            <v>1139733</v>
          </cell>
          <cell r="R50">
            <v>1139723</v>
          </cell>
          <cell r="S50">
            <v>2141</v>
          </cell>
          <cell r="T50">
            <v>17192</v>
          </cell>
          <cell r="U50">
            <v>125.014</v>
          </cell>
          <cell r="V50">
            <v>579251</v>
          </cell>
        </row>
        <row r="51">
          <cell r="B51">
            <v>1451880</v>
          </cell>
          <cell r="C51">
            <v>1286353</v>
          </cell>
          <cell r="D51">
            <v>165527</v>
          </cell>
          <cell r="E51">
            <v>261859</v>
          </cell>
          <cell r="F51">
            <v>176233</v>
          </cell>
          <cell r="G51">
            <v>85626</v>
          </cell>
          <cell r="H51">
            <v>18269</v>
          </cell>
          <cell r="I51">
            <v>12834</v>
          </cell>
          <cell r="J51">
            <v>5435</v>
          </cell>
          <cell r="K51">
            <v>1092800</v>
          </cell>
          <cell r="L51">
            <v>1018685</v>
          </cell>
          <cell r="M51">
            <v>74115</v>
          </cell>
          <cell r="N51">
            <v>78952</v>
          </cell>
          <cell r="O51">
            <v>78601</v>
          </cell>
          <cell r="P51">
            <v>351</v>
          </cell>
          <cell r="Q51">
            <v>985222</v>
          </cell>
          <cell r="R51">
            <v>985185</v>
          </cell>
          <cell r="S51">
            <v>6094</v>
          </cell>
          <cell r="T51">
            <v>68084</v>
          </cell>
          <cell r="U51">
            <v>117.416</v>
          </cell>
          <cell r="V51">
            <v>329752</v>
          </cell>
        </row>
        <row r="52">
          <cell r="B52">
            <v>696773</v>
          </cell>
          <cell r="C52">
            <v>658321</v>
          </cell>
          <cell r="D52">
            <v>38452</v>
          </cell>
          <cell r="E52">
            <v>63913</v>
          </cell>
          <cell r="F52">
            <v>58000</v>
          </cell>
          <cell r="G52">
            <v>5913</v>
          </cell>
          <cell r="H52">
            <v>33963</v>
          </cell>
          <cell r="I52">
            <v>21896</v>
          </cell>
          <cell r="J52">
            <v>12067</v>
          </cell>
          <cell r="K52">
            <v>555825</v>
          </cell>
          <cell r="L52">
            <v>535417</v>
          </cell>
          <cell r="M52">
            <v>20408</v>
          </cell>
          <cell r="N52">
            <v>43072</v>
          </cell>
          <cell r="O52">
            <v>43008</v>
          </cell>
          <cell r="P52">
            <v>64</v>
          </cell>
          <cell r="Q52">
            <v>628261</v>
          </cell>
          <cell r="R52">
            <v>626857</v>
          </cell>
          <cell r="S52">
            <v>8860</v>
          </cell>
          <cell r="T52">
            <v>11777</v>
          </cell>
          <cell r="U52">
            <v>105.14400000000001</v>
          </cell>
          <cell r="V52">
            <v>178734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3" sqref="A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1.2016199999999999</v>
      </c>
    </row>
    <row r="4" spans="1:2" x14ac:dyDescent="0.3">
      <c r="A4" t="s">
        <v>83</v>
      </c>
      <c r="B4">
        <v>1.4758599999999999</v>
      </c>
    </row>
    <row r="5" spans="1:2" x14ac:dyDescent="0.3">
      <c r="A5" t="s">
        <v>84</v>
      </c>
      <c r="B5">
        <v>1.19584</v>
      </c>
    </row>
    <row r="6" spans="1:2" x14ac:dyDescent="0.3">
      <c r="A6" t="s">
        <v>85</v>
      </c>
      <c r="B6">
        <v>1.11433</v>
      </c>
    </row>
    <row r="7" spans="1:2" x14ac:dyDescent="0.3">
      <c r="A7" t="s">
        <v>86</v>
      </c>
      <c r="B7">
        <v>1.1750400000000001</v>
      </c>
    </row>
    <row r="8" spans="1:2" x14ac:dyDescent="0.3">
      <c r="A8" t="s">
        <v>87</v>
      </c>
      <c r="B8">
        <v>1.0678000000000001</v>
      </c>
    </row>
    <row r="9" spans="1:2" x14ac:dyDescent="0.3">
      <c r="A9" t="s">
        <v>88</v>
      </c>
      <c r="B9">
        <v>1.1740699999999999</v>
      </c>
    </row>
    <row r="10" spans="1:2" x14ac:dyDescent="0.3">
      <c r="A10" t="s">
        <v>89</v>
      </c>
      <c r="B10">
        <v>1.1626799999999999</v>
      </c>
    </row>
    <row r="11" spans="1:2" x14ac:dyDescent="0.3">
      <c r="A11" t="s">
        <v>90</v>
      </c>
      <c r="B11">
        <v>1.2304999999999999</v>
      </c>
    </row>
    <row r="12" spans="1:2" x14ac:dyDescent="0.3">
      <c r="A12" t="s">
        <v>91</v>
      </c>
      <c r="B12">
        <v>1.38697</v>
      </c>
    </row>
    <row r="13" spans="1:2" x14ac:dyDescent="0.3">
      <c r="A13" t="s">
        <v>92</v>
      </c>
      <c r="B13">
        <v>0.82269800000000004</v>
      </c>
    </row>
    <row r="14" spans="1:2" x14ac:dyDescent="0.3">
      <c r="A14" t="s">
        <v>93</v>
      </c>
      <c r="B14">
        <v>0.66945100000000002</v>
      </c>
    </row>
    <row r="15" spans="1:2" x14ac:dyDescent="0.3">
      <c r="A15" t="s">
        <v>94</v>
      </c>
      <c r="B15">
        <v>0.69185200000000002</v>
      </c>
    </row>
    <row r="16" spans="1:2" x14ac:dyDescent="0.3">
      <c r="A16" t="s">
        <v>95</v>
      </c>
      <c r="B16">
        <v>0.76883199999999996</v>
      </c>
    </row>
    <row r="17" spans="1:2" x14ac:dyDescent="0.3">
      <c r="A17" t="s">
        <v>96</v>
      </c>
      <c r="B17">
        <v>0.906721</v>
      </c>
    </row>
    <row r="18" spans="1:2" x14ac:dyDescent="0.3">
      <c r="A18" t="s">
        <v>97</v>
      </c>
      <c r="B18">
        <v>0.92535699999999999</v>
      </c>
    </row>
    <row r="19" spans="1:2" x14ac:dyDescent="0.3">
      <c r="A19" t="s">
        <v>98</v>
      </c>
      <c r="B19">
        <v>0.88111499999999998</v>
      </c>
    </row>
    <row r="20" spans="1:2" x14ac:dyDescent="0.3">
      <c r="A20" t="s">
        <v>99</v>
      </c>
      <c r="B20">
        <v>1.1853199999999999</v>
      </c>
    </row>
    <row r="21" spans="1:2" x14ac:dyDescent="0.3">
      <c r="A21" t="s">
        <v>100</v>
      </c>
      <c r="B21">
        <v>1.2197499999999999</v>
      </c>
    </row>
    <row r="22" spans="1:2" x14ac:dyDescent="0.3">
      <c r="A22" t="s">
        <v>101</v>
      </c>
      <c r="B22">
        <v>1.0115700000000001</v>
      </c>
    </row>
    <row r="23" spans="1:2" x14ac:dyDescent="0.3">
      <c r="A23" t="s">
        <v>102</v>
      </c>
      <c r="B23">
        <v>0.47246700000000003</v>
      </c>
    </row>
    <row r="24" spans="1:2" x14ac:dyDescent="0.3">
      <c r="A24" t="s">
        <v>103</v>
      </c>
      <c r="B24">
        <v>0.51056699999999999</v>
      </c>
    </row>
    <row r="25" spans="1:2" x14ac:dyDescent="0.3">
      <c r="A25" t="s">
        <v>104</v>
      </c>
      <c r="B25">
        <v>0.45888699999999999</v>
      </c>
    </row>
    <row r="26" spans="1:2" x14ac:dyDescent="0.3">
      <c r="A26" t="s">
        <v>105</v>
      </c>
      <c r="B26">
        <v>0.50975000000000004</v>
      </c>
    </row>
    <row r="27" spans="1:2" x14ac:dyDescent="0.3">
      <c r="A27" t="s">
        <v>106</v>
      </c>
      <c r="B27">
        <v>0.52634300000000001</v>
      </c>
    </row>
    <row r="28" spans="1:2" x14ac:dyDescent="0.3">
      <c r="A28" t="s">
        <v>107</v>
      </c>
      <c r="B28">
        <v>0.52571500000000004</v>
      </c>
    </row>
    <row r="29" spans="1:2" x14ac:dyDescent="0.3">
      <c r="A29" t="s">
        <v>108</v>
      </c>
      <c r="B29">
        <v>0.982101</v>
      </c>
    </row>
    <row r="30" spans="1:2" x14ac:dyDescent="0.3">
      <c r="A30" t="s">
        <v>109</v>
      </c>
      <c r="B30">
        <v>0.96814</v>
      </c>
    </row>
    <row r="31" spans="1:2" x14ac:dyDescent="0.3">
      <c r="A31" t="s">
        <v>110</v>
      </c>
      <c r="B31">
        <v>0.98389800000000005</v>
      </c>
    </row>
    <row r="32" spans="1:2" x14ac:dyDescent="0.3">
      <c r="A32" t="s">
        <v>111</v>
      </c>
      <c r="B32">
        <v>0.92852100000000004</v>
      </c>
    </row>
    <row r="33" spans="1:2" x14ac:dyDescent="0.3">
      <c r="A33" t="s">
        <v>112</v>
      </c>
      <c r="B33">
        <v>0.91481000000000001</v>
      </c>
    </row>
    <row r="34" spans="1:2" x14ac:dyDescent="0.3">
      <c r="A34" t="s">
        <v>113</v>
      </c>
      <c r="B34">
        <v>0.88702000000000003</v>
      </c>
    </row>
    <row r="35" spans="1:2" x14ac:dyDescent="0.3">
      <c r="A35" t="s">
        <v>114</v>
      </c>
      <c r="B35">
        <v>0.88247500000000001</v>
      </c>
    </row>
    <row r="36" spans="1:2" x14ac:dyDescent="0.3">
      <c r="A36" t="s">
        <v>115</v>
      </c>
      <c r="B36">
        <v>0.91822300000000001</v>
      </c>
    </row>
    <row r="37" spans="1:2" x14ac:dyDescent="0.3">
      <c r="A37" t="s">
        <v>116</v>
      </c>
      <c r="B37">
        <v>0.87192000000000003</v>
      </c>
    </row>
    <row r="38" spans="1:2" x14ac:dyDescent="0.3">
      <c r="A38" t="s">
        <v>117</v>
      </c>
      <c r="B38">
        <v>0.902667</v>
      </c>
    </row>
    <row r="39" spans="1:2" x14ac:dyDescent="0.3">
      <c r="A39" t="s">
        <v>118</v>
      </c>
      <c r="B39">
        <v>0.99315500000000001</v>
      </c>
    </row>
    <row r="40" spans="1:2" x14ac:dyDescent="0.3">
      <c r="A40" t="s">
        <v>119</v>
      </c>
      <c r="B40">
        <v>1.01006</v>
      </c>
    </row>
    <row r="41" spans="1:2" x14ac:dyDescent="0.3">
      <c r="A41" t="s">
        <v>120</v>
      </c>
      <c r="B41">
        <v>0.90789799999999998</v>
      </c>
    </row>
    <row r="42" spans="1:2" x14ac:dyDescent="0.3">
      <c r="A42" t="s">
        <v>121</v>
      </c>
      <c r="B42">
        <v>0.92524600000000001</v>
      </c>
    </row>
    <row r="43" spans="1:2" x14ac:dyDescent="0.3">
      <c r="A43" t="s">
        <v>122</v>
      </c>
      <c r="B43">
        <v>0.93812399999999996</v>
      </c>
    </row>
    <row r="44" spans="1:2" x14ac:dyDescent="0.3">
      <c r="A44" t="s">
        <v>123</v>
      </c>
      <c r="B44">
        <v>0.94010899999999997</v>
      </c>
    </row>
    <row r="45" spans="1:2" x14ac:dyDescent="0.3">
      <c r="A45" t="s">
        <v>124</v>
      </c>
      <c r="B45">
        <v>0.93705099999999997</v>
      </c>
    </row>
    <row r="46" spans="1:2" x14ac:dyDescent="0.3">
      <c r="A46" t="s">
        <v>125</v>
      </c>
      <c r="B46">
        <v>1.2341599999999999</v>
      </c>
    </row>
    <row r="47" spans="1:2" x14ac:dyDescent="0.3">
      <c r="A47" t="s">
        <v>126</v>
      </c>
      <c r="B47">
        <v>0.24413299999999999</v>
      </c>
    </row>
    <row r="48" spans="1:2" x14ac:dyDescent="0.3">
      <c r="A48" t="s">
        <v>127</v>
      </c>
      <c r="B48">
        <v>0.22519</v>
      </c>
    </row>
    <row r="49" spans="1:2" x14ac:dyDescent="0.3">
      <c r="A49" t="s">
        <v>128</v>
      </c>
      <c r="B49">
        <v>1.0975900000000001</v>
      </c>
    </row>
    <row r="50" spans="1:2" x14ac:dyDescent="0.3">
      <c r="A50" t="s">
        <v>129</v>
      </c>
      <c r="B50">
        <v>1.2521500000000001</v>
      </c>
    </row>
    <row r="51" spans="1:2" x14ac:dyDescent="0.3">
      <c r="A51" t="s">
        <v>130</v>
      </c>
      <c r="B51">
        <v>1.3212900000000001</v>
      </c>
    </row>
    <row r="52" spans="1:2" x14ac:dyDescent="0.3">
      <c r="A52" t="s">
        <v>131</v>
      </c>
      <c r="B52">
        <v>1.5669</v>
      </c>
    </row>
    <row r="54" spans="1:2" x14ac:dyDescent="0.3">
      <c r="A54" s="1" t="s">
        <v>132</v>
      </c>
      <c r="B54" s="1">
        <f>GEOMEAN(B3:B52)</f>
        <v>0.88368488414775126</v>
      </c>
    </row>
    <row r="55" spans="1:2" x14ac:dyDescent="0.3">
      <c r="A55" s="1" t="s">
        <v>133</v>
      </c>
      <c r="B55" s="1">
        <f>0.0125/B54</f>
        <v>1.4145313815178955E-2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21428221</v>
      </c>
      <c r="C3">
        <v>20591291</v>
      </c>
      <c r="D3">
        <v>836930</v>
      </c>
      <c r="E3">
        <v>8910306</v>
      </c>
      <c r="F3">
        <v>8519702</v>
      </c>
      <c r="G3">
        <v>390604</v>
      </c>
      <c r="H3">
        <v>4045213</v>
      </c>
      <c r="I3">
        <v>3986283</v>
      </c>
      <c r="J3">
        <v>58930</v>
      </c>
      <c r="K3">
        <v>8472702</v>
      </c>
      <c r="L3">
        <v>8085306</v>
      </c>
      <c r="M3">
        <v>387396</v>
      </c>
      <c r="N3">
        <v>0</v>
      </c>
      <c r="O3">
        <v>0</v>
      </c>
      <c r="P3">
        <v>0</v>
      </c>
      <c r="Q3">
        <v>8955942</v>
      </c>
      <c r="R3">
        <v>8648027</v>
      </c>
      <c r="S3">
        <v>134194</v>
      </c>
      <c r="T3">
        <v>253176</v>
      </c>
      <c r="U3">
        <v>46.2468</v>
      </c>
    </row>
    <row r="4" spans="1:21" x14ac:dyDescent="0.3">
      <c r="A4" t="s">
        <v>83</v>
      </c>
      <c r="B4">
        <v>19627341</v>
      </c>
      <c r="C4">
        <v>19287682</v>
      </c>
      <c r="D4">
        <v>339659</v>
      </c>
      <c r="E4">
        <v>6727803</v>
      </c>
      <c r="F4">
        <v>6612201</v>
      </c>
      <c r="G4">
        <v>115602</v>
      </c>
      <c r="H4">
        <v>6438421</v>
      </c>
      <c r="I4">
        <v>6348783</v>
      </c>
      <c r="J4">
        <v>89638</v>
      </c>
      <c r="K4">
        <v>6461117</v>
      </c>
      <c r="L4">
        <v>6326698</v>
      </c>
      <c r="M4">
        <v>134419</v>
      </c>
      <c r="N4">
        <v>0</v>
      </c>
      <c r="O4">
        <v>0</v>
      </c>
      <c r="P4">
        <v>0</v>
      </c>
      <c r="Q4">
        <v>6737434</v>
      </c>
      <c r="R4">
        <v>6530007</v>
      </c>
      <c r="S4">
        <v>55250</v>
      </c>
      <c r="T4">
        <v>79312</v>
      </c>
      <c r="U4">
        <v>48.6083</v>
      </c>
    </row>
    <row r="5" spans="1:21" x14ac:dyDescent="0.3">
      <c r="A5" t="s">
        <v>84</v>
      </c>
      <c r="B5">
        <v>17964446</v>
      </c>
      <c r="C5">
        <v>17468250</v>
      </c>
      <c r="D5">
        <v>496196</v>
      </c>
      <c r="E5">
        <v>6192022</v>
      </c>
      <c r="F5">
        <v>6066391</v>
      </c>
      <c r="G5">
        <v>125631</v>
      </c>
      <c r="H5">
        <v>5971445</v>
      </c>
      <c r="I5">
        <v>5737353</v>
      </c>
      <c r="J5">
        <v>234092</v>
      </c>
      <c r="K5">
        <v>5800979</v>
      </c>
      <c r="L5">
        <v>5664506</v>
      </c>
      <c r="M5">
        <v>136473</v>
      </c>
      <c r="N5">
        <v>0</v>
      </c>
      <c r="O5">
        <v>0</v>
      </c>
      <c r="P5">
        <v>0</v>
      </c>
      <c r="Q5">
        <v>6233435</v>
      </c>
      <c r="R5">
        <v>6090665</v>
      </c>
      <c r="S5">
        <v>68331</v>
      </c>
      <c r="T5">
        <v>68189</v>
      </c>
      <c r="U5">
        <v>122.31399999999999</v>
      </c>
    </row>
    <row r="6" spans="1:21" x14ac:dyDescent="0.3">
      <c r="A6" t="s">
        <v>85</v>
      </c>
      <c r="B6">
        <v>22256532</v>
      </c>
      <c r="C6">
        <v>21367148</v>
      </c>
      <c r="D6">
        <v>889384</v>
      </c>
      <c r="E6">
        <v>8857257</v>
      </c>
      <c r="F6">
        <v>8463511</v>
      </c>
      <c r="G6">
        <v>393746</v>
      </c>
      <c r="H6">
        <v>4830509</v>
      </c>
      <c r="I6">
        <v>4709446</v>
      </c>
      <c r="J6">
        <v>121063</v>
      </c>
      <c r="K6">
        <v>8568766</v>
      </c>
      <c r="L6">
        <v>8194191</v>
      </c>
      <c r="M6">
        <v>374575</v>
      </c>
      <c r="N6">
        <v>0</v>
      </c>
      <c r="O6">
        <v>0</v>
      </c>
      <c r="P6">
        <v>0</v>
      </c>
      <c r="Q6">
        <v>8894795</v>
      </c>
      <c r="R6">
        <v>8736553</v>
      </c>
      <c r="S6">
        <v>135807</v>
      </c>
      <c r="T6">
        <v>238776</v>
      </c>
      <c r="U6">
        <v>28.712700000000002</v>
      </c>
    </row>
    <row r="7" spans="1:21" x14ac:dyDescent="0.3">
      <c r="A7" t="s">
        <v>86</v>
      </c>
      <c r="B7">
        <v>20040806</v>
      </c>
      <c r="C7">
        <v>19504581</v>
      </c>
      <c r="D7">
        <v>536225</v>
      </c>
      <c r="E7">
        <v>6838190</v>
      </c>
      <c r="F7">
        <v>6667466</v>
      </c>
      <c r="G7">
        <v>170724</v>
      </c>
      <c r="H7">
        <v>6816391</v>
      </c>
      <c r="I7">
        <v>6632265</v>
      </c>
      <c r="J7">
        <v>184126</v>
      </c>
      <c r="K7">
        <v>6386225</v>
      </c>
      <c r="L7">
        <v>6204850</v>
      </c>
      <c r="M7">
        <v>181375</v>
      </c>
      <c r="N7">
        <v>0</v>
      </c>
      <c r="O7">
        <v>0</v>
      </c>
      <c r="P7">
        <v>0</v>
      </c>
      <c r="Q7">
        <v>6861690</v>
      </c>
      <c r="R7">
        <v>6490844</v>
      </c>
      <c r="S7">
        <v>60749</v>
      </c>
      <c r="T7">
        <v>120513</v>
      </c>
      <c r="U7">
        <v>91.305599999999998</v>
      </c>
    </row>
    <row r="8" spans="1:21" x14ac:dyDescent="0.3">
      <c r="A8" t="s">
        <v>87</v>
      </c>
      <c r="B8">
        <v>17095562</v>
      </c>
      <c r="C8">
        <v>16368662</v>
      </c>
      <c r="D8">
        <v>726900</v>
      </c>
      <c r="E8">
        <v>6601810</v>
      </c>
      <c r="F8">
        <v>6200136</v>
      </c>
      <c r="G8">
        <v>401674</v>
      </c>
      <c r="H8">
        <v>4353239</v>
      </c>
      <c r="I8">
        <v>4310709</v>
      </c>
      <c r="J8">
        <v>42530</v>
      </c>
      <c r="K8">
        <v>6140513</v>
      </c>
      <c r="L8">
        <v>5857817</v>
      </c>
      <c r="M8">
        <v>282696</v>
      </c>
      <c r="N8">
        <v>0</v>
      </c>
      <c r="O8">
        <v>0</v>
      </c>
      <c r="P8">
        <v>0</v>
      </c>
      <c r="Q8">
        <v>6642266</v>
      </c>
      <c r="R8">
        <v>6462751</v>
      </c>
      <c r="S8">
        <v>121375</v>
      </c>
      <c r="T8">
        <v>161194</v>
      </c>
      <c r="U8">
        <v>79.479200000000006</v>
      </c>
    </row>
    <row r="9" spans="1:21" x14ac:dyDescent="0.3">
      <c r="A9" t="s">
        <v>88</v>
      </c>
      <c r="B9">
        <v>21859809</v>
      </c>
      <c r="C9">
        <v>20689115</v>
      </c>
      <c r="D9">
        <v>1170694</v>
      </c>
      <c r="E9">
        <v>8683985</v>
      </c>
      <c r="F9">
        <v>8159398</v>
      </c>
      <c r="G9">
        <v>524587</v>
      </c>
      <c r="H9">
        <v>4888058</v>
      </c>
      <c r="I9">
        <v>4796885</v>
      </c>
      <c r="J9">
        <v>91173</v>
      </c>
      <c r="K9">
        <v>8287766</v>
      </c>
      <c r="L9">
        <v>7732832</v>
      </c>
      <c r="M9">
        <v>554934</v>
      </c>
      <c r="N9">
        <v>0</v>
      </c>
      <c r="O9">
        <v>0</v>
      </c>
      <c r="P9">
        <v>0</v>
      </c>
      <c r="Q9">
        <v>8735821</v>
      </c>
      <c r="R9">
        <v>8494366</v>
      </c>
      <c r="S9">
        <v>173493</v>
      </c>
      <c r="T9">
        <v>381456</v>
      </c>
      <c r="U9">
        <v>34.039700000000003</v>
      </c>
    </row>
    <row r="10" spans="1:21" x14ac:dyDescent="0.3">
      <c r="A10" t="s">
        <v>89</v>
      </c>
      <c r="B10">
        <v>20904359</v>
      </c>
      <c r="C10">
        <v>19274094</v>
      </c>
      <c r="D10">
        <v>1630265</v>
      </c>
      <c r="E10">
        <v>8256251</v>
      </c>
      <c r="F10">
        <v>7463734</v>
      </c>
      <c r="G10">
        <v>792517</v>
      </c>
      <c r="H10">
        <v>4836491</v>
      </c>
      <c r="I10">
        <v>4728704</v>
      </c>
      <c r="J10">
        <v>107787</v>
      </c>
      <c r="K10">
        <v>7811617</v>
      </c>
      <c r="L10">
        <v>7081656</v>
      </c>
      <c r="M10">
        <v>729961</v>
      </c>
      <c r="N10">
        <v>0</v>
      </c>
      <c r="O10">
        <v>0</v>
      </c>
      <c r="P10">
        <v>0</v>
      </c>
      <c r="Q10">
        <v>8326060</v>
      </c>
      <c r="R10">
        <v>8161183</v>
      </c>
      <c r="S10">
        <v>208884</v>
      </c>
      <c r="T10">
        <v>521082</v>
      </c>
      <c r="U10">
        <v>32.196800000000003</v>
      </c>
    </row>
    <row r="11" spans="1:21" x14ac:dyDescent="0.3">
      <c r="A11" t="s">
        <v>90</v>
      </c>
      <c r="B11">
        <v>18101230</v>
      </c>
      <c r="C11">
        <v>17589844</v>
      </c>
      <c r="D11">
        <v>511386</v>
      </c>
      <c r="E11">
        <v>6678138</v>
      </c>
      <c r="F11">
        <v>6478207</v>
      </c>
      <c r="G11">
        <v>199931</v>
      </c>
      <c r="H11">
        <v>5071814</v>
      </c>
      <c r="I11">
        <v>4989146</v>
      </c>
      <c r="J11">
        <v>82668</v>
      </c>
      <c r="K11">
        <v>6351278</v>
      </c>
      <c r="L11">
        <v>6122491</v>
      </c>
      <c r="M11">
        <v>228787</v>
      </c>
      <c r="N11">
        <v>0</v>
      </c>
      <c r="O11">
        <v>0</v>
      </c>
      <c r="P11">
        <v>0</v>
      </c>
      <c r="Q11">
        <v>6706148</v>
      </c>
      <c r="R11">
        <v>6520137</v>
      </c>
      <c r="S11">
        <v>136808</v>
      </c>
      <c r="T11">
        <v>92106</v>
      </c>
      <c r="U11">
        <v>90.791300000000007</v>
      </c>
    </row>
    <row r="12" spans="1:21" x14ac:dyDescent="0.3">
      <c r="A12" t="s">
        <v>91</v>
      </c>
      <c r="B12">
        <v>22378593</v>
      </c>
      <c r="C12">
        <v>22377783</v>
      </c>
      <c r="D12">
        <v>810</v>
      </c>
      <c r="E12">
        <v>7025637</v>
      </c>
      <c r="F12">
        <v>7025263</v>
      </c>
      <c r="G12">
        <v>374</v>
      </c>
      <c r="H12">
        <v>8427558</v>
      </c>
      <c r="I12">
        <v>8427444</v>
      </c>
      <c r="J12">
        <v>114</v>
      </c>
      <c r="K12">
        <v>6925398</v>
      </c>
      <c r="L12">
        <v>6925076</v>
      </c>
      <c r="M12">
        <v>322</v>
      </c>
      <c r="N12">
        <v>0</v>
      </c>
      <c r="O12">
        <v>0</v>
      </c>
      <c r="P12">
        <v>0</v>
      </c>
      <c r="Q12">
        <v>7025696</v>
      </c>
      <c r="R12">
        <v>6930505</v>
      </c>
      <c r="S12">
        <v>93</v>
      </c>
      <c r="T12">
        <v>230</v>
      </c>
      <c r="U12">
        <v>32.219799999999999</v>
      </c>
    </row>
    <row r="13" spans="1:21" x14ac:dyDescent="0.3">
      <c r="A13" t="s">
        <v>92</v>
      </c>
      <c r="B13">
        <v>20569312</v>
      </c>
      <c r="C13">
        <v>19427538</v>
      </c>
      <c r="D13">
        <v>1141774</v>
      </c>
      <c r="E13">
        <v>8118265</v>
      </c>
      <c r="F13">
        <v>7594345</v>
      </c>
      <c r="G13">
        <v>523920</v>
      </c>
      <c r="H13">
        <v>4583102</v>
      </c>
      <c r="I13">
        <v>4465711</v>
      </c>
      <c r="J13">
        <v>117391</v>
      </c>
      <c r="K13">
        <v>7867945</v>
      </c>
      <c r="L13">
        <v>7367482</v>
      </c>
      <c r="M13">
        <v>500463</v>
      </c>
      <c r="N13">
        <v>0</v>
      </c>
      <c r="O13">
        <v>0</v>
      </c>
      <c r="P13">
        <v>0</v>
      </c>
      <c r="Q13">
        <v>8177963</v>
      </c>
      <c r="R13">
        <v>8084212</v>
      </c>
      <c r="S13">
        <v>161948</v>
      </c>
      <c r="T13">
        <v>338474</v>
      </c>
      <c r="U13">
        <v>52.741900000000001</v>
      </c>
    </row>
    <row r="14" spans="1:21" x14ac:dyDescent="0.3">
      <c r="A14" t="s">
        <v>93</v>
      </c>
      <c r="B14">
        <v>22432245</v>
      </c>
      <c r="C14">
        <v>18360138</v>
      </c>
      <c r="D14">
        <v>4072107</v>
      </c>
      <c r="E14">
        <v>8974806</v>
      </c>
      <c r="F14">
        <v>6964064</v>
      </c>
      <c r="G14">
        <v>2010742</v>
      </c>
      <c r="H14">
        <v>4681429</v>
      </c>
      <c r="I14">
        <v>4574409</v>
      </c>
      <c r="J14">
        <v>107020</v>
      </c>
      <c r="K14">
        <v>8776010</v>
      </c>
      <c r="L14">
        <v>6821665</v>
      </c>
      <c r="M14">
        <v>1954345</v>
      </c>
      <c r="N14">
        <v>0</v>
      </c>
      <c r="O14">
        <v>0</v>
      </c>
      <c r="P14">
        <v>0</v>
      </c>
      <c r="Q14">
        <v>9011966</v>
      </c>
      <c r="R14">
        <v>8919134</v>
      </c>
      <c r="S14">
        <v>114180</v>
      </c>
      <c r="T14">
        <v>1840160</v>
      </c>
      <c r="U14">
        <v>22.4682</v>
      </c>
    </row>
    <row r="15" spans="1:21" x14ac:dyDescent="0.3">
      <c r="A15" t="s">
        <v>94</v>
      </c>
      <c r="B15">
        <v>22542201</v>
      </c>
      <c r="C15">
        <v>17961650</v>
      </c>
      <c r="D15">
        <v>4580551</v>
      </c>
      <c r="E15">
        <v>9060476</v>
      </c>
      <c r="F15">
        <v>6790445</v>
      </c>
      <c r="G15">
        <v>2270031</v>
      </c>
      <c r="H15">
        <v>4621944</v>
      </c>
      <c r="I15">
        <v>4517065</v>
      </c>
      <c r="J15">
        <v>104879</v>
      </c>
      <c r="K15">
        <v>8859781</v>
      </c>
      <c r="L15">
        <v>6654140</v>
      </c>
      <c r="M15">
        <v>2205641</v>
      </c>
      <c r="N15">
        <v>0</v>
      </c>
      <c r="O15">
        <v>0</v>
      </c>
      <c r="P15">
        <v>0</v>
      </c>
      <c r="Q15">
        <v>9095266</v>
      </c>
      <c r="R15">
        <v>8993197</v>
      </c>
      <c r="S15">
        <v>116606</v>
      </c>
      <c r="T15">
        <v>2089033</v>
      </c>
      <c r="U15">
        <v>19.9422</v>
      </c>
    </row>
    <row r="16" spans="1:21" x14ac:dyDescent="0.3">
      <c r="A16" t="s">
        <v>95</v>
      </c>
      <c r="B16">
        <v>20941370</v>
      </c>
      <c r="C16">
        <v>17714910</v>
      </c>
      <c r="D16">
        <v>3226460</v>
      </c>
      <c r="E16">
        <v>8195605</v>
      </c>
      <c r="F16">
        <v>6614042</v>
      </c>
      <c r="G16">
        <v>1581563</v>
      </c>
      <c r="H16">
        <v>4758528</v>
      </c>
      <c r="I16">
        <v>4663755</v>
      </c>
      <c r="J16">
        <v>94773</v>
      </c>
      <c r="K16">
        <v>7987237</v>
      </c>
      <c r="L16">
        <v>6437113</v>
      </c>
      <c r="M16">
        <v>1550124</v>
      </c>
      <c r="N16">
        <v>0</v>
      </c>
      <c r="O16">
        <v>0</v>
      </c>
      <c r="P16">
        <v>0</v>
      </c>
      <c r="Q16">
        <v>8230944</v>
      </c>
      <c r="R16">
        <v>8128717</v>
      </c>
      <c r="S16">
        <v>128892</v>
      </c>
      <c r="T16">
        <v>1421203</v>
      </c>
      <c r="U16">
        <v>22.122499999999999</v>
      </c>
    </row>
    <row r="17" spans="1:21" x14ac:dyDescent="0.3">
      <c r="A17" t="s">
        <v>96</v>
      </c>
      <c r="B17">
        <v>19182277</v>
      </c>
      <c r="C17">
        <v>18149813</v>
      </c>
      <c r="D17">
        <v>1032464</v>
      </c>
      <c r="E17">
        <v>7264352</v>
      </c>
      <c r="F17">
        <v>6793881</v>
      </c>
      <c r="G17">
        <v>470471</v>
      </c>
      <c r="H17">
        <v>4880064</v>
      </c>
      <c r="I17">
        <v>4797892</v>
      </c>
      <c r="J17">
        <v>82172</v>
      </c>
      <c r="K17">
        <v>7037861</v>
      </c>
      <c r="L17">
        <v>6558040</v>
      </c>
      <c r="M17">
        <v>479821</v>
      </c>
      <c r="N17">
        <v>0</v>
      </c>
      <c r="O17">
        <v>0</v>
      </c>
      <c r="P17">
        <v>0</v>
      </c>
      <c r="Q17">
        <v>7304447</v>
      </c>
      <c r="R17">
        <v>7204122</v>
      </c>
      <c r="S17">
        <v>149017</v>
      </c>
      <c r="T17">
        <v>330799</v>
      </c>
      <c r="U17">
        <v>38.692300000000003</v>
      </c>
    </row>
    <row r="18" spans="1:21" x14ac:dyDescent="0.3">
      <c r="A18" t="s">
        <v>97</v>
      </c>
      <c r="B18">
        <v>18503469</v>
      </c>
      <c r="C18">
        <v>17459278</v>
      </c>
      <c r="D18">
        <v>1044191</v>
      </c>
      <c r="E18">
        <v>6858136</v>
      </c>
      <c r="F18">
        <v>6383437</v>
      </c>
      <c r="G18">
        <v>474699</v>
      </c>
      <c r="H18">
        <v>5014153</v>
      </c>
      <c r="I18">
        <v>4931831</v>
      </c>
      <c r="J18">
        <v>82322</v>
      </c>
      <c r="K18">
        <v>6631180</v>
      </c>
      <c r="L18">
        <v>6144010</v>
      </c>
      <c r="M18">
        <v>487170</v>
      </c>
      <c r="N18">
        <v>0</v>
      </c>
      <c r="O18">
        <v>0</v>
      </c>
      <c r="P18">
        <v>0</v>
      </c>
      <c r="Q18">
        <v>6895452</v>
      </c>
      <c r="R18">
        <v>6789772</v>
      </c>
      <c r="S18">
        <v>145886</v>
      </c>
      <c r="T18">
        <v>341305</v>
      </c>
      <c r="U18">
        <v>39.102899999999998</v>
      </c>
    </row>
    <row r="19" spans="1:21" x14ac:dyDescent="0.3">
      <c r="A19" t="s">
        <v>98</v>
      </c>
      <c r="B19">
        <v>18550062</v>
      </c>
      <c r="C19">
        <v>17481914</v>
      </c>
      <c r="D19">
        <v>1068148</v>
      </c>
      <c r="E19">
        <v>6895994</v>
      </c>
      <c r="F19">
        <v>6408174</v>
      </c>
      <c r="G19">
        <v>487820</v>
      </c>
      <c r="H19">
        <v>4985068</v>
      </c>
      <c r="I19">
        <v>4904462</v>
      </c>
      <c r="J19">
        <v>80606</v>
      </c>
      <c r="K19">
        <v>6669000</v>
      </c>
      <c r="L19">
        <v>6169278</v>
      </c>
      <c r="M19">
        <v>499722</v>
      </c>
      <c r="N19">
        <v>0</v>
      </c>
      <c r="O19">
        <v>0</v>
      </c>
      <c r="P19">
        <v>0</v>
      </c>
      <c r="Q19">
        <v>6934365</v>
      </c>
      <c r="R19">
        <v>6829736</v>
      </c>
      <c r="S19">
        <v>147414</v>
      </c>
      <c r="T19">
        <v>352318</v>
      </c>
      <c r="U19">
        <v>40.650300000000001</v>
      </c>
    </row>
    <row r="20" spans="1:21" x14ac:dyDescent="0.3">
      <c r="A20" t="s">
        <v>99</v>
      </c>
      <c r="B20">
        <v>23144852</v>
      </c>
      <c r="C20">
        <v>23073986</v>
      </c>
      <c r="D20">
        <v>70866</v>
      </c>
      <c r="E20">
        <v>7414653</v>
      </c>
      <c r="F20">
        <v>7387833</v>
      </c>
      <c r="G20">
        <v>26820</v>
      </c>
      <c r="H20">
        <v>8435220</v>
      </c>
      <c r="I20">
        <v>8403133</v>
      </c>
      <c r="J20">
        <v>32087</v>
      </c>
      <c r="K20">
        <v>7294979</v>
      </c>
      <c r="L20">
        <v>7283020</v>
      </c>
      <c r="M20">
        <v>11959</v>
      </c>
      <c r="N20">
        <v>0</v>
      </c>
      <c r="O20">
        <v>0</v>
      </c>
      <c r="P20">
        <v>0</v>
      </c>
      <c r="Q20">
        <v>7419140</v>
      </c>
      <c r="R20">
        <v>7324677</v>
      </c>
      <c r="S20">
        <v>3404</v>
      </c>
      <c r="T20">
        <v>8555</v>
      </c>
      <c r="U20">
        <v>225.40299999999999</v>
      </c>
    </row>
    <row r="21" spans="1:21" x14ac:dyDescent="0.3">
      <c r="A21" t="s">
        <v>100</v>
      </c>
      <c r="B21">
        <v>23436793</v>
      </c>
      <c r="C21">
        <v>23418914</v>
      </c>
      <c r="D21">
        <v>17879</v>
      </c>
      <c r="E21">
        <v>7477985</v>
      </c>
      <c r="F21">
        <v>7477456</v>
      </c>
      <c r="G21">
        <v>529</v>
      </c>
      <c r="H21">
        <v>8584319</v>
      </c>
      <c r="I21">
        <v>8584220</v>
      </c>
      <c r="J21">
        <v>99</v>
      </c>
      <c r="K21">
        <v>7374489</v>
      </c>
      <c r="L21">
        <v>7357238</v>
      </c>
      <c r="M21">
        <v>17251</v>
      </c>
      <c r="N21">
        <v>0</v>
      </c>
      <c r="O21">
        <v>0</v>
      </c>
      <c r="P21">
        <v>0</v>
      </c>
      <c r="Q21">
        <v>7478060</v>
      </c>
      <c r="R21">
        <v>7383833</v>
      </c>
      <c r="S21">
        <v>87</v>
      </c>
      <c r="T21">
        <v>17161</v>
      </c>
      <c r="U21">
        <v>15.7453</v>
      </c>
    </row>
    <row r="22" spans="1:21" x14ac:dyDescent="0.3">
      <c r="A22" t="s">
        <v>101</v>
      </c>
      <c r="B22">
        <v>19926598</v>
      </c>
      <c r="C22">
        <v>18657044</v>
      </c>
      <c r="D22">
        <v>1269554</v>
      </c>
      <c r="E22">
        <v>7468146</v>
      </c>
      <c r="F22">
        <v>6905214</v>
      </c>
      <c r="G22">
        <v>562932</v>
      </c>
      <c r="H22">
        <v>5256626</v>
      </c>
      <c r="I22">
        <v>5034756</v>
      </c>
      <c r="J22">
        <v>221870</v>
      </c>
      <c r="K22">
        <v>7201826</v>
      </c>
      <c r="L22">
        <v>6717074</v>
      </c>
      <c r="M22">
        <v>484752</v>
      </c>
      <c r="N22">
        <v>0</v>
      </c>
      <c r="O22">
        <v>0</v>
      </c>
      <c r="P22">
        <v>0</v>
      </c>
      <c r="Q22">
        <v>7509306</v>
      </c>
      <c r="R22">
        <v>7413955</v>
      </c>
      <c r="S22">
        <v>123940</v>
      </c>
      <c r="T22">
        <v>360829</v>
      </c>
      <c r="U22">
        <v>22.493300000000001</v>
      </c>
    </row>
    <row r="23" spans="1:21" x14ac:dyDescent="0.3">
      <c r="A23" t="s">
        <v>102</v>
      </c>
      <c r="B23">
        <v>19540256</v>
      </c>
      <c r="C23">
        <v>17374609</v>
      </c>
      <c r="D23">
        <v>2165647</v>
      </c>
      <c r="E23">
        <v>7578351</v>
      </c>
      <c r="F23">
        <v>6828997</v>
      </c>
      <c r="G23">
        <v>749354</v>
      </c>
      <c r="H23">
        <v>5559083</v>
      </c>
      <c r="I23">
        <v>4699845</v>
      </c>
      <c r="J23">
        <v>859238</v>
      </c>
      <c r="K23">
        <v>6402822</v>
      </c>
      <c r="L23">
        <v>5845767</v>
      </c>
      <c r="M23">
        <v>557055</v>
      </c>
      <c r="N23">
        <v>0</v>
      </c>
      <c r="O23">
        <v>0</v>
      </c>
      <c r="P23">
        <v>0</v>
      </c>
      <c r="Q23">
        <v>7621720</v>
      </c>
      <c r="R23">
        <v>7447667</v>
      </c>
      <c r="S23">
        <v>194552</v>
      </c>
      <c r="T23">
        <v>362564</v>
      </c>
      <c r="U23">
        <v>170.714</v>
      </c>
    </row>
    <row r="24" spans="1:21" x14ac:dyDescent="0.3">
      <c r="A24" t="s">
        <v>103</v>
      </c>
      <c r="B24">
        <v>19915074</v>
      </c>
      <c r="C24">
        <v>17697476</v>
      </c>
      <c r="D24">
        <v>2217598</v>
      </c>
      <c r="E24">
        <v>7658891</v>
      </c>
      <c r="F24">
        <v>6929912</v>
      </c>
      <c r="G24">
        <v>728979</v>
      </c>
      <c r="H24">
        <v>5853197</v>
      </c>
      <c r="I24">
        <v>4900911</v>
      </c>
      <c r="J24">
        <v>952286</v>
      </c>
      <c r="K24">
        <v>6402986</v>
      </c>
      <c r="L24">
        <v>5866653</v>
      </c>
      <c r="M24">
        <v>536333</v>
      </c>
      <c r="N24">
        <v>0</v>
      </c>
      <c r="O24">
        <v>0</v>
      </c>
      <c r="P24">
        <v>0</v>
      </c>
      <c r="Q24">
        <v>7706459</v>
      </c>
      <c r="R24">
        <v>7522338</v>
      </c>
      <c r="S24">
        <v>196577</v>
      </c>
      <c r="T24">
        <v>339845</v>
      </c>
      <c r="U24">
        <v>170.73599999999999</v>
      </c>
    </row>
    <row r="25" spans="1:21" x14ac:dyDescent="0.3">
      <c r="A25" t="s">
        <v>104</v>
      </c>
      <c r="B25">
        <v>19459423</v>
      </c>
      <c r="C25">
        <v>17236154</v>
      </c>
      <c r="D25">
        <v>2223269</v>
      </c>
      <c r="E25">
        <v>7523727</v>
      </c>
      <c r="F25">
        <v>6766530</v>
      </c>
      <c r="G25">
        <v>757197</v>
      </c>
      <c r="H25">
        <v>5558350</v>
      </c>
      <c r="I25">
        <v>4656386</v>
      </c>
      <c r="J25">
        <v>901964</v>
      </c>
      <c r="K25">
        <v>6377346</v>
      </c>
      <c r="L25">
        <v>5813238</v>
      </c>
      <c r="M25">
        <v>564108</v>
      </c>
      <c r="N25">
        <v>0</v>
      </c>
      <c r="O25">
        <v>0</v>
      </c>
      <c r="P25">
        <v>0</v>
      </c>
      <c r="Q25">
        <v>7566546</v>
      </c>
      <c r="R25">
        <v>7397384</v>
      </c>
      <c r="S25">
        <v>195004</v>
      </c>
      <c r="T25">
        <v>369012</v>
      </c>
      <c r="U25">
        <v>181.62</v>
      </c>
    </row>
    <row r="26" spans="1:21" x14ac:dyDescent="0.3">
      <c r="A26" t="s">
        <v>105</v>
      </c>
      <c r="B26">
        <v>19916761</v>
      </c>
      <c r="C26">
        <v>17712531</v>
      </c>
      <c r="D26">
        <v>2204230</v>
      </c>
      <c r="E26">
        <v>7654655</v>
      </c>
      <c r="F26">
        <v>6931192</v>
      </c>
      <c r="G26">
        <v>723463</v>
      </c>
      <c r="H26">
        <v>5856095</v>
      </c>
      <c r="I26">
        <v>4910090</v>
      </c>
      <c r="J26">
        <v>946005</v>
      </c>
      <c r="K26">
        <v>6406011</v>
      </c>
      <c r="L26">
        <v>5871249</v>
      </c>
      <c r="M26">
        <v>534762</v>
      </c>
      <c r="N26">
        <v>0</v>
      </c>
      <c r="O26">
        <v>0</v>
      </c>
      <c r="P26">
        <v>0</v>
      </c>
      <c r="Q26">
        <v>7702375</v>
      </c>
      <c r="R26">
        <v>7520271</v>
      </c>
      <c r="S26">
        <v>195456</v>
      </c>
      <c r="T26">
        <v>339224</v>
      </c>
      <c r="U26">
        <v>171.32300000000001</v>
      </c>
    </row>
    <row r="27" spans="1:21" x14ac:dyDescent="0.3">
      <c r="A27" t="s">
        <v>106</v>
      </c>
      <c r="B27">
        <v>20058830</v>
      </c>
      <c r="C27">
        <v>17855398</v>
      </c>
      <c r="D27">
        <v>2203432</v>
      </c>
      <c r="E27">
        <v>7701186</v>
      </c>
      <c r="F27">
        <v>6993631</v>
      </c>
      <c r="G27">
        <v>707555</v>
      </c>
      <c r="H27">
        <v>5927644</v>
      </c>
      <c r="I27">
        <v>4952123</v>
      </c>
      <c r="J27">
        <v>975521</v>
      </c>
      <c r="K27">
        <v>6430000</v>
      </c>
      <c r="L27">
        <v>5909644</v>
      </c>
      <c r="M27">
        <v>520356</v>
      </c>
      <c r="N27">
        <v>0</v>
      </c>
      <c r="O27">
        <v>0</v>
      </c>
      <c r="P27">
        <v>0</v>
      </c>
      <c r="Q27">
        <v>7750600</v>
      </c>
      <c r="R27">
        <v>7564309</v>
      </c>
      <c r="S27">
        <v>199091</v>
      </c>
      <c r="T27">
        <v>321259</v>
      </c>
      <c r="U27">
        <v>174.56800000000001</v>
      </c>
    </row>
    <row r="28" spans="1:21" x14ac:dyDescent="0.3">
      <c r="A28" t="s">
        <v>107</v>
      </c>
      <c r="B28">
        <v>20056881</v>
      </c>
      <c r="C28">
        <v>17846138</v>
      </c>
      <c r="D28">
        <v>2210743</v>
      </c>
      <c r="E28">
        <v>7697932</v>
      </c>
      <c r="F28">
        <v>6987812</v>
      </c>
      <c r="G28">
        <v>710120</v>
      </c>
      <c r="H28">
        <v>5936599</v>
      </c>
      <c r="I28">
        <v>4957009</v>
      </c>
      <c r="J28">
        <v>979590</v>
      </c>
      <c r="K28">
        <v>6422350</v>
      </c>
      <c r="L28">
        <v>5901317</v>
      </c>
      <c r="M28">
        <v>521033</v>
      </c>
      <c r="N28">
        <v>0</v>
      </c>
      <c r="O28">
        <v>0</v>
      </c>
      <c r="P28">
        <v>0</v>
      </c>
      <c r="Q28">
        <v>7746902</v>
      </c>
      <c r="R28">
        <v>7558978</v>
      </c>
      <c r="S28">
        <v>199814</v>
      </c>
      <c r="T28">
        <v>321224</v>
      </c>
      <c r="U28">
        <v>175.34800000000001</v>
      </c>
    </row>
    <row r="29" spans="1:21" x14ac:dyDescent="0.3">
      <c r="A29" t="s">
        <v>108</v>
      </c>
      <c r="B29">
        <v>21659516</v>
      </c>
      <c r="C29">
        <v>20190391</v>
      </c>
      <c r="D29">
        <v>1469125</v>
      </c>
      <c r="E29">
        <v>7956664</v>
      </c>
      <c r="F29">
        <v>7307381</v>
      </c>
      <c r="G29">
        <v>649283</v>
      </c>
      <c r="H29">
        <v>6052638</v>
      </c>
      <c r="I29">
        <v>5791053</v>
      </c>
      <c r="J29">
        <v>261585</v>
      </c>
      <c r="K29">
        <v>7650214</v>
      </c>
      <c r="L29">
        <v>7091957</v>
      </c>
      <c r="M29">
        <v>558257</v>
      </c>
      <c r="N29">
        <v>0</v>
      </c>
      <c r="O29">
        <v>0</v>
      </c>
      <c r="P29">
        <v>0</v>
      </c>
      <c r="Q29">
        <v>8005805</v>
      </c>
      <c r="R29">
        <v>7894789</v>
      </c>
      <c r="S29">
        <v>141928</v>
      </c>
      <c r="T29">
        <v>416337</v>
      </c>
      <c r="U29">
        <v>23.441500000000001</v>
      </c>
    </row>
    <row r="30" spans="1:21" x14ac:dyDescent="0.3">
      <c r="A30" t="s">
        <v>109</v>
      </c>
      <c r="B30">
        <v>22074467</v>
      </c>
      <c r="C30">
        <v>20554664</v>
      </c>
      <c r="D30">
        <v>1519803</v>
      </c>
      <c r="E30">
        <v>8081147</v>
      </c>
      <c r="F30">
        <v>7412494</v>
      </c>
      <c r="G30">
        <v>668653</v>
      </c>
      <c r="H30">
        <v>6225694</v>
      </c>
      <c r="I30">
        <v>5952110</v>
      </c>
      <c r="J30">
        <v>273584</v>
      </c>
      <c r="K30">
        <v>7767626</v>
      </c>
      <c r="L30">
        <v>7190060</v>
      </c>
      <c r="M30">
        <v>577566</v>
      </c>
      <c r="N30">
        <v>0</v>
      </c>
      <c r="O30">
        <v>0</v>
      </c>
      <c r="P30">
        <v>0</v>
      </c>
      <c r="Q30">
        <v>8134285</v>
      </c>
      <c r="R30">
        <v>8023913</v>
      </c>
      <c r="S30">
        <v>148532</v>
      </c>
      <c r="T30">
        <v>429037</v>
      </c>
      <c r="U30">
        <v>24.479099999999999</v>
      </c>
    </row>
    <row r="31" spans="1:21" x14ac:dyDescent="0.3">
      <c r="A31" t="s">
        <v>110</v>
      </c>
      <c r="B31">
        <v>22306851</v>
      </c>
      <c r="C31">
        <v>20879101</v>
      </c>
      <c r="D31">
        <v>1427750</v>
      </c>
      <c r="E31">
        <v>8072387</v>
      </c>
      <c r="F31">
        <v>7465152</v>
      </c>
      <c r="G31">
        <v>607235</v>
      </c>
      <c r="H31">
        <v>6454545</v>
      </c>
      <c r="I31">
        <v>6205416</v>
      </c>
      <c r="J31">
        <v>249129</v>
      </c>
      <c r="K31">
        <v>7779919</v>
      </c>
      <c r="L31">
        <v>7208533</v>
      </c>
      <c r="M31">
        <v>571386</v>
      </c>
      <c r="N31">
        <v>0</v>
      </c>
      <c r="O31">
        <v>0</v>
      </c>
      <c r="P31">
        <v>0</v>
      </c>
      <c r="Q31">
        <v>8114408</v>
      </c>
      <c r="R31">
        <v>7953918</v>
      </c>
      <c r="S31">
        <v>142829</v>
      </c>
      <c r="T31">
        <v>428552</v>
      </c>
      <c r="U31">
        <v>22.403099999999998</v>
      </c>
    </row>
    <row r="32" spans="1:21" x14ac:dyDescent="0.3">
      <c r="A32" t="s">
        <v>111</v>
      </c>
      <c r="B32">
        <v>22372833</v>
      </c>
      <c r="C32">
        <v>20725571</v>
      </c>
      <c r="D32">
        <v>1647262</v>
      </c>
      <c r="E32">
        <v>8179782</v>
      </c>
      <c r="F32">
        <v>7463503</v>
      </c>
      <c r="G32">
        <v>716279</v>
      </c>
      <c r="H32">
        <v>6330984</v>
      </c>
      <c r="I32">
        <v>6043538</v>
      </c>
      <c r="J32">
        <v>287446</v>
      </c>
      <c r="K32">
        <v>7862067</v>
      </c>
      <c r="L32">
        <v>7218530</v>
      </c>
      <c r="M32">
        <v>643537</v>
      </c>
      <c r="N32">
        <v>0</v>
      </c>
      <c r="O32">
        <v>0</v>
      </c>
      <c r="P32">
        <v>0</v>
      </c>
      <c r="Q32">
        <v>8227951</v>
      </c>
      <c r="R32">
        <v>8098165</v>
      </c>
      <c r="S32">
        <v>164261</v>
      </c>
      <c r="T32">
        <v>479288</v>
      </c>
      <c r="U32">
        <v>23.020700000000001</v>
      </c>
    </row>
    <row r="33" spans="1:21" x14ac:dyDescent="0.3">
      <c r="A33" t="s">
        <v>112</v>
      </c>
      <c r="B33">
        <v>22572086</v>
      </c>
      <c r="C33">
        <v>20967919</v>
      </c>
      <c r="D33">
        <v>1604167</v>
      </c>
      <c r="E33">
        <v>8227710</v>
      </c>
      <c r="F33">
        <v>7550970</v>
      </c>
      <c r="G33">
        <v>676740</v>
      </c>
      <c r="H33">
        <v>6381947</v>
      </c>
      <c r="I33">
        <v>6095832</v>
      </c>
      <c r="J33">
        <v>286115</v>
      </c>
      <c r="K33">
        <v>7962429</v>
      </c>
      <c r="L33">
        <v>7321117</v>
      </c>
      <c r="M33">
        <v>641312</v>
      </c>
      <c r="N33">
        <v>0</v>
      </c>
      <c r="O33">
        <v>0</v>
      </c>
      <c r="P33">
        <v>0</v>
      </c>
      <c r="Q33">
        <v>8273603</v>
      </c>
      <c r="R33">
        <v>8161580</v>
      </c>
      <c r="S33">
        <v>164620</v>
      </c>
      <c r="T33">
        <v>476706</v>
      </c>
      <c r="U33">
        <v>22.7471</v>
      </c>
    </row>
    <row r="34" spans="1:21" x14ac:dyDescent="0.3">
      <c r="A34" t="s">
        <v>113</v>
      </c>
      <c r="B34">
        <v>21612971</v>
      </c>
      <c r="C34">
        <v>19536924</v>
      </c>
      <c r="D34">
        <v>2076047</v>
      </c>
      <c r="E34">
        <v>7941769</v>
      </c>
      <c r="F34">
        <v>6908565</v>
      </c>
      <c r="G34">
        <v>1033204</v>
      </c>
      <c r="H34">
        <v>6204878</v>
      </c>
      <c r="I34">
        <v>5920570</v>
      </c>
      <c r="J34">
        <v>284308</v>
      </c>
      <c r="K34">
        <v>7466324</v>
      </c>
      <c r="L34">
        <v>6707789</v>
      </c>
      <c r="M34">
        <v>758535</v>
      </c>
      <c r="N34">
        <v>0</v>
      </c>
      <c r="O34">
        <v>0</v>
      </c>
      <c r="P34">
        <v>0</v>
      </c>
      <c r="Q34">
        <v>8001558</v>
      </c>
      <c r="R34">
        <v>7921075</v>
      </c>
      <c r="S34">
        <v>190088</v>
      </c>
      <c r="T34">
        <v>568446</v>
      </c>
      <c r="U34">
        <v>20.832599999999999</v>
      </c>
    </row>
    <row r="35" spans="1:21" x14ac:dyDescent="0.3">
      <c r="A35" t="s">
        <v>114</v>
      </c>
      <c r="B35">
        <v>21698367</v>
      </c>
      <c r="C35">
        <v>19599285</v>
      </c>
      <c r="D35">
        <v>2099082</v>
      </c>
      <c r="E35">
        <v>7983363</v>
      </c>
      <c r="F35">
        <v>6932274</v>
      </c>
      <c r="G35">
        <v>1051089</v>
      </c>
      <c r="H35">
        <v>6214632</v>
      </c>
      <c r="I35">
        <v>5928115</v>
      </c>
      <c r="J35">
        <v>286517</v>
      </c>
      <c r="K35">
        <v>7500372</v>
      </c>
      <c r="L35">
        <v>6738896</v>
      </c>
      <c r="M35">
        <v>761476</v>
      </c>
      <c r="N35">
        <v>0</v>
      </c>
      <c r="O35">
        <v>0</v>
      </c>
      <c r="P35">
        <v>0</v>
      </c>
      <c r="Q35">
        <v>8047180</v>
      </c>
      <c r="R35">
        <v>7968985</v>
      </c>
      <c r="S35">
        <v>189245</v>
      </c>
      <c r="T35">
        <v>572221</v>
      </c>
      <c r="U35">
        <v>20.492699999999999</v>
      </c>
    </row>
    <row r="36" spans="1:21" x14ac:dyDescent="0.3">
      <c r="A36" t="s">
        <v>115</v>
      </c>
      <c r="B36">
        <v>21901372</v>
      </c>
      <c r="C36">
        <v>19822033</v>
      </c>
      <c r="D36">
        <v>2079339</v>
      </c>
      <c r="E36">
        <v>8072371</v>
      </c>
      <c r="F36">
        <v>7035621</v>
      </c>
      <c r="G36">
        <v>1036750</v>
      </c>
      <c r="H36">
        <v>6270834</v>
      </c>
      <c r="I36">
        <v>5984469</v>
      </c>
      <c r="J36">
        <v>286365</v>
      </c>
      <c r="K36">
        <v>7558167</v>
      </c>
      <c r="L36">
        <v>6801943</v>
      </c>
      <c r="M36">
        <v>756224</v>
      </c>
      <c r="N36">
        <v>0</v>
      </c>
      <c r="O36">
        <v>0</v>
      </c>
      <c r="P36">
        <v>0</v>
      </c>
      <c r="Q36">
        <v>8120573</v>
      </c>
      <c r="R36">
        <v>8017115</v>
      </c>
      <c r="S36">
        <v>198840</v>
      </c>
      <c r="T36">
        <v>557479</v>
      </c>
      <c r="U36">
        <v>17.8034</v>
      </c>
    </row>
    <row r="37" spans="1:21" x14ac:dyDescent="0.3">
      <c r="A37" t="s">
        <v>116</v>
      </c>
      <c r="B37">
        <v>22322649</v>
      </c>
      <c r="C37">
        <v>20414980</v>
      </c>
      <c r="D37">
        <v>1907669</v>
      </c>
      <c r="E37">
        <v>8096316</v>
      </c>
      <c r="F37">
        <v>7240484</v>
      </c>
      <c r="G37">
        <v>855832</v>
      </c>
      <c r="H37">
        <v>6432532</v>
      </c>
      <c r="I37">
        <v>6139741</v>
      </c>
      <c r="J37">
        <v>292791</v>
      </c>
      <c r="K37">
        <v>7793801</v>
      </c>
      <c r="L37">
        <v>7034755</v>
      </c>
      <c r="M37">
        <v>759046</v>
      </c>
      <c r="N37">
        <v>0</v>
      </c>
      <c r="O37">
        <v>0</v>
      </c>
      <c r="P37">
        <v>0</v>
      </c>
      <c r="Q37">
        <v>8157178</v>
      </c>
      <c r="R37">
        <v>8077485</v>
      </c>
      <c r="S37">
        <v>190380</v>
      </c>
      <c r="T37">
        <v>568668</v>
      </c>
      <c r="U37">
        <v>21.7789</v>
      </c>
    </row>
    <row r="38" spans="1:21" x14ac:dyDescent="0.3">
      <c r="A38" t="s">
        <v>117</v>
      </c>
      <c r="B38">
        <v>22902328</v>
      </c>
      <c r="C38">
        <v>21070077</v>
      </c>
      <c r="D38">
        <v>1832251</v>
      </c>
      <c r="E38">
        <v>8247593</v>
      </c>
      <c r="F38">
        <v>7465553</v>
      </c>
      <c r="G38">
        <v>782040</v>
      </c>
      <c r="H38">
        <v>6654713</v>
      </c>
      <c r="I38">
        <v>6358056</v>
      </c>
      <c r="J38">
        <v>296657</v>
      </c>
      <c r="K38">
        <v>8000022</v>
      </c>
      <c r="L38">
        <v>7246468</v>
      </c>
      <c r="M38">
        <v>753554</v>
      </c>
      <c r="N38">
        <v>0</v>
      </c>
      <c r="O38">
        <v>0</v>
      </c>
      <c r="P38">
        <v>0</v>
      </c>
      <c r="Q38">
        <v>8297691</v>
      </c>
      <c r="R38">
        <v>8188642</v>
      </c>
      <c r="S38">
        <v>182059</v>
      </c>
      <c r="T38">
        <v>571493</v>
      </c>
      <c r="U38">
        <v>18.834700000000002</v>
      </c>
    </row>
    <row r="39" spans="1:21" x14ac:dyDescent="0.3">
      <c r="A39" t="s">
        <v>118</v>
      </c>
      <c r="B39">
        <v>20847816</v>
      </c>
      <c r="C39">
        <v>19364064</v>
      </c>
      <c r="D39">
        <v>1483752</v>
      </c>
      <c r="E39">
        <v>7402028</v>
      </c>
      <c r="F39">
        <v>6728272</v>
      </c>
      <c r="G39">
        <v>673756</v>
      </c>
      <c r="H39">
        <v>6230217</v>
      </c>
      <c r="I39">
        <v>6078362</v>
      </c>
      <c r="J39">
        <v>151855</v>
      </c>
      <c r="K39">
        <v>7215571</v>
      </c>
      <c r="L39">
        <v>6557430</v>
      </c>
      <c r="M39">
        <v>658141</v>
      </c>
      <c r="N39">
        <v>0</v>
      </c>
      <c r="O39">
        <v>0</v>
      </c>
      <c r="P39">
        <v>0</v>
      </c>
      <c r="Q39">
        <v>7459461</v>
      </c>
      <c r="R39">
        <v>7360416</v>
      </c>
      <c r="S39">
        <v>148714</v>
      </c>
      <c r="T39">
        <v>509432</v>
      </c>
      <c r="U39">
        <v>23.3553</v>
      </c>
    </row>
    <row r="40" spans="1:21" x14ac:dyDescent="0.3">
      <c r="A40" t="s">
        <v>119</v>
      </c>
      <c r="B40">
        <v>21152183</v>
      </c>
      <c r="C40">
        <v>19725704</v>
      </c>
      <c r="D40">
        <v>1426479</v>
      </c>
      <c r="E40">
        <v>7529046</v>
      </c>
      <c r="F40">
        <v>6883456</v>
      </c>
      <c r="G40">
        <v>645590</v>
      </c>
      <c r="H40">
        <v>6235235</v>
      </c>
      <c r="I40">
        <v>6089762</v>
      </c>
      <c r="J40">
        <v>145473</v>
      </c>
      <c r="K40">
        <v>7387902</v>
      </c>
      <c r="L40">
        <v>6752486</v>
      </c>
      <c r="M40">
        <v>635416</v>
      </c>
      <c r="N40">
        <v>0</v>
      </c>
      <c r="O40">
        <v>0</v>
      </c>
      <c r="P40">
        <v>0</v>
      </c>
      <c r="Q40">
        <v>7575073</v>
      </c>
      <c r="R40">
        <v>7512683</v>
      </c>
      <c r="S40">
        <v>148428</v>
      </c>
      <c r="T40">
        <v>486955</v>
      </c>
      <c r="U40">
        <v>17.593299999999999</v>
      </c>
    </row>
    <row r="41" spans="1:21" x14ac:dyDescent="0.3">
      <c r="A41" t="s">
        <v>120</v>
      </c>
      <c r="B41">
        <v>20525309</v>
      </c>
      <c r="C41">
        <v>19020130</v>
      </c>
      <c r="D41">
        <v>1505179</v>
      </c>
      <c r="E41">
        <v>7244496</v>
      </c>
      <c r="F41">
        <v>6551052</v>
      </c>
      <c r="G41">
        <v>693444</v>
      </c>
      <c r="H41">
        <v>6219995</v>
      </c>
      <c r="I41">
        <v>6066031</v>
      </c>
      <c r="J41">
        <v>153964</v>
      </c>
      <c r="K41">
        <v>7060818</v>
      </c>
      <c r="L41">
        <v>6403047</v>
      </c>
      <c r="M41">
        <v>657771</v>
      </c>
      <c r="N41">
        <v>0</v>
      </c>
      <c r="O41">
        <v>0</v>
      </c>
      <c r="P41">
        <v>0</v>
      </c>
      <c r="Q41">
        <v>7298131</v>
      </c>
      <c r="R41">
        <v>7220596</v>
      </c>
      <c r="S41">
        <v>144424</v>
      </c>
      <c r="T41">
        <v>513352</v>
      </c>
      <c r="U41">
        <v>42.418100000000003</v>
      </c>
    </row>
    <row r="42" spans="1:21" x14ac:dyDescent="0.3">
      <c r="A42" t="s">
        <v>121</v>
      </c>
      <c r="B42">
        <v>24285910</v>
      </c>
      <c r="C42">
        <v>24223532</v>
      </c>
      <c r="D42">
        <v>62378</v>
      </c>
      <c r="E42">
        <v>8489057</v>
      </c>
      <c r="F42">
        <v>8454088</v>
      </c>
      <c r="G42">
        <v>34969</v>
      </c>
      <c r="H42">
        <v>7438331</v>
      </c>
      <c r="I42">
        <v>7431064</v>
      </c>
      <c r="J42">
        <v>7267</v>
      </c>
      <c r="K42">
        <v>8358522</v>
      </c>
      <c r="L42">
        <v>8338380</v>
      </c>
      <c r="M42">
        <v>20142</v>
      </c>
      <c r="N42">
        <v>0</v>
      </c>
      <c r="O42">
        <v>0</v>
      </c>
      <c r="P42">
        <v>0</v>
      </c>
      <c r="Q42">
        <v>8489350</v>
      </c>
      <c r="R42">
        <v>8387929</v>
      </c>
      <c r="S42">
        <v>5506</v>
      </c>
      <c r="T42">
        <v>14637</v>
      </c>
      <c r="U42">
        <v>16.934899999999999</v>
      </c>
    </row>
    <row r="43" spans="1:21" x14ac:dyDescent="0.3">
      <c r="A43" t="s">
        <v>122</v>
      </c>
      <c r="B43">
        <v>22097776</v>
      </c>
      <c r="C43">
        <v>21117622</v>
      </c>
      <c r="D43">
        <v>980154</v>
      </c>
      <c r="E43">
        <v>7987133</v>
      </c>
      <c r="F43">
        <v>7499803</v>
      </c>
      <c r="G43">
        <v>487330</v>
      </c>
      <c r="H43">
        <v>6285404</v>
      </c>
      <c r="I43">
        <v>6216762</v>
      </c>
      <c r="J43">
        <v>68642</v>
      </c>
      <c r="K43">
        <v>7825239</v>
      </c>
      <c r="L43">
        <v>7401057</v>
      </c>
      <c r="M43">
        <v>424182</v>
      </c>
      <c r="N43">
        <v>0</v>
      </c>
      <c r="O43">
        <v>0</v>
      </c>
      <c r="P43">
        <v>0</v>
      </c>
      <c r="Q43">
        <v>8033222</v>
      </c>
      <c r="R43">
        <v>7940536</v>
      </c>
      <c r="S43">
        <v>117148</v>
      </c>
      <c r="T43">
        <v>307039</v>
      </c>
      <c r="U43">
        <v>28.644200000000001</v>
      </c>
    </row>
    <row r="44" spans="1:21" x14ac:dyDescent="0.3">
      <c r="A44" t="s">
        <v>123</v>
      </c>
      <c r="B44">
        <v>22103902</v>
      </c>
      <c r="C44">
        <v>21118871</v>
      </c>
      <c r="D44">
        <v>985031</v>
      </c>
      <c r="E44">
        <v>7988212</v>
      </c>
      <c r="F44">
        <v>7498741</v>
      </c>
      <c r="G44">
        <v>489471</v>
      </c>
      <c r="H44">
        <v>6289882</v>
      </c>
      <c r="I44">
        <v>6220759</v>
      </c>
      <c r="J44">
        <v>69123</v>
      </c>
      <c r="K44">
        <v>7825808</v>
      </c>
      <c r="L44">
        <v>7399371</v>
      </c>
      <c r="M44">
        <v>426437</v>
      </c>
      <c r="N44">
        <v>0</v>
      </c>
      <c r="O44">
        <v>0</v>
      </c>
      <c r="P44">
        <v>0</v>
      </c>
      <c r="Q44">
        <v>8035916</v>
      </c>
      <c r="R44">
        <v>7943406</v>
      </c>
      <c r="S44">
        <v>117560</v>
      </c>
      <c r="T44">
        <v>308880</v>
      </c>
      <c r="U44">
        <v>29.048300000000001</v>
      </c>
    </row>
    <row r="45" spans="1:21" x14ac:dyDescent="0.3">
      <c r="A45" t="s">
        <v>124</v>
      </c>
      <c r="B45">
        <v>23549037</v>
      </c>
      <c r="C45">
        <v>23052071</v>
      </c>
      <c r="D45">
        <v>496966</v>
      </c>
      <c r="E45">
        <v>8248616</v>
      </c>
      <c r="F45">
        <v>8027942</v>
      </c>
      <c r="G45">
        <v>220674</v>
      </c>
      <c r="H45">
        <v>7197885</v>
      </c>
      <c r="I45">
        <v>7127722</v>
      </c>
      <c r="J45">
        <v>70163</v>
      </c>
      <c r="K45">
        <v>8102536</v>
      </c>
      <c r="L45">
        <v>7896407</v>
      </c>
      <c r="M45">
        <v>206129</v>
      </c>
      <c r="N45">
        <v>0</v>
      </c>
      <c r="O45">
        <v>0</v>
      </c>
      <c r="P45">
        <v>0</v>
      </c>
      <c r="Q45">
        <v>8261717</v>
      </c>
      <c r="R45">
        <v>8181947</v>
      </c>
      <c r="S45">
        <v>48397</v>
      </c>
      <c r="T45">
        <v>157736</v>
      </c>
      <c r="U45">
        <v>14.7547</v>
      </c>
    </row>
    <row r="46" spans="1:21" x14ac:dyDescent="0.3">
      <c r="A46" t="s">
        <v>125</v>
      </c>
      <c r="B46">
        <v>19441775</v>
      </c>
      <c r="C46">
        <v>18336569</v>
      </c>
      <c r="D46">
        <v>1105206</v>
      </c>
      <c r="E46">
        <v>7288338</v>
      </c>
      <c r="F46">
        <v>6809824</v>
      </c>
      <c r="G46">
        <v>478514</v>
      </c>
      <c r="H46">
        <v>5121694</v>
      </c>
      <c r="I46">
        <v>5042131</v>
      </c>
      <c r="J46">
        <v>79563</v>
      </c>
      <c r="K46">
        <v>7031743</v>
      </c>
      <c r="L46">
        <v>6484614</v>
      </c>
      <c r="M46">
        <v>547129</v>
      </c>
      <c r="N46">
        <v>0</v>
      </c>
      <c r="O46">
        <v>0</v>
      </c>
      <c r="P46">
        <v>0</v>
      </c>
      <c r="Q46">
        <v>7331189</v>
      </c>
      <c r="R46">
        <v>7232035</v>
      </c>
      <c r="S46">
        <v>276888</v>
      </c>
      <c r="T46">
        <v>270254</v>
      </c>
      <c r="U46">
        <v>24.914000000000001</v>
      </c>
    </row>
    <row r="47" spans="1:21" x14ac:dyDescent="0.3">
      <c r="A47" t="s">
        <v>126</v>
      </c>
      <c r="B47">
        <v>18713921</v>
      </c>
      <c r="C47">
        <v>13479758</v>
      </c>
      <c r="D47">
        <v>5234163</v>
      </c>
      <c r="E47">
        <v>6582151</v>
      </c>
      <c r="F47">
        <v>5525415</v>
      </c>
      <c r="G47">
        <v>1056736</v>
      </c>
      <c r="H47">
        <v>7056653</v>
      </c>
      <c r="I47">
        <v>3455599</v>
      </c>
      <c r="J47">
        <v>3601054</v>
      </c>
      <c r="K47">
        <v>5075117</v>
      </c>
      <c r="L47">
        <v>4498744</v>
      </c>
      <c r="M47">
        <v>576373</v>
      </c>
      <c r="N47">
        <v>0</v>
      </c>
      <c r="O47">
        <v>0</v>
      </c>
      <c r="P47">
        <v>0</v>
      </c>
      <c r="Q47">
        <v>6603082</v>
      </c>
      <c r="R47">
        <v>6536465</v>
      </c>
      <c r="S47">
        <v>416243</v>
      </c>
      <c r="T47">
        <v>160346</v>
      </c>
      <c r="U47">
        <v>331.55500000000001</v>
      </c>
    </row>
    <row r="48" spans="1:21" x14ac:dyDescent="0.3">
      <c r="A48" t="s">
        <v>127</v>
      </c>
      <c r="B48">
        <v>17533734</v>
      </c>
      <c r="C48">
        <v>11808863</v>
      </c>
      <c r="D48">
        <v>5724871</v>
      </c>
      <c r="E48">
        <v>4881380</v>
      </c>
      <c r="F48">
        <v>4500382</v>
      </c>
      <c r="G48">
        <v>380998</v>
      </c>
      <c r="H48">
        <v>8253351</v>
      </c>
      <c r="I48">
        <v>3201155</v>
      </c>
      <c r="J48">
        <v>5052196</v>
      </c>
      <c r="K48">
        <v>4399003</v>
      </c>
      <c r="L48">
        <v>4107326</v>
      </c>
      <c r="M48">
        <v>291677</v>
      </c>
      <c r="N48">
        <v>0</v>
      </c>
      <c r="O48">
        <v>0</v>
      </c>
      <c r="P48">
        <v>0</v>
      </c>
      <c r="Q48">
        <v>4900413</v>
      </c>
      <c r="R48">
        <v>4842916</v>
      </c>
      <c r="S48">
        <v>153906</v>
      </c>
      <c r="T48">
        <v>137951</v>
      </c>
      <c r="U48">
        <v>496.36399999999998</v>
      </c>
    </row>
    <row r="49" spans="1:21" x14ac:dyDescent="0.3">
      <c r="A49" t="s">
        <v>128</v>
      </c>
      <c r="B49">
        <v>18103796</v>
      </c>
      <c r="C49">
        <v>17724104</v>
      </c>
      <c r="D49">
        <v>379692</v>
      </c>
      <c r="E49">
        <v>7266460</v>
      </c>
      <c r="F49">
        <v>7131163</v>
      </c>
      <c r="G49">
        <v>135297</v>
      </c>
      <c r="H49">
        <v>3709430</v>
      </c>
      <c r="I49">
        <v>3604974</v>
      </c>
      <c r="J49">
        <v>104456</v>
      </c>
      <c r="K49">
        <v>7127906</v>
      </c>
      <c r="L49">
        <v>6987967</v>
      </c>
      <c r="M49">
        <v>139939</v>
      </c>
      <c r="N49">
        <v>0</v>
      </c>
      <c r="O49">
        <v>0</v>
      </c>
      <c r="P49">
        <v>0</v>
      </c>
      <c r="Q49">
        <v>7271236</v>
      </c>
      <c r="R49">
        <v>7188369</v>
      </c>
      <c r="S49">
        <v>45158</v>
      </c>
      <c r="T49">
        <v>94786</v>
      </c>
      <c r="U49">
        <v>33.558599999999998</v>
      </c>
    </row>
    <row r="50" spans="1:21" x14ac:dyDescent="0.3">
      <c r="A50" t="s">
        <v>129</v>
      </c>
      <c r="B50">
        <v>17776757</v>
      </c>
      <c r="C50">
        <v>17653619</v>
      </c>
      <c r="D50">
        <v>123138</v>
      </c>
      <c r="E50">
        <v>6730851</v>
      </c>
      <c r="F50">
        <v>6696692</v>
      </c>
      <c r="G50">
        <v>34159</v>
      </c>
      <c r="H50">
        <v>4393084</v>
      </c>
      <c r="I50">
        <v>4350460</v>
      </c>
      <c r="J50">
        <v>42624</v>
      </c>
      <c r="K50">
        <v>6652822</v>
      </c>
      <c r="L50">
        <v>6606467</v>
      </c>
      <c r="M50">
        <v>46355</v>
      </c>
      <c r="N50">
        <v>0</v>
      </c>
      <c r="O50">
        <v>0</v>
      </c>
      <c r="P50">
        <v>0</v>
      </c>
      <c r="Q50">
        <v>6733250</v>
      </c>
      <c r="R50">
        <v>6665829</v>
      </c>
      <c r="S50">
        <v>17283</v>
      </c>
      <c r="T50">
        <v>29254</v>
      </c>
      <c r="U50">
        <v>50.387700000000002</v>
      </c>
    </row>
    <row r="51" spans="1:21" x14ac:dyDescent="0.3">
      <c r="A51" t="s">
        <v>130</v>
      </c>
      <c r="B51">
        <v>20895641</v>
      </c>
      <c r="C51">
        <v>20480489</v>
      </c>
      <c r="D51">
        <v>415152</v>
      </c>
      <c r="E51">
        <v>7274432</v>
      </c>
      <c r="F51">
        <v>7061200</v>
      </c>
      <c r="G51">
        <v>213232</v>
      </c>
      <c r="H51">
        <v>6546398</v>
      </c>
      <c r="I51">
        <v>6527865</v>
      </c>
      <c r="J51">
        <v>18533</v>
      </c>
      <c r="K51">
        <v>7074811</v>
      </c>
      <c r="L51">
        <v>6891424</v>
      </c>
      <c r="M51">
        <v>183387</v>
      </c>
      <c r="N51">
        <v>0</v>
      </c>
      <c r="O51">
        <v>0</v>
      </c>
      <c r="P51">
        <v>0</v>
      </c>
      <c r="Q51">
        <v>7291194</v>
      </c>
      <c r="R51">
        <v>7175152</v>
      </c>
      <c r="S51">
        <v>55689</v>
      </c>
      <c r="T51">
        <v>127693</v>
      </c>
      <c r="U51">
        <v>57.472099999999998</v>
      </c>
    </row>
    <row r="52" spans="1:21" x14ac:dyDescent="0.3">
      <c r="A52" t="s">
        <v>131</v>
      </c>
      <c r="B52">
        <v>13153993</v>
      </c>
      <c r="C52">
        <v>12989444</v>
      </c>
      <c r="D52">
        <v>164549</v>
      </c>
      <c r="E52">
        <v>5185361</v>
      </c>
      <c r="F52">
        <v>5130118</v>
      </c>
      <c r="G52">
        <v>55243</v>
      </c>
      <c r="H52">
        <v>2884508</v>
      </c>
      <c r="I52">
        <v>2849780</v>
      </c>
      <c r="J52">
        <v>34728</v>
      </c>
      <c r="K52">
        <v>5084124</v>
      </c>
      <c r="L52">
        <v>5009546</v>
      </c>
      <c r="M52">
        <v>74578</v>
      </c>
      <c r="N52">
        <v>0</v>
      </c>
      <c r="O52">
        <v>0</v>
      </c>
      <c r="P52">
        <v>0</v>
      </c>
      <c r="Q52">
        <v>5201141</v>
      </c>
      <c r="R52">
        <v>5136893</v>
      </c>
      <c r="S52">
        <v>26331</v>
      </c>
      <c r="T52">
        <v>48055</v>
      </c>
      <c r="U52">
        <v>39.390999999999998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2" workbookViewId="0">
      <selection activeCell="G3" sqref="G3"/>
    </sheetView>
  </sheetViews>
  <sheetFormatPr defaultRowHeight="14.4" x14ac:dyDescent="0.3"/>
  <sheetData>
    <row r="1" spans="1:21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1" x14ac:dyDescent="0.3">
      <c r="A3" t="s">
        <v>1</v>
      </c>
      <c r="B3">
        <v>8896328</v>
      </c>
      <c r="C3">
        <v>8627842</v>
      </c>
      <c r="D3">
        <v>268486</v>
      </c>
      <c r="E3">
        <v>8896328</v>
      </c>
      <c r="F3">
        <v>8627842</v>
      </c>
      <c r="G3">
        <v>268486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19.7315</v>
      </c>
    </row>
    <row r="4" spans="1:21" x14ac:dyDescent="0.3">
      <c r="A4" t="s">
        <v>83</v>
      </c>
      <c r="B4">
        <v>9538142</v>
      </c>
      <c r="C4">
        <v>9071177</v>
      </c>
      <c r="D4">
        <v>466965</v>
      </c>
      <c r="E4">
        <v>9538142</v>
      </c>
      <c r="F4">
        <v>9071177</v>
      </c>
      <c r="G4">
        <v>466965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20.8308</v>
      </c>
    </row>
    <row r="5" spans="1:21" x14ac:dyDescent="0.3">
      <c r="A5" t="s">
        <v>84</v>
      </c>
      <c r="B5">
        <v>9448753</v>
      </c>
      <c r="C5">
        <v>9042112</v>
      </c>
      <c r="D5">
        <v>406641</v>
      </c>
      <c r="E5">
        <v>9448753</v>
      </c>
      <c r="F5">
        <v>9042112</v>
      </c>
      <c r="G5">
        <v>406641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22.0059</v>
      </c>
    </row>
    <row r="6" spans="1:21" x14ac:dyDescent="0.3">
      <c r="A6" t="s">
        <v>85</v>
      </c>
      <c r="B6">
        <v>9392134</v>
      </c>
      <c r="C6">
        <v>8892221</v>
      </c>
      <c r="D6">
        <v>499913</v>
      </c>
      <c r="E6">
        <v>9392134</v>
      </c>
      <c r="F6">
        <v>8892221</v>
      </c>
      <c r="G6">
        <v>499913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27.954699999999999</v>
      </c>
    </row>
    <row r="7" spans="1:21" x14ac:dyDescent="0.3">
      <c r="A7" t="s">
        <v>86</v>
      </c>
      <c r="B7">
        <v>9316520</v>
      </c>
      <c r="C7">
        <v>8721087</v>
      </c>
      <c r="D7">
        <v>595433</v>
      </c>
      <c r="E7">
        <v>9316520</v>
      </c>
      <c r="F7">
        <v>8721087</v>
      </c>
      <c r="G7">
        <v>595433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21.6113</v>
      </c>
    </row>
    <row r="8" spans="1:21" x14ac:dyDescent="0.3">
      <c r="A8" t="s">
        <v>87</v>
      </c>
      <c r="B8">
        <v>8410664</v>
      </c>
      <c r="C8">
        <v>7723827</v>
      </c>
      <c r="D8">
        <v>686837</v>
      </c>
      <c r="E8">
        <v>8410664</v>
      </c>
      <c r="F8">
        <v>7723827</v>
      </c>
      <c r="G8">
        <v>686837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20.549199999999999</v>
      </c>
    </row>
    <row r="9" spans="1:21" x14ac:dyDescent="0.3">
      <c r="A9" t="s">
        <v>88</v>
      </c>
      <c r="B9">
        <v>8999059</v>
      </c>
      <c r="C9">
        <v>8195776</v>
      </c>
      <c r="D9">
        <v>803283</v>
      </c>
      <c r="E9">
        <v>8999059</v>
      </c>
      <c r="F9">
        <v>8195776</v>
      </c>
      <c r="G9">
        <v>803283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15.5366</v>
      </c>
    </row>
    <row r="10" spans="1:21" x14ac:dyDescent="0.3">
      <c r="A10" t="s">
        <v>89</v>
      </c>
      <c r="B10">
        <v>9644852</v>
      </c>
      <c r="C10">
        <v>8972264</v>
      </c>
      <c r="D10">
        <v>672588</v>
      </c>
      <c r="E10">
        <v>9644852</v>
      </c>
      <c r="F10">
        <v>8972264</v>
      </c>
      <c r="G10">
        <v>672588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17.452500000000001</v>
      </c>
    </row>
    <row r="11" spans="1:21" x14ac:dyDescent="0.3">
      <c r="A11" t="s">
        <v>90</v>
      </c>
      <c r="B11">
        <v>8203862</v>
      </c>
      <c r="C11">
        <v>7701951</v>
      </c>
      <c r="D11">
        <v>501911</v>
      </c>
      <c r="E11">
        <v>8203862</v>
      </c>
      <c r="F11">
        <v>7701951</v>
      </c>
      <c r="G11">
        <v>501911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31.790400000000002</v>
      </c>
    </row>
    <row r="12" spans="1:21" x14ac:dyDescent="0.3">
      <c r="A12" t="s">
        <v>91</v>
      </c>
      <c r="B12">
        <v>9675912</v>
      </c>
      <c r="C12">
        <v>8856311</v>
      </c>
      <c r="D12">
        <v>819601</v>
      </c>
      <c r="E12">
        <v>9675912</v>
      </c>
      <c r="F12">
        <v>8856311</v>
      </c>
      <c r="G12">
        <v>819601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14.023099999999999</v>
      </c>
    </row>
    <row r="13" spans="1:21" x14ac:dyDescent="0.3">
      <c r="A13" t="s">
        <v>92</v>
      </c>
      <c r="B13">
        <v>9275854</v>
      </c>
      <c r="C13">
        <v>8424926</v>
      </c>
      <c r="D13">
        <v>850928</v>
      </c>
      <c r="E13">
        <v>9275854</v>
      </c>
      <c r="F13">
        <v>8424926</v>
      </c>
      <c r="G13">
        <v>850928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37.643900000000002</v>
      </c>
    </row>
    <row r="14" spans="1:21" x14ac:dyDescent="0.3">
      <c r="A14" t="s">
        <v>93</v>
      </c>
      <c r="B14">
        <v>10613961</v>
      </c>
      <c r="C14">
        <v>9590917</v>
      </c>
      <c r="D14">
        <v>1023044</v>
      </c>
      <c r="E14">
        <v>10613961</v>
      </c>
      <c r="F14">
        <v>9590917</v>
      </c>
      <c r="G14">
        <v>1023044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34.673299999999998</v>
      </c>
    </row>
    <row r="15" spans="1:21" x14ac:dyDescent="0.3">
      <c r="A15" t="s">
        <v>94</v>
      </c>
      <c r="B15">
        <v>10627391</v>
      </c>
      <c r="C15">
        <v>9605315</v>
      </c>
      <c r="D15">
        <v>1022076</v>
      </c>
      <c r="E15">
        <v>10627391</v>
      </c>
      <c r="F15">
        <v>9605315</v>
      </c>
      <c r="G15">
        <v>1022076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31.415700000000001</v>
      </c>
    </row>
    <row r="16" spans="1:21" x14ac:dyDescent="0.3">
      <c r="A16" t="s">
        <v>95</v>
      </c>
      <c r="B16">
        <v>9801634</v>
      </c>
      <c r="C16">
        <v>8665729</v>
      </c>
      <c r="D16">
        <v>1135905</v>
      </c>
      <c r="E16">
        <v>9801634</v>
      </c>
      <c r="F16">
        <v>8665729</v>
      </c>
      <c r="G16">
        <v>1135905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31.130800000000001</v>
      </c>
    </row>
    <row r="17" spans="1:21" x14ac:dyDescent="0.3">
      <c r="A17" t="s">
        <v>96</v>
      </c>
      <c r="B17">
        <v>8741707</v>
      </c>
      <c r="C17">
        <v>7562958</v>
      </c>
      <c r="D17">
        <v>1178749</v>
      </c>
      <c r="E17">
        <v>8741707</v>
      </c>
      <c r="F17">
        <v>7562958</v>
      </c>
      <c r="G17">
        <v>1178749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31.911200000000001</v>
      </c>
    </row>
    <row r="18" spans="1:21" x14ac:dyDescent="0.3">
      <c r="A18" t="s">
        <v>97</v>
      </c>
      <c r="B18">
        <v>8557314</v>
      </c>
      <c r="C18">
        <v>7258770</v>
      </c>
      <c r="D18">
        <v>1298544</v>
      </c>
      <c r="E18">
        <v>8557314</v>
      </c>
      <c r="F18">
        <v>7258770</v>
      </c>
      <c r="G18">
        <v>1298544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30.970199999999998</v>
      </c>
    </row>
    <row r="19" spans="1:21" x14ac:dyDescent="0.3">
      <c r="A19" t="s">
        <v>98</v>
      </c>
      <c r="B19">
        <v>8516933</v>
      </c>
      <c r="C19">
        <v>7161553</v>
      </c>
      <c r="D19">
        <v>1355380</v>
      </c>
      <c r="E19">
        <v>8516933</v>
      </c>
      <c r="F19">
        <v>7161553</v>
      </c>
      <c r="G19">
        <v>1355380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32.2654</v>
      </c>
    </row>
    <row r="20" spans="1:21" x14ac:dyDescent="0.3">
      <c r="A20" t="s">
        <v>99</v>
      </c>
      <c r="B20">
        <v>9618212</v>
      </c>
      <c r="C20">
        <v>8107663</v>
      </c>
      <c r="D20">
        <v>1510549</v>
      </c>
      <c r="E20">
        <v>9618212</v>
      </c>
      <c r="F20">
        <v>8107663</v>
      </c>
      <c r="G20">
        <v>1510549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14.797000000000001</v>
      </c>
    </row>
    <row r="21" spans="1:21" x14ac:dyDescent="0.3">
      <c r="A21" t="s">
        <v>100</v>
      </c>
      <c r="B21">
        <v>9648179</v>
      </c>
      <c r="C21">
        <v>8027908</v>
      </c>
      <c r="D21">
        <v>1620271</v>
      </c>
      <c r="E21">
        <v>9648179</v>
      </c>
      <c r="F21">
        <v>8027908</v>
      </c>
      <c r="G21">
        <v>1620271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14.0367</v>
      </c>
    </row>
    <row r="22" spans="1:21" x14ac:dyDescent="0.3">
      <c r="A22" t="s">
        <v>101</v>
      </c>
      <c r="B22">
        <v>9720666</v>
      </c>
      <c r="C22">
        <v>7644784</v>
      </c>
      <c r="D22">
        <v>2075882</v>
      </c>
      <c r="E22">
        <v>9720666</v>
      </c>
      <c r="F22">
        <v>7644784</v>
      </c>
      <c r="G22">
        <v>2075882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18.1204</v>
      </c>
    </row>
    <row r="23" spans="1:21" x14ac:dyDescent="0.3">
      <c r="A23" t="s">
        <v>102</v>
      </c>
      <c r="B23">
        <v>9757883</v>
      </c>
      <c r="C23">
        <v>7592347</v>
      </c>
      <c r="D23">
        <v>2165536</v>
      </c>
      <c r="E23">
        <v>9757883</v>
      </c>
      <c r="F23">
        <v>7592347</v>
      </c>
      <c r="G23">
        <v>2165536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17.696100000000001</v>
      </c>
    </row>
    <row r="24" spans="1:21" x14ac:dyDescent="0.3">
      <c r="A24" t="s">
        <v>103</v>
      </c>
      <c r="B24">
        <v>9960113</v>
      </c>
      <c r="C24">
        <v>7562959</v>
      </c>
      <c r="D24">
        <v>2397154</v>
      </c>
      <c r="E24">
        <v>9960113</v>
      </c>
      <c r="F24">
        <v>7562959</v>
      </c>
      <c r="G24">
        <v>2397154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17.339500000000001</v>
      </c>
    </row>
    <row r="25" spans="1:21" x14ac:dyDescent="0.3">
      <c r="A25" t="s">
        <v>104</v>
      </c>
      <c r="B25">
        <v>9731377</v>
      </c>
      <c r="C25">
        <v>7583537</v>
      </c>
      <c r="D25">
        <v>2147840</v>
      </c>
      <c r="E25">
        <v>9731377</v>
      </c>
      <c r="F25">
        <v>7583537</v>
      </c>
      <c r="G25">
        <v>2147840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18.006900000000002</v>
      </c>
    </row>
    <row r="26" spans="1:21" x14ac:dyDescent="0.3">
      <c r="A26" t="s">
        <v>105</v>
      </c>
      <c r="B26">
        <v>9955328</v>
      </c>
      <c r="C26">
        <v>7554386</v>
      </c>
      <c r="D26">
        <v>2400942</v>
      </c>
      <c r="E26">
        <v>9955328</v>
      </c>
      <c r="F26">
        <v>7554386</v>
      </c>
      <c r="G26">
        <v>2400942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17.610900000000001</v>
      </c>
    </row>
    <row r="27" spans="1:21" x14ac:dyDescent="0.3">
      <c r="A27" t="s">
        <v>106</v>
      </c>
      <c r="B27">
        <v>9980232</v>
      </c>
      <c r="C27">
        <v>7539180</v>
      </c>
      <c r="D27">
        <v>2441052</v>
      </c>
      <c r="E27">
        <v>9980232</v>
      </c>
      <c r="F27">
        <v>7539180</v>
      </c>
      <c r="G27">
        <v>2441052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17.1557</v>
      </c>
    </row>
    <row r="28" spans="1:21" x14ac:dyDescent="0.3">
      <c r="A28" t="s">
        <v>107</v>
      </c>
      <c r="B28">
        <v>9988059</v>
      </c>
      <c r="C28">
        <v>7539377</v>
      </c>
      <c r="D28">
        <v>2448682</v>
      </c>
      <c r="E28">
        <v>9988059</v>
      </c>
      <c r="F28">
        <v>7539377</v>
      </c>
      <c r="G28">
        <v>2448682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17.152200000000001</v>
      </c>
    </row>
    <row r="29" spans="1:21" x14ac:dyDescent="0.3">
      <c r="A29" t="s">
        <v>108</v>
      </c>
      <c r="B29">
        <v>9274546</v>
      </c>
      <c r="C29">
        <v>6876608</v>
      </c>
      <c r="D29">
        <v>2397938</v>
      </c>
      <c r="E29">
        <v>9274546</v>
      </c>
      <c r="F29">
        <v>6876608</v>
      </c>
      <c r="G29">
        <v>2397938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18.3245</v>
      </c>
    </row>
    <row r="30" spans="1:21" x14ac:dyDescent="0.3">
      <c r="A30" t="s">
        <v>109</v>
      </c>
      <c r="B30">
        <v>9151167</v>
      </c>
      <c r="C30">
        <v>6656362</v>
      </c>
      <c r="D30">
        <v>2494805</v>
      </c>
      <c r="E30">
        <v>9151167</v>
      </c>
      <c r="F30">
        <v>6656362</v>
      </c>
      <c r="G30">
        <v>2494805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18.3994</v>
      </c>
    </row>
    <row r="31" spans="1:21" x14ac:dyDescent="0.3">
      <c r="A31" t="s">
        <v>110</v>
      </c>
      <c r="B31">
        <v>9319476</v>
      </c>
      <c r="C31">
        <v>6891859</v>
      </c>
      <c r="D31">
        <v>2427617</v>
      </c>
      <c r="E31">
        <v>9319476</v>
      </c>
      <c r="F31">
        <v>6891859</v>
      </c>
      <c r="G31">
        <v>2427617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18.610600000000002</v>
      </c>
    </row>
    <row r="32" spans="1:21" x14ac:dyDescent="0.3">
      <c r="A32" t="s">
        <v>111</v>
      </c>
      <c r="B32">
        <v>9276455</v>
      </c>
      <c r="C32">
        <v>6536358</v>
      </c>
      <c r="D32">
        <v>2740097</v>
      </c>
      <c r="E32">
        <v>9276455</v>
      </c>
      <c r="F32">
        <v>6536358</v>
      </c>
      <c r="G32">
        <v>2740097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18.497</v>
      </c>
    </row>
    <row r="33" spans="1:21" x14ac:dyDescent="0.3">
      <c r="A33" t="s">
        <v>112</v>
      </c>
      <c r="B33">
        <v>9273419</v>
      </c>
      <c r="C33">
        <v>6519026</v>
      </c>
      <c r="D33">
        <v>2754393</v>
      </c>
      <c r="E33">
        <v>9273419</v>
      </c>
      <c r="F33">
        <v>6519026</v>
      </c>
      <c r="G33">
        <v>2754393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18.867599999999999</v>
      </c>
    </row>
    <row r="34" spans="1:21" x14ac:dyDescent="0.3">
      <c r="A34" t="s">
        <v>113</v>
      </c>
      <c r="B34">
        <v>9532819</v>
      </c>
      <c r="C34">
        <v>6651131</v>
      </c>
      <c r="D34">
        <v>2881688</v>
      </c>
      <c r="E34">
        <v>9532819</v>
      </c>
      <c r="F34">
        <v>6651131</v>
      </c>
      <c r="G34">
        <v>2881688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17.585699999999999</v>
      </c>
    </row>
    <row r="35" spans="1:21" x14ac:dyDescent="0.3">
      <c r="A35" t="s">
        <v>114</v>
      </c>
      <c r="B35">
        <v>9558810</v>
      </c>
      <c r="C35">
        <v>6650228</v>
      </c>
      <c r="D35">
        <v>2908582</v>
      </c>
      <c r="E35">
        <v>9558810</v>
      </c>
      <c r="F35">
        <v>6650228</v>
      </c>
      <c r="G35">
        <v>2908582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17.4924</v>
      </c>
    </row>
    <row r="36" spans="1:21" x14ac:dyDescent="0.3">
      <c r="A36" t="s">
        <v>115</v>
      </c>
      <c r="B36">
        <v>9570965</v>
      </c>
      <c r="C36">
        <v>6627424</v>
      </c>
      <c r="D36">
        <v>2943541</v>
      </c>
      <c r="E36">
        <v>9570965</v>
      </c>
      <c r="F36">
        <v>6627424</v>
      </c>
      <c r="G36">
        <v>2943541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17.4206</v>
      </c>
    </row>
    <row r="37" spans="1:21" x14ac:dyDescent="0.3">
      <c r="A37" t="s">
        <v>116</v>
      </c>
      <c r="B37">
        <v>9455085</v>
      </c>
      <c r="C37">
        <v>6458311</v>
      </c>
      <c r="D37">
        <v>2996774</v>
      </c>
      <c r="E37">
        <v>9455085</v>
      </c>
      <c r="F37">
        <v>6458311</v>
      </c>
      <c r="G37">
        <v>2996774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17.4696</v>
      </c>
    </row>
    <row r="38" spans="1:21" x14ac:dyDescent="0.3">
      <c r="A38" t="s">
        <v>117</v>
      </c>
      <c r="B38">
        <v>9497212</v>
      </c>
      <c r="C38">
        <v>6331196</v>
      </c>
      <c r="D38">
        <v>3166016</v>
      </c>
      <c r="E38">
        <v>9497212</v>
      </c>
      <c r="F38">
        <v>6331196</v>
      </c>
      <c r="G38">
        <v>3166016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17.212399999999999</v>
      </c>
    </row>
    <row r="39" spans="1:21" x14ac:dyDescent="0.3">
      <c r="A39" t="s">
        <v>118</v>
      </c>
      <c r="B39">
        <v>9608210</v>
      </c>
      <c r="C39">
        <v>6308841</v>
      </c>
      <c r="D39">
        <v>3299369</v>
      </c>
      <c r="E39">
        <v>9608210</v>
      </c>
      <c r="F39">
        <v>6308841</v>
      </c>
      <c r="G39">
        <v>3299369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14.6151</v>
      </c>
    </row>
    <row r="40" spans="1:21" x14ac:dyDescent="0.3">
      <c r="A40" t="s">
        <v>119</v>
      </c>
      <c r="B40">
        <v>9609755</v>
      </c>
      <c r="C40">
        <v>6313480</v>
      </c>
      <c r="D40">
        <v>3296275</v>
      </c>
      <c r="E40">
        <v>9609755</v>
      </c>
      <c r="F40">
        <v>6313480</v>
      </c>
      <c r="G40">
        <v>3296275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14.567600000000001</v>
      </c>
    </row>
    <row r="41" spans="1:21" x14ac:dyDescent="0.3">
      <c r="A41" t="s">
        <v>120</v>
      </c>
      <c r="B41">
        <v>9621866</v>
      </c>
      <c r="C41">
        <v>6285786</v>
      </c>
      <c r="D41">
        <v>3336080</v>
      </c>
      <c r="E41">
        <v>9621866</v>
      </c>
      <c r="F41">
        <v>6285786</v>
      </c>
      <c r="G41">
        <v>3336080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14.9267</v>
      </c>
    </row>
    <row r="42" spans="1:21" x14ac:dyDescent="0.3">
      <c r="A42" t="s">
        <v>121</v>
      </c>
      <c r="B42">
        <v>9062898</v>
      </c>
      <c r="C42">
        <v>5242106</v>
      </c>
      <c r="D42">
        <v>3820792</v>
      </c>
      <c r="E42">
        <v>9062898</v>
      </c>
      <c r="F42">
        <v>5242106</v>
      </c>
      <c r="G42">
        <v>3820792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14.079700000000001</v>
      </c>
    </row>
    <row r="43" spans="1:21" x14ac:dyDescent="0.3">
      <c r="A43" t="s">
        <v>122</v>
      </c>
      <c r="B43">
        <v>9467141</v>
      </c>
      <c r="C43">
        <v>5433222</v>
      </c>
      <c r="D43">
        <v>4033919</v>
      </c>
      <c r="E43">
        <v>9467141</v>
      </c>
      <c r="F43">
        <v>5433222</v>
      </c>
      <c r="G43">
        <v>4033919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14.2728</v>
      </c>
    </row>
    <row r="44" spans="1:21" x14ac:dyDescent="0.3">
      <c r="A44" t="s">
        <v>123</v>
      </c>
      <c r="B44">
        <v>9467066</v>
      </c>
      <c r="C44">
        <v>5426812</v>
      </c>
      <c r="D44">
        <v>4040254</v>
      </c>
      <c r="E44">
        <v>9467066</v>
      </c>
      <c r="F44">
        <v>5426812</v>
      </c>
      <c r="G44">
        <v>4040254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14.2378</v>
      </c>
    </row>
    <row r="45" spans="1:21" x14ac:dyDescent="0.3">
      <c r="A45" t="s">
        <v>124</v>
      </c>
      <c r="B45">
        <v>9284032</v>
      </c>
      <c r="C45">
        <v>5196732</v>
      </c>
      <c r="D45">
        <v>4087300</v>
      </c>
      <c r="E45">
        <v>9284032</v>
      </c>
      <c r="F45">
        <v>5196732</v>
      </c>
      <c r="G45">
        <v>4087300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14.0642</v>
      </c>
    </row>
    <row r="46" spans="1:21" x14ac:dyDescent="0.3">
      <c r="A46" t="s">
        <v>125</v>
      </c>
      <c r="B46">
        <v>9288647</v>
      </c>
      <c r="C46">
        <v>9068590</v>
      </c>
      <c r="D46">
        <v>220057</v>
      </c>
      <c r="E46">
        <v>9288647</v>
      </c>
      <c r="F46">
        <v>9068590</v>
      </c>
      <c r="G46">
        <v>220057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25.392199999999999</v>
      </c>
    </row>
    <row r="47" spans="1:21" x14ac:dyDescent="0.3">
      <c r="A47" t="s">
        <v>126</v>
      </c>
      <c r="B47">
        <v>12097785</v>
      </c>
      <c r="C47">
        <v>11554265</v>
      </c>
      <c r="D47">
        <v>543520</v>
      </c>
      <c r="E47">
        <v>12097785</v>
      </c>
      <c r="F47">
        <v>11554265</v>
      </c>
      <c r="G47">
        <v>543520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66.2453</v>
      </c>
    </row>
    <row r="48" spans="1:21" x14ac:dyDescent="0.3">
      <c r="A48" t="s">
        <v>127</v>
      </c>
      <c r="B48">
        <v>11284920</v>
      </c>
      <c r="C48">
        <v>10607543</v>
      </c>
      <c r="D48">
        <v>677377</v>
      </c>
      <c r="E48">
        <v>11284920</v>
      </c>
      <c r="F48">
        <v>10607543</v>
      </c>
      <c r="G48">
        <v>677377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66.599100000000007</v>
      </c>
    </row>
    <row r="49" spans="1:21" x14ac:dyDescent="0.3">
      <c r="A49" t="s">
        <v>128</v>
      </c>
      <c r="B49">
        <v>8941486</v>
      </c>
      <c r="C49">
        <v>8616997</v>
      </c>
      <c r="D49">
        <v>324489</v>
      </c>
      <c r="E49">
        <v>8941486</v>
      </c>
      <c r="F49">
        <v>8616997</v>
      </c>
      <c r="G49">
        <v>324489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15.6652</v>
      </c>
    </row>
    <row r="50" spans="1:21" x14ac:dyDescent="0.3">
      <c r="A50" t="s">
        <v>129</v>
      </c>
      <c r="B50">
        <v>8843615</v>
      </c>
      <c r="C50">
        <v>8420136</v>
      </c>
      <c r="D50">
        <v>423479</v>
      </c>
      <c r="E50">
        <v>8843615</v>
      </c>
      <c r="F50">
        <v>8420136</v>
      </c>
      <c r="G50">
        <v>423479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14.649900000000001</v>
      </c>
    </row>
    <row r="51" spans="1:21" x14ac:dyDescent="0.3">
      <c r="A51" t="s">
        <v>130</v>
      </c>
      <c r="B51">
        <v>9144065</v>
      </c>
      <c r="C51">
        <v>8836516</v>
      </c>
      <c r="D51">
        <v>307549</v>
      </c>
      <c r="E51">
        <v>9144065</v>
      </c>
      <c r="F51">
        <v>8836516</v>
      </c>
      <c r="G51">
        <v>307549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18.89</v>
      </c>
    </row>
    <row r="52" spans="1:21" x14ac:dyDescent="0.3">
      <c r="A52" t="s">
        <v>131</v>
      </c>
      <c r="B52">
        <v>8036299</v>
      </c>
      <c r="C52">
        <v>7776189</v>
      </c>
      <c r="D52">
        <v>260110</v>
      </c>
      <c r="E52">
        <v>8036299</v>
      </c>
      <c r="F52">
        <v>7776189</v>
      </c>
      <c r="G52">
        <v>260110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14.3102</v>
      </c>
    </row>
    <row r="53" spans="1:21" x14ac:dyDescent="0.3">
      <c r="F53">
        <f>AVERAGE(F3:F52)</f>
        <v>7690251.9000000004</v>
      </c>
      <c r="G53" s="4">
        <f>AVERAGE(G3:G52)</f>
        <v>1783524.26</v>
      </c>
    </row>
    <row r="54" spans="1:21" x14ac:dyDescent="0.3">
      <c r="F54">
        <f>F53/G53</f>
        <v>4.3118291533640258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ht="57.6" x14ac:dyDescent="0.3"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154</v>
      </c>
    </row>
    <row r="3" spans="1:22" x14ac:dyDescent="0.3">
      <c r="A3" t="s">
        <v>1</v>
      </c>
      <c r="B3">
        <v>1928250</v>
      </c>
      <c r="C3">
        <v>1624927</v>
      </c>
      <c r="D3">
        <v>303323</v>
      </c>
      <c r="E3">
        <v>638326</v>
      </c>
      <c r="F3">
        <v>512514</v>
      </c>
      <c r="G3">
        <v>125812</v>
      </c>
      <c r="H3">
        <v>58158</v>
      </c>
      <c r="I3">
        <v>21567</v>
      </c>
      <c r="J3">
        <v>36591</v>
      </c>
      <c r="K3">
        <v>1042076</v>
      </c>
      <c r="L3">
        <v>901377</v>
      </c>
      <c r="M3">
        <v>140699</v>
      </c>
      <c r="N3">
        <v>189690</v>
      </c>
      <c r="O3">
        <v>189469</v>
      </c>
      <c r="P3">
        <v>221</v>
      </c>
      <c r="Q3">
        <v>1480608</v>
      </c>
      <c r="R3">
        <v>1480339</v>
      </c>
      <c r="S3">
        <v>14258</v>
      </c>
      <c r="T3">
        <v>126849</v>
      </c>
      <c r="U3">
        <v>97.029600000000002</v>
      </c>
      <c r="V3" s="4">
        <v>627514</v>
      </c>
    </row>
    <row r="4" spans="1:22" x14ac:dyDescent="0.3">
      <c r="A4" t="s">
        <v>83</v>
      </c>
      <c r="B4">
        <v>1297852</v>
      </c>
      <c r="C4">
        <v>1059848</v>
      </c>
      <c r="D4">
        <v>238004</v>
      </c>
      <c r="E4">
        <v>574672</v>
      </c>
      <c r="F4">
        <v>450931</v>
      </c>
      <c r="G4">
        <v>123741</v>
      </c>
      <c r="H4">
        <v>88726</v>
      </c>
      <c r="I4">
        <v>23900</v>
      </c>
      <c r="J4">
        <v>64826</v>
      </c>
      <c r="K4">
        <v>508923</v>
      </c>
      <c r="L4">
        <v>459845</v>
      </c>
      <c r="M4">
        <v>49078</v>
      </c>
      <c r="N4">
        <v>125531</v>
      </c>
      <c r="O4">
        <v>125172</v>
      </c>
      <c r="P4">
        <v>359</v>
      </c>
      <c r="Q4">
        <v>705560</v>
      </c>
      <c r="R4">
        <v>705560</v>
      </c>
      <c r="S4">
        <v>5307</v>
      </c>
      <c r="T4">
        <v>43710</v>
      </c>
      <c r="U4">
        <v>62.528700000000001</v>
      </c>
      <c r="V4" s="4">
        <v>366640</v>
      </c>
    </row>
    <row r="5" spans="1:22" x14ac:dyDescent="0.3">
      <c r="A5" t="s">
        <v>84</v>
      </c>
      <c r="B5">
        <v>1546260</v>
      </c>
      <c r="C5">
        <v>1163565</v>
      </c>
      <c r="D5">
        <v>382695</v>
      </c>
      <c r="E5">
        <v>499510</v>
      </c>
      <c r="F5">
        <v>421120</v>
      </c>
      <c r="G5">
        <v>78390</v>
      </c>
      <c r="H5">
        <v>232071</v>
      </c>
      <c r="I5">
        <v>27136</v>
      </c>
      <c r="J5">
        <v>204935</v>
      </c>
      <c r="K5">
        <v>545378</v>
      </c>
      <c r="L5">
        <v>446878</v>
      </c>
      <c r="M5">
        <v>98500</v>
      </c>
      <c r="N5">
        <v>269301</v>
      </c>
      <c r="O5">
        <v>268431</v>
      </c>
      <c r="P5">
        <v>870</v>
      </c>
      <c r="Q5">
        <v>852471</v>
      </c>
      <c r="R5">
        <v>852467</v>
      </c>
      <c r="S5">
        <v>5652</v>
      </c>
      <c r="T5">
        <v>91903</v>
      </c>
      <c r="U5">
        <v>167.18600000000001</v>
      </c>
      <c r="V5" s="4">
        <v>361308</v>
      </c>
    </row>
    <row r="6" spans="1:22" x14ac:dyDescent="0.3">
      <c r="A6" t="s">
        <v>85</v>
      </c>
      <c r="B6">
        <v>2313203</v>
      </c>
      <c r="C6">
        <v>2044671</v>
      </c>
      <c r="D6">
        <v>268532</v>
      </c>
      <c r="E6">
        <v>875651</v>
      </c>
      <c r="F6">
        <v>730782</v>
      </c>
      <c r="G6">
        <v>144869</v>
      </c>
      <c r="H6">
        <v>117259</v>
      </c>
      <c r="I6">
        <v>47913</v>
      </c>
      <c r="J6">
        <v>69346</v>
      </c>
      <c r="K6">
        <v>1098173</v>
      </c>
      <c r="L6">
        <v>1044329</v>
      </c>
      <c r="M6">
        <v>53844</v>
      </c>
      <c r="N6">
        <v>222120</v>
      </c>
      <c r="O6">
        <v>221647</v>
      </c>
      <c r="P6">
        <v>473</v>
      </c>
      <c r="Q6">
        <v>1288058</v>
      </c>
      <c r="R6">
        <v>1288032</v>
      </c>
      <c r="S6">
        <v>15596</v>
      </c>
      <c r="T6">
        <v>37583</v>
      </c>
      <c r="U6">
        <v>74.111199999999997</v>
      </c>
      <c r="V6" s="4">
        <v>706459</v>
      </c>
    </row>
    <row r="7" spans="1:22" x14ac:dyDescent="0.3">
      <c r="A7" t="s">
        <v>86</v>
      </c>
      <c r="B7">
        <v>1927554</v>
      </c>
      <c r="C7">
        <v>1552692</v>
      </c>
      <c r="D7">
        <v>374862</v>
      </c>
      <c r="E7">
        <v>754963</v>
      </c>
      <c r="F7">
        <v>617479</v>
      </c>
      <c r="G7">
        <v>137484</v>
      </c>
      <c r="H7">
        <v>180583</v>
      </c>
      <c r="I7">
        <v>33030</v>
      </c>
      <c r="J7">
        <v>147553</v>
      </c>
      <c r="K7">
        <v>738954</v>
      </c>
      <c r="L7">
        <v>650132</v>
      </c>
      <c r="M7">
        <v>88822</v>
      </c>
      <c r="N7">
        <v>253054</v>
      </c>
      <c r="O7">
        <v>252051</v>
      </c>
      <c r="P7">
        <v>1003</v>
      </c>
      <c r="Q7">
        <v>1025051</v>
      </c>
      <c r="R7">
        <v>1025049</v>
      </c>
      <c r="S7">
        <v>7103</v>
      </c>
      <c r="T7">
        <v>81147</v>
      </c>
      <c r="U7">
        <v>123.712</v>
      </c>
      <c r="V7" s="4">
        <v>543497</v>
      </c>
    </row>
    <row r="8" spans="1:22" x14ac:dyDescent="0.3">
      <c r="A8" t="s">
        <v>87</v>
      </c>
      <c r="B8">
        <v>2511338</v>
      </c>
      <c r="C8">
        <v>1968732</v>
      </c>
      <c r="D8">
        <v>542606</v>
      </c>
      <c r="E8">
        <v>1023877</v>
      </c>
      <c r="F8">
        <v>748908</v>
      </c>
      <c r="G8">
        <v>274969</v>
      </c>
      <c r="H8">
        <v>42269</v>
      </c>
      <c r="I8">
        <v>12450</v>
      </c>
      <c r="J8">
        <v>29819</v>
      </c>
      <c r="K8">
        <v>1269233</v>
      </c>
      <c r="L8">
        <v>1032109</v>
      </c>
      <c r="M8">
        <v>237124</v>
      </c>
      <c r="N8">
        <v>175959</v>
      </c>
      <c r="O8">
        <v>175265</v>
      </c>
      <c r="P8">
        <v>694</v>
      </c>
      <c r="Q8">
        <v>2496316</v>
      </c>
      <c r="R8">
        <v>2475161</v>
      </c>
      <c r="S8">
        <v>9833</v>
      </c>
      <c r="T8">
        <v>226814</v>
      </c>
      <c r="U8">
        <v>107.358</v>
      </c>
      <c r="V8" s="4">
        <v>912842</v>
      </c>
    </row>
    <row r="9" spans="1:22" x14ac:dyDescent="0.3">
      <c r="A9" t="s">
        <v>88</v>
      </c>
      <c r="B9">
        <v>3389576</v>
      </c>
      <c r="C9">
        <v>3183093</v>
      </c>
      <c r="D9">
        <v>206483</v>
      </c>
      <c r="E9">
        <v>1299948</v>
      </c>
      <c r="F9">
        <v>1221095</v>
      </c>
      <c r="G9">
        <v>78853</v>
      </c>
      <c r="H9">
        <v>89428</v>
      </c>
      <c r="I9">
        <v>47857</v>
      </c>
      <c r="J9">
        <v>41571</v>
      </c>
      <c r="K9">
        <v>1672127</v>
      </c>
      <c r="L9">
        <v>1586253</v>
      </c>
      <c r="M9">
        <v>85874</v>
      </c>
      <c r="N9">
        <v>328073</v>
      </c>
      <c r="O9">
        <v>327888</v>
      </c>
      <c r="P9">
        <v>185</v>
      </c>
      <c r="Q9">
        <v>2302454</v>
      </c>
      <c r="R9">
        <v>2302140</v>
      </c>
      <c r="S9">
        <v>8419</v>
      </c>
      <c r="T9">
        <v>75757</v>
      </c>
      <c r="U9">
        <v>119.819</v>
      </c>
      <c r="V9" s="4">
        <v>1097870</v>
      </c>
    </row>
    <row r="10" spans="1:22" x14ac:dyDescent="0.3">
      <c r="A10" t="s">
        <v>89</v>
      </c>
      <c r="B10">
        <v>3656440</v>
      </c>
      <c r="C10">
        <v>3218825</v>
      </c>
      <c r="D10">
        <v>437615</v>
      </c>
      <c r="E10">
        <v>1420864</v>
      </c>
      <c r="F10">
        <v>1232510</v>
      </c>
      <c r="G10">
        <v>188354</v>
      </c>
      <c r="H10">
        <v>102612</v>
      </c>
      <c r="I10">
        <v>18150</v>
      </c>
      <c r="J10">
        <v>84462</v>
      </c>
      <c r="K10">
        <v>1950935</v>
      </c>
      <c r="L10">
        <v>1786530</v>
      </c>
      <c r="M10">
        <v>164405</v>
      </c>
      <c r="N10">
        <v>182029</v>
      </c>
      <c r="O10">
        <v>181635</v>
      </c>
      <c r="P10">
        <v>394</v>
      </c>
      <c r="Q10">
        <v>2693122</v>
      </c>
      <c r="R10">
        <v>2692872</v>
      </c>
      <c r="S10">
        <v>16716</v>
      </c>
      <c r="T10">
        <v>147459</v>
      </c>
      <c r="U10">
        <v>74.909300000000002</v>
      </c>
      <c r="V10" s="4">
        <v>1181556</v>
      </c>
    </row>
    <row r="11" spans="1:22" x14ac:dyDescent="0.3">
      <c r="A11" t="s">
        <v>90</v>
      </c>
      <c r="B11">
        <v>1809970</v>
      </c>
      <c r="C11">
        <v>1348759</v>
      </c>
      <c r="D11">
        <v>461211</v>
      </c>
      <c r="E11">
        <v>664917</v>
      </c>
      <c r="F11">
        <v>452781</v>
      </c>
      <c r="G11">
        <v>212136</v>
      </c>
      <c r="H11">
        <v>81049</v>
      </c>
      <c r="I11">
        <v>10506</v>
      </c>
      <c r="J11">
        <v>70543</v>
      </c>
      <c r="K11">
        <v>856138</v>
      </c>
      <c r="L11">
        <v>677993</v>
      </c>
      <c r="M11">
        <v>178145</v>
      </c>
      <c r="N11">
        <v>207866</v>
      </c>
      <c r="O11">
        <v>207479</v>
      </c>
      <c r="P11">
        <v>387</v>
      </c>
      <c r="Q11">
        <v>1599610</v>
      </c>
      <c r="R11">
        <v>1599136</v>
      </c>
      <c r="S11">
        <v>26099</v>
      </c>
      <c r="T11">
        <v>150208</v>
      </c>
      <c r="U11">
        <v>108.089</v>
      </c>
      <c r="V11" s="4">
        <v>562379</v>
      </c>
    </row>
    <row r="12" spans="1:22" x14ac:dyDescent="0.3">
      <c r="A12" t="s">
        <v>91</v>
      </c>
      <c r="B12">
        <v>1173695</v>
      </c>
      <c r="C12">
        <v>1173454</v>
      </c>
      <c r="D12">
        <v>241</v>
      </c>
      <c r="E12">
        <v>819963</v>
      </c>
      <c r="F12">
        <v>819857</v>
      </c>
      <c r="G12">
        <v>106</v>
      </c>
      <c r="H12">
        <v>113</v>
      </c>
      <c r="I12">
        <v>111</v>
      </c>
      <c r="J12">
        <v>2</v>
      </c>
      <c r="K12">
        <v>353282</v>
      </c>
      <c r="L12">
        <v>353150</v>
      </c>
      <c r="M12">
        <v>132</v>
      </c>
      <c r="N12">
        <v>337</v>
      </c>
      <c r="O12">
        <v>336</v>
      </c>
      <c r="P12">
        <v>1</v>
      </c>
      <c r="Q12">
        <v>545456</v>
      </c>
      <c r="R12">
        <v>545456</v>
      </c>
      <c r="S12">
        <v>44</v>
      </c>
      <c r="T12">
        <v>84</v>
      </c>
      <c r="U12">
        <v>91.294600000000003</v>
      </c>
      <c r="V12" s="4">
        <v>352903</v>
      </c>
    </row>
    <row r="13" spans="1:22" x14ac:dyDescent="0.3">
      <c r="A13" t="s">
        <v>92</v>
      </c>
      <c r="B13">
        <v>3049970</v>
      </c>
      <c r="C13">
        <v>2138486</v>
      </c>
      <c r="D13">
        <v>911484</v>
      </c>
      <c r="E13">
        <v>1352163</v>
      </c>
      <c r="F13">
        <v>781196</v>
      </c>
      <c r="G13">
        <v>570967</v>
      </c>
      <c r="H13">
        <v>114638</v>
      </c>
      <c r="I13">
        <v>42462</v>
      </c>
      <c r="J13">
        <v>72176</v>
      </c>
      <c r="K13">
        <v>1298843</v>
      </c>
      <c r="L13">
        <v>1031119</v>
      </c>
      <c r="M13">
        <v>267724</v>
      </c>
      <c r="N13">
        <v>284326</v>
      </c>
      <c r="O13">
        <v>283709</v>
      </c>
      <c r="P13">
        <v>617</v>
      </c>
      <c r="Q13">
        <v>2422128</v>
      </c>
      <c r="R13">
        <v>2421942</v>
      </c>
      <c r="S13">
        <v>41877</v>
      </c>
      <c r="T13">
        <v>226091</v>
      </c>
      <c r="U13">
        <v>70.920199999999994</v>
      </c>
      <c r="V13" s="4">
        <v>740405</v>
      </c>
    </row>
    <row r="14" spans="1:22" x14ac:dyDescent="0.3">
      <c r="A14" t="s">
        <v>93</v>
      </c>
      <c r="B14">
        <v>6836999</v>
      </c>
      <c r="C14">
        <v>5856985</v>
      </c>
      <c r="D14">
        <v>980014</v>
      </c>
      <c r="E14">
        <v>3018307</v>
      </c>
      <c r="F14">
        <v>2358768</v>
      </c>
      <c r="G14">
        <v>659539</v>
      </c>
      <c r="H14">
        <v>105817</v>
      </c>
      <c r="I14">
        <v>58655</v>
      </c>
      <c r="J14">
        <v>47162</v>
      </c>
      <c r="K14">
        <v>3467827</v>
      </c>
      <c r="L14">
        <v>3195103</v>
      </c>
      <c r="M14">
        <v>272724</v>
      </c>
      <c r="N14">
        <v>245048</v>
      </c>
      <c r="O14">
        <v>244459</v>
      </c>
      <c r="P14">
        <v>589</v>
      </c>
      <c r="Q14">
        <v>5940812</v>
      </c>
      <c r="R14">
        <v>5940520</v>
      </c>
      <c r="S14">
        <v>45528</v>
      </c>
      <c r="T14">
        <v>227309</v>
      </c>
      <c r="U14">
        <v>51.504399999999997</v>
      </c>
      <c r="V14" s="4">
        <v>1449621</v>
      </c>
    </row>
    <row r="15" spans="1:22" x14ac:dyDescent="0.3">
      <c r="A15" t="s">
        <v>94</v>
      </c>
      <c r="B15">
        <v>7641322</v>
      </c>
      <c r="C15">
        <v>6667977</v>
      </c>
      <c r="D15">
        <v>973345</v>
      </c>
      <c r="E15">
        <v>3276044</v>
      </c>
      <c r="F15">
        <v>2620405</v>
      </c>
      <c r="G15">
        <v>655639</v>
      </c>
      <c r="H15">
        <v>103902</v>
      </c>
      <c r="I15">
        <v>65750</v>
      </c>
      <c r="J15">
        <v>38152</v>
      </c>
      <c r="K15">
        <v>4004510</v>
      </c>
      <c r="L15">
        <v>3725464</v>
      </c>
      <c r="M15">
        <v>279046</v>
      </c>
      <c r="N15">
        <v>256866</v>
      </c>
      <c r="O15">
        <v>256358</v>
      </c>
      <c r="P15">
        <v>508</v>
      </c>
      <c r="Q15">
        <v>7089677</v>
      </c>
      <c r="R15">
        <v>7089288</v>
      </c>
      <c r="S15">
        <v>54460</v>
      </c>
      <c r="T15">
        <v>224597</v>
      </c>
      <c r="U15">
        <v>41.315300000000001</v>
      </c>
      <c r="V15" s="4">
        <v>1720621</v>
      </c>
    </row>
    <row r="16" spans="1:22" x14ac:dyDescent="0.3">
      <c r="A16" t="s">
        <v>95</v>
      </c>
      <c r="B16">
        <v>6191000</v>
      </c>
      <c r="C16">
        <v>5123963</v>
      </c>
      <c r="D16">
        <v>1067037</v>
      </c>
      <c r="E16">
        <v>2699469</v>
      </c>
      <c r="F16">
        <v>1980224</v>
      </c>
      <c r="G16">
        <v>719245</v>
      </c>
      <c r="H16">
        <v>93691</v>
      </c>
      <c r="I16">
        <v>51193</v>
      </c>
      <c r="J16">
        <v>42498</v>
      </c>
      <c r="K16">
        <v>3132458</v>
      </c>
      <c r="L16">
        <v>2827813</v>
      </c>
      <c r="M16">
        <v>304645</v>
      </c>
      <c r="N16">
        <v>265382</v>
      </c>
      <c r="O16">
        <v>264733</v>
      </c>
      <c r="P16">
        <v>649</v>
      </c>
      <c r="Q16">
        <v>6776496</v>
      </c>
      <c r="R16">
        <v>6776158</v>
      </c>
      <c r="S16">
        <v>59548</v>
      </c>
      <c r="T16">
        <v>244718</v>
      </c>
      <c r="U16">
        <v>40.157800000000002</v>
      </c>
      <c r="V16" s="4">
        <v>1497405</v>
      </c>
    </row>
    <row r="17" spans="1:22" x14ac:dyDescent="0.3">
      <c r="A17" t="s">
        <v>96</v>
      </c>
      <c r="B17">
        <v>3468853</v>
      </c>
      <c r="C17">
        <v>2419750</v>
      </c>
      <c r="D17">
        <v>1049103</v>
      </c>
      <c r="E17">
        <v>1629689</v>
      </c>
      <c r="F17">
        <v>920391</v>
      </c>
      <c r="G17">
        <v>709298</v>
      </c>
      <c r="H17">
        <v>80365</v>
      </c>
      <c r="I17">
        <v>36508</v>
      </c>
      <c r="J17">
        <v>43857</v>
      </c>
      <c r="K17">
        <v>1490638</v>
      </c>
      <c r="L17">
        <v>1195329</v>
      </c>
      <c r="M17">
        <v>295309</v>
      </c>
      <c r="N17">
        <v>268161</v>
      </c>
      <c r="O17">
        <v>267522</v>
      </c>
      <c r="P17">
        <v>639</v>
      </c>
      <c r="Q17">
        <v>3160576</v>
      </c>
      <c r="R17">
        <v>3160315</v>
      </c>
      <c r="S17">
        <v>57223</v>
      </c>
      <c r="T17">
        <v>238122</v>
      </c>
      <c r="U17">
        <v>44.503999999999998</v>
      </c>
      <c r="V17" s="4">
        <v>930933</v>
      </c>
    </row>
    <row r="18" spans="1:22" x14ac:dyDescent="0.3">
      <c r="A18" t="s">
        <v>97</v>
      </c>
      <c r="B18">
        <v>3667200</v>
      </c>
      <c r="C18">
        <v>2469677</v>
      </c>
      <c r="D18">
        <v>1197523</v>
      </c>
      <c r="E18">
        <v>1753710</v>
      </c>
      <c r="F18">
        <v>944815</v>
      </c>
      <c r="G18">
        <v>808895</v>
      </c>
      <c r="H18">
        <v>81151</v>
      </c>
      <c r="I18">
        <v>32686</v>
      </c>
      <c r="J18">
        <v>48465</v>
      </c>
      <c r="K18">
        <v>1556783</v>
      </c>
      <c r="L18">
        <v>1217472</v>
      </c>
      <c r="M18">
        <v>339311</v>
      </c>
      <c r="N18">
        <v>275556</v>
      </c>
      <c r="O18">
        <v>274704</v>
      </c>
      <c r="P18">
        <v>852</v>
      </c>
      <c r="Q18">
        <v>3602737</v>
      </c>
      <c r="R18">
        <v>3602373</v>
      </c>
      <c r="S18">
        <v>66524</v>
      </c>
      <c r="T18">
        <v>272839</v>
      </c>
      <c r="U18">
        <v>40.811399999999999</v>
      </c>
      <c r="V18" s="4">
        <v>975029</v>
      </c>
    </row>
    <row r="19" spans="1:22" x14ac:dyDescent="0.3">
      <c r="A19" t="s">
        <v>98</v>
      </c>
      <c r="B19">
        <v>3738096</v>
      </c>
      <c r="C19">
        <v>2448045</v>
      </c>
      <c r="D19">
        <v>1290051</v>
      </c>
      <c r="E19">
        <v>1823199</v>
      </c>
      <c r="F19">
        <v>940509</v>
      </c>
      <c r="G19">
        <v>882690</v>
      </c>
      <c r="H19">
        <v>79223</v>
      </c>
      <c r="I19">
        <v>32922</v>
      </c>
      <c r="J19">
        <v>46301</v>
      </c>
      <c r="K19">
        <v>1559786</v>
      </c>
      <c r="L19">
        <v>1199786</v>
      </c>
      <c r="M19">
        <v>360000</v>
      </c>
      <c r="N19">
        <v>275888</v>
      </c>
      <c r="O19">
        <v>274828</v>
      </c>
      <c r="P19">
        <v>1060</v>
      </c>
      <c r="Q19">
        <v>3652518</v>
      </c>
      <c r="R19">
        <v>3652111</v>
      </c>
      <c r="S19">
        <v>69543</v>
      </c>
      <c r="T19">
        <v>290292</v>
      </c>
      <c r="U19">
        <v>41.498899999999999</v>
      </c>
      <c r="V19" s="4">
        <v>961432</v>
      </c>
    </row>
    <row r="20" spans="1:22" x14ac:dyDescent="0.3">
      <c r="A20" t="s">
        <v>99</v>
      </c>
      <c r="B20">
        <v>2890249</v>
      </c>
      <c r="C20">
        <v>2820344</v>
      </c>
      <c r="D20">
        <v>69905</v>
      </c>
      <c r="E20">
        <v>1532677</v>
      </c>
      <c r="F20">
        <v>1505787</v>
      </c>
      <c r="G20">
        <v>26890</v>
      </c>
      <c r="H20">
        <v>32036</v>
      </c>
      <c r="I20">
        <v>1135</v>
      </c>
      <c r="J20">
        <v>30901</v>
      </c>
      <c r="K20">
        <v>1287167</v>
      </c>
      <c r="L20">
        <v>1275066</v>
      </c>
      <c r="M20">
        <v>12101</v>
      </c>
      <c r="N20">
        <v>38369</v>
      </c>
      <c r="O20">
        <v>38356</v>
      </c>
      <c r="P20">
        <v>13</v>
      </c>
      <c r="Q20">
        <v>2094132</v>
      </c>
      <c r="R20">
        <v>2094132</v>
      </c>
      <c r="S20">
        <v>817</v>
      </c>
      <c r="T20">
        <v>11670</v>
      </c>
      <c r="U20">
        <v>248.86199999999999</v>
      </c>
      <c r="V20" s="4">
        <v>1269886</v>
      </c>
    </row>
    <row r="21" spans="1:22" x14ac:dyDescent="0.3">
      <c r="A21" t="s">
        <v>100</v>
      </c>
      <c r="B21">
        <v>2731616</v>
      </c>
      <c r="C21">
        <v>2731399</v>
      </c>
      <c r="D21">
        <v>217</v>
      </c>
      <c r="E21">
        <v>1620775</v>
      </c>
      <c r="F21">
        <v>1620689</v>
      </c>
      <c r="G21">
        <v>86</v>
      </c>
      <c r="H21">
        <v>95</v>
      </c>
      <c r="I21">
        <v>93</v>
      </c>
      <c r="J21">
        <v>2</v>
      </c>
      <c r="K21">
        <v>1110395</v>
      </c>
      <c r="L21">
        <v>1110266</v>
      </c>
      <c r="M21">
        <v>129</v>
      </c>
      <c r="N21">
        <v>351</v>
      </c>
      <c r="O21">
        <v>351</v>
      </c>
      <c r="P21">
        <v>0</v>
      </c>
      <c r="Q21">
        <v>1762263</v>
      </c>
      <c r="R21">
        <v>1762263</v>
      </c>
      <c r="S21">
        <v>58</v>
      </c>
      <c r="T21">
        <v>78</v>
      </c>
      <c r="U21">
        <v>100.184</v>
      </c>
      <c r="V21" s="4">
        <v>1093066</v>
      </c>
    </row>
    <row r="22" spans="1:22" x14ac:dyDescent="0.3">
      <c r="A22" t="s">
        <v>101</v>
      </c>
      <c r="B22">
        <v>5543276</v>
      </c>
      <c r="C22">
        <v>5034743</v>
      </c>
      <c r="D22">
        <v>508533</v>
      </c>
      <c r="E22">
        <v>2575305</v>
      </c>
      <c r="F22">
        <v>2224349</v>
      </c>
      <c r="G22">
        <v>350956</v>
      </c>
      <c r="H22">
        <v>220247</v>
      </c>
      <c r="I22">
        <v>160356</v>
      </c>
      <c r="J22">
        <v>59891</v>
      </c>
      <c r="K22">
        <v>2319397</v>
      </c>
      <c r="L22">
        <v>2222606</v>
      </c>
      <c r="M22">
        <v>96791</v>
      </c>
      <c r="N22">
        <v>428327</v>
      </c>
      <c r="O22">
        <v>427432</v>
      </c>
      <c r="P22">
        <v>895</v>
      </c>
      <c r="Q22">
        <v>3469513</v>
      </c>
      <c r="R22">
        <v>3469274</v>
      </c>
      <c r="S22">
        <v>7739</v>
      </c>
      <c r="T22">
        <v>90257</v>
      </c>
      <c r="U22">
        <v>39.048499999999997</v>
      </c>
      <c r="V22" s="4">
        <v>1787347</v>
      </c>
    </row>
    <row r="23" spans="1:22" x14ac:dyDescent="0.3">
      <c r="A23" t="s">
        <v>102</v>
      </c>
      <c r="B23">
        <v>7398079</v>
      </c>
      <c r="C23">
        <v>5555191</v>
      </c>
      <c r="D23">
        <v>1842888</v>
      </c>
      <c r="E23">
        <v>2705324</v>
      </c>
      <c r="F23">
        <v>2266444</v>
      </c>
      <c r="G23">
        <v>438880</v>
      </c>
      <c r="H23">
        <v>858803</v>
      </c>
      <c r="I23">
        <v>17553</v>
      </c>
      <c r="J23">
        <v>841250</v>
      </c>
      <c r="K23">
        <v>2711103</v>
      </c>
      <c r="L23">
        <v>2150075</v>
      </c>
      <c r="M23">
        <v>561028</v>
      </c>
      <c r="N23">
        <v>1122849</v>
      </c>
      <c r="O23">
        <v>1121119</v>
      </c>
      <c r="P23">
        <v>1730</v>
      </c>
      <c r="Q23">
        <v>3878447</v>
      </c>
      <c r="R23">
        <v>3875795</v>
      </c>
      <c r="S23">
        <v>21926</v>
      </c>
      <c r="T23">
        <v>539047</v>
      </c>
      <c r="U23">
        <v>203.69</v>
      </c>
      <c r="V23" s="4">
        <v>1930668</v>
      </c>
    </row>
    <row r="24" spans="1:22" x14ac:dyDescent="0.3">
      <c r="A24" t="s">
        <v>103</v>
      </c>
      <c r="B24">
        <v>7926462</v>
      </c>
      <c r="C24">
        <v>6064652</v>
      </c>
      <c r="D24">
        <v>1861810</v>
      </c>
      <c r="E24">
        <v>2896197</v>
      </c>
      <c r="F24">
        <v>2506474</v>
      </c>
      <c r="G24">
        <v>389723</v>
      </c>
      <c r="H24">
        <v>951807</v>
      </c>
      <c r="I24">
        <v>20332</v>
      </c>
      <c r="J24">
        <v>931475</v>
      </c>
      <c r="K24">
        <v>2908364</v>
      </c>
      <c r="L24">
        <v>2370471</v>
      </c>
      <c r="M24">
        <v>537893</v>
      </c>
      <c r="N24">
        <v>1170094</v>
      </c>
      <c r="O24">
        <v>1167375</v>
      </c>
      <c r="P24">
        <v>2719</v>
      </c>
      <c r="Q24">
        <v>3978347</v>
      </c>
      <c r="R24">
        <v>3974889</v>
      </c>
      <c r="S24">
        <v>22966</v>
      </c>
      <c r="T24">
        <v>515232</v>
      </c>
      <c r="U24">
        <v>207.62799999999999</v>
      </c>
      <c r="V24" s="4">
        <v>2139684</v>
      </c>
    </row>
    <row r="25" spans="1:22" x14ac:dyDescent="0.3">
      <c r="A25" t="s">
        <v>104</v>
      </c>
      <c r="B25">
        <v>7481678</v>
      </c>
      <c r="C25">
        <v>5589906</v>
      </c>
      <c r="D25">
        <v>1891772</v>
      </c>
      <c r="E25">
        <v>2701293</v>
      </c>
      <c r="F25">
        <v>2254105</v>
      </c>
      <c r="G25">
        <v>447188</v>
      </c>
      <c r="H25">
        <v>901574</v>
      </c>
      <c r="I25">
        <v>18345</v>
      </c>
      <c r="J25">
        <v>883229</v>
      </c>
      <c r="K25">
        <v>2704077</v>
      </c>
      <c r="L25">
        <v>2144926</v>
      </c>
      <c r="M25">
        <v>559151</v>
      </c>
      <c r="N25">
        <v>1174734</v>
      </c>
      <c r="O25">
        <v>1172530</v>
      </c>
      <c r="P25">
        <v>2204</v>
      </c>
      <c r="Q25">
        <v>3803513</v>
      </c>
      <c r="R25">
        <v>3800974</v>
      </c>
      <c r="S25">
        <v>22505</v>
      </c>
      <c r="T25">
        <v>535964</v>
      </c>
      <c r="U25">
        <v>216.11</v>
      </c>
      <c r="V25" s="4">
        <v>1919385</v>
      </c>
    </row>
    <row r="26" spans="1:22" x14ac:dyDescent="0.3">
      <c r="A26" t="s">
        <v>105</v>
      </c>
      <c r="B26">
        <v>7923922</v>
      </c>
      <c r="C26">
        <v>6065528</v>
      </c>
      <c r="D26">
        <v>1858394</v>
      </c>
      <c r="E26">
        <v>2895801</v>
      </c>
      <c r="F26">
        <v>2505134</v>
      </c>
      <c r="G26">
        <v>390667</v>
      </c>
      <c r="H26">
        <v>945651</v>
      </c>
      <c r="I26">
        <v>20245</v>
      </c>
      <c r="J26">
        <v>925406</v>
      </c>
      <c r="K26">
        <v>2918863</v>
      </c>
      <c r="L26">
        <v>2378857</v>
      </c>
      <c r="M26">
        <v>540006</v>
      </c>
      <c r="N26">
        <v>1163607</v>
      </c>
      <c r="O26">
        <v>1161292</v>
      </c>
      <c r="P26">
        <v>2315</v>
      </c>
      <c r="Q26">
        <v>3988519</v>
      </c>
      <c r="R26">
        <v>3985290</v>
      </c>
      <c r="S26">
        <v>23007</v>
      </c>
      <c r="T26">
        <v>516621</v>
      </c>
      <c r="U26">
        <v>208.08699999999999</v>
      </c>
      <c r="V26" s="4">
        <v>2149965</v>
      </c>
    </row>
    <row r="27" spans="1:22" x14ac:dyDescent="0.3">
      <c r="A27" t="s">
        <v>106</v>
      </c>
      <c r="B27">
        <v>7994789</v>
      </c>
      <c r="C27">
        <v>6133808</v>
      </c>
      <c r="D27">
        <v>1860981</v>
      </c>
      <c r="E27">
        <v>2914695</v>
      </c>
      <c r="F27">
        <v>2540944</v>
      </c>
      <c r="G27">
        <v>373751</v>
      </c>
      <c r="H27">
        <v>975069</v>
      </c>
      <c r="I27">
        <v>21924</v>
      </c>
      <c r="J27">
        <v>953145</v>
      </c>
      <c r="K27">
        <v>2925170</v>
      </c>
      <c r="L27">
        <v>2393583</v>
      </c>
      <c r="M27">
        <v>531587</v>
      </c>
      <c r="N27">
        <v>1179855</v>
      </c>
      <c r="O27">
        <v>1177357</v>
      </c>
      <c r="P27">
        <v>2498</v>
      </c>
      <c r="Q27">
        <v>4000626</v>
      </c>
      <c r="R27">
        <v>3997036</v>
      </c>
      <c r="S27">
        <v>20765</v>
      </c>
      <c r="T27">
        <v>510847</v>
      </c>
      <c r="U27">
        <v>211.72200000000001</v>
      </c>
      <c r="V27" s="4">
        <v>2168382</v>
      </c>
    </row>
    <row r="28" spans="1:22" x14ac:dyDescent="0.3">
      <c r="A28" t="s">
        <v>107</v>
      </c>
      <c r="B28">
        <v>8003397</v>
      </c>
      <c r="C28">
        <v>6140666</v>
      </c>
      <c r="D28">
        <v>1862731</v>
      </c>
      <c r="E28">
        <v>2923422</v>
      </c>
      <c r="F28">
        <v>2552631</v>
      </c>
      <c r="G28">
        <v>370791</v>
      </c>
      <c r="H28">
        <v>979121</v>
      </c>
      <c r="I28">
        <v>20578</v>
      </c>
      <c r="J28">
        <v>958543</v>
      </c>
      <c r="K28">
        <v>2915679</v>
      </c>
      <c r="L28">
        <v>2384371</v>
      </c>
      <c r="M28">
        <v>531308</v>
      </c>
      <c r="N28">
        <v>1185175</v>
      </c>
      <c r="O28">
        <v>1183086</v>
      </c>
      <c r="P28">
        <v>2089</v>
      </c>
      <c r="Q28">
        <v>3962390</v>
      </c>
      <c r="R28">
        <v>3958733</v>
      </c>
      <c r="S28">
        <v>20675</v>
      </c>
      <c r="T28">
        <v>510502</v>
      </c>
      <c r="U28">
        <v>213.29499999999999</v>
      </c>
      <c r="V28" s="4">
        <v>2156287</v>
      </c>
    </row>
    <row r="29" spans="1:22" x14ac:dyDescent="0.3">
      <c r="A29" t="s">
        <v>108</v>
      </c>
      <c r="B29">
        <v>6354543</v>
      </c>
      <c r="C29">
        <v>5730755</v>
      </c>
      <c r="D29">
        <v>623788</v>
      </c>
      <c r="E29">
        <v>2975051</v>
      </c>
      <c r="F29">
        <v>2553866</v>
      </c>
      <c r="G29">
        <v>421185</v>
      </c>
      <c r="H29">
        <v>259159</v>
      </c>
      <c r="I29">
        <v>174285</v>
      </c>
      <c r="J29">
        <v>84874</v>
      </c>
      <c r="K29">
        <v>2620906</v>
      </c>
      <c r="L29">
        <v>2504635</v>
      </c>
      <c r="M29">
        <v>116271</v>
      </c>
      <c r="N29">
        <v>499427</v>
      </c>
      <c r="O29">
        <v>497969</v>
      </c>
      <c r="P29">
        <v>1458</v>
      </c>
      <c r="Q29">
        <v>3898837</v>
      </c>
      <c r="R29">
        <v>3898614</v>
      </c>
      <c r="S29">
        <v>10795</v>
      </c>
      <c r="T29">
        <v>105451</v>
      </c>
      <c r="U29">
        <v>40.1021</v>
      </c>
      <c r="V29" s="4">
        <v>2007102</v>
      </c>
    </row>
    <row r="30" spans="1:22" x14ac:dyDescent="0.3">
      <c r="A30" t="s">
        <v>109</v>
      </c>
      <c r="B30">
        <v>6558474</v>
      </c>
      <c r="C30">
        <v>5891716</v>
      </c>
      <c r="D30">
        <v>666758</v>
      </c>
      <c r="E30">
        <v>3089330</v>
      </c>
      <c r="F30">
        <v>2634582</v>
      </c>
      <c r="G30">
        <v>454748</v>
      </c>
      <c r="H30">
        <v>271761</v>
      </c>
      <c r="I30">
        <v>189517</v>
      </c>
      <c r="J30">
        <v>82244</v>
      </c>
      <c r="K30">
        <v>2677017</v>
      </c>
      <c r="L30">
        <v>2549628</v>
      </c>
      <c r="M30">
        <v>127389</v>
      </c>
      <c r="N30">
        <v>520366</v>
      </c>
      <c r="O30">
        <v>517989</v>
      </c>
      <c r="P30">
        <v>2377</v>
      </c>
      <c r="Q30">
        <v>3995708</v>
      </c>
      <c r="R30">
        <v>3995270</v>
      </c>
      <c r="S30">
        <v>10745</v>
      </c>
      <c r="T30">
        <v>116677</v>
      </c>
      <c r="U30">
        <v>41.704799999999999</v>
      </c>
      <c r="V30" s="4">
        <v>2042874</v>
      </c>
    </row>
    <row r="31" spans="1:22" x14ac:dyDescent="0.3">
      <c r="A31" t="s">
        <v>110</v>
      </c>
      <c r="B31">
        <v>6185871</v>
      </c>
      <c r="C31">
        <v>5543633</v>
      </c>
      <c r="D31">
        <v>642238</v>
      </c>
      <c r="E31">
        <v>2995940</v>
      </c>
      <c r="F31">
        <v>2539804</v>
      </c>
      <c r="G31">
        <v>456136</v>
      </c>
      <c r="H31">
        <v>246846</v>
      </c>
      <c r="I31">
        <v>171899</v>
      </c>
      <c r="J31">
        <v>74947</v>
      </c>
      <c r="K31">
        <v>2446331</v>
      </c>
      <c r="L31">
        <v>2338500</v>
      </c>
      <c r="M31">
        <v>107831</v>
      </c>
      <c r="N31">
        <v>496754</v>
      </c>
      <c r="O31">
        <v>493430</v>
      </c>
      <c r="P31">
        <v>3324</v>
      </c>
      <c r="Q31">
        <v>3517568</v>
      </c>
      <c r="R31">
        <v>3517328</v>
      </c>
      <c r="S31">
        <v>9649</v>
      </c>
      <c r="T31">
        <v>98121</v>
      </c>
      <c r="U31">
        <v>35.599899999999998</v>
      </c>
      <c r="V31" s="4">
        <v>1843524</v>
      </c>
    </row>
    <row r="32" spans="1:22" x14ac:dyDescent="0.3">
      <c r="A32" t="s">
        <v>111</v>
      </c>
      <c r="B32">
        <v>7373029</v>
      </c>
      <c r="C32">
        <v>6618246</v>
      </c>
      <c r="D32">
        <v>754783</v>
      </c>
      <c r="E32">
        <v>3390778</v>
      </c>
      <c r="F32">
        <v>2874124</v>
      </c>
      <c r="G32">
        <v>516654</v>
      </c>
      <c r="H32">
        <v>284750</v>
      </c>
      <c r="I32">
        <v>192490</v>
      </c>
      <c r="J32">
        <v>92260</v>
      </c>
      <c r="K32">
        <v>3136321</v>
      </c>
      <c r="L32">
        <v>2993294</v>
      </c>
      <c r="M32">
        <v>143027</v>
      </c>
      <c r="N32">
        <v>561180</v>
      </c>
      <c r="O32">
        <v>558338</v>
      </c>
      <c r="P32">
        <v>2842</v>
      </c>
      <c r="Q32">
        <v>4952476</v>
      </c>
      <c r="R32">
        <v>4951930</v>
      </c>
      <c r="S32">
        <v>12717</v>
      </c>
      <c r="T32">
        <v>130245</v>
      </c>
      <c r="U32">
        <v>36.376800000000003</v>
      </c>
      <c r="V32" s="4">
        <v>2442074</v>
      </c>
    </row>
    <row r="33" spans="1:22" x14ac:dyDescent="0.3">
      <c r="A33" t="s">
        <v>112</v>
      </c>
      <c r="B33">
        <v>7117891</v>
      </c>
      <c r="C33">
        <v>6361874</v>
      </c>
      <c r="D33">
        <v>756017</v>
      </c>
      <c r="E33">
        <v>3386609</v>
      </c>
      <c r="F33">
        <v>2844266</v>
      </c>
      <c r="G33">
        <v>542343</v>
      </c>
      <c r="H33">
        <v>283234</v>
      </c>
      <c r="I33">
        <v>201132</v>
      </c>
      <c r="J33">
        <v>82102</v>
      </c>
      <c r="K33">
        <v>2888635</v>
      </c>
      <c r="L33">
        <v>2759997</v>
      </c>
      <c r="M33">
        <v>128638</v>
      </c>
      <c r="N33">
        <v>559413</v>
      </c>
      <c r="O33">
        <v>556479</v>
      </c>
      <c r="P33">
        <v>2934</v>
      </c>
      <c r="Q33">
        <v>4332494</v>
      </c>
      <c r="R33">
        <v>4332045</v>
      </c>
      <c r="S33">
        <v>10486</v>
      </c>
      <c r="T33">
        <v>118181</v>
      </c>
      <c r="U33">
        <v>35.812399999999997</v>
      </c>
      <c r="V33" s="4">
        <v>2210653</v>
      </c>
    </row>
    <row r="34" spans="1:22" x14ac:dyDescent="0.3">
      <c r="A34" t="s">
        <v>113</v>
      </c>
      <c r="B34">
        <v>8190133</v>
      </c>
      <c r="C34">
        <v>7520046</v>
      </c>
      <c r="D34">
        <v>670087</v>
      </c>
      <c r="E34">
        <v>3738872</v>
      </c>
      <c r="F34">
        <v>3278067</v>
      </c>
      <c r="G34">
        <v>460805</v>
      </c>
      <c r="H34">
        <v>281133</v>
      </c>
      <c r="I34">
        <v>230341</v>
      </c>
      <c r="J34">
        <v>50792</v>
      </c>
      <c r="K34">
        <v>3564714</v>
      </c>
      <c r="L34">
        <v>3407303</v>
      </c>
      <c r="M34">
        <v>157411</v>
      </c>
      <c r="N34">
        <v>605414</v>
      </c>
      <c r="O34">
        <v>604335</v>
      </c>
      <c r="P34">
        <v>1079</v>
      </c>
      <c r="Q34">
        <v>5625886</v>
      </c>
      <c r="R34">
        <v>5624914</v>
      </c>
      <c r="S34">
        <v>10452</v>
      </c>
      <c r="T34">
        <v>146766</v>
      </c>
      <c r="U34">
        <v>39.1676</v>
      </c>
      <c r="V34" s="4">
        <v>2677130</v>
      </c>
    </row>
    <row r="35" spans="1:22" x14ac:dyDescent="0.3">
      <c r="A35" t="s">
        <v>114</v>
      </c>
      <c r="B35">
        <v>8309473</v>
      </c>
      <c r="C35">
        <v>7679173</v>
      </c>
      <c r="D35">
        <v>630300</v>
      </c>
      <c r="E35">
        <v>3775365</v>
      </c>
      <c r="F35">
        <v>3339555</v>
      </c>
      <c r="G35">
        <v>435810</v>
      </c>
      <c r="H35">
        <v>283400</v>
      </c>
      <c r="I35">
        <v>239291</v>
      </c>
      <c r="J35">
        <v>44109</v>
      </c>
      <c r="K35">
        <v>3639659</v>
      </c>
      <c r="L35">
        <v>3489961</v>
      </c>
      <c r="M35">
        <v>149698</v>
      </c>
      <c r="N35">
        <v>611049</v>
      </c>
      <c r="O35">
        <v>610366</v>
      </c>
      <c r="P35">
        <v>683</v>
      </c>
      <c r="Q35">
        <v>5749321</v>
      </c>
      <c r="R35">
        <v>5748194</v>
      </c>
      <c r="S35">
        <v>11681</v>
      </c>
      <c r="T35">
        <v>138047</v>
      </c>
      <c r="U35">
        <v>40.840499999999999</v>
      </c>
      <c r="V35" s="4">
        <v>2742234</v>
      </c>
    </row>
    <row r="36" spans="1:22" x14ac:dyDescent="0.3">
      <c r="A36" t="s">
        <v>115</v>
      </c>
      <c r="B36">
        <v>8529429</v>
      </c>
      <c r="C36">
        <v>7917380</v>
      </c>
      <c r="D36">
        <v>612049</v>
      </c>
      <c r="E36">
        <v>3791235</v>
      </c>
      <c r="F36">
        <v>3360263</v>
      </c>
      <c r="G36">
        <v>430972</v>
      </c>
      <c r="H36">
        <v>283542</v>
      </c>
      <c r="I36">
        <v>235547</v>
      </c>
      <c r="J36">
        <v>47995</v>
      </c>
      <c r="K36">
        <v>3838867</v>
      </c>
      <c r="L36">
        <v>3708587</v>
      </c>
      <c r="M36">
        <v>130280</v>
      </c>
      <c r="N36">
        <v>615785</v>
      </c>
      <c r="O36">
        <v>612983</v>
      </c>
      <c r="P36">
        <v>2802</v>
      </c>
      <c r="Q36">
        <v>5838925</v>
      </c>
      <c r="R36">
        <v>5838788</v>
      </c>
      <c r="S36">
        <v>10322</v>
      </c>
      <c r="T36">
        <v>119698</v>
      </c>
      <c r="U36">
        <v>32.239199999999997</v>
      </c>
      <c r="V36" s="4">
        <v>2949140</v>
      </c>
    </row>
    <row r="37" spans="1:22" x14ac:dyDescent="0.3">
      <c r="A37" t="s">
        <v>116</v>
      </c>
      <c r="B37">
        <v>8200614</v>
      </c>
      <c r="C37">
        <v>7606123</v>
      </c>
      <c r="D37">
        <v>594491</v>
      </c>
      <c r="E37">
        <v>3777573</v>
      </c>
      <c r="F37">
        <v>3348741</v>
      </c>
      <c r="G37">
        <v>428832</v>
      </c>
      <c r="H37">
        <v>289764</v>
      </c>
      <c r="I37">
        <v>251301</v>
      </c>
      <c r="J37">
        <v>38463</v>
      </c>
      <c r="K37">
        <v>3516322</v>
      </c>
      <c r="L37">
        <v>3389669</v>
      </c>
      <c r="M37">
        <v>126653</v>
      </c>
      <c r="N37">
        <v>616955</v>
      </c>
      <c r="O37">
        <v>616412</v>
      </c>
      <c r="P37">
        <v>543</v>
      </c>
      <c r="Q37">
        <v>5476383</v>
      </c>
      <c r="R37">
        <v>5476188</v>
      </c>
      <c r="S37">
        <v>7169</v>
      </c>
      <c r="T37">
        <v>119335</v>
      </c>
      <c r="U37">
        <v>42.5931</v>
      </c>
      <c r="V37" s="4">
        <v>2696979</v>
      </c>
    </row>
    <row r="38" spans="1:22" x14ac:dyDescent="0.3">
      <c r="A38" t="s">
        <v>117</v>
      </c>
      <c r="B38">
        <v>8529772</v>
      </c>
      <c r="C38">
        <v>7931327</v>
      </c>
      <c r="D38">
        <v>598445</v>
      </c>
      <c r="E38">
        <v>3919117</v>
      </c>
      <c r="F38">
        <v>3499991</v>
      </c>
      <c r="G38">
        <v>419126</v>
      </c>
      <c r="H38">
        <v>292890</v>
      </c>
      <c r="I38">
        <v>244634</v>
      </c>
      <c r="J38">
        <v>48256</v>
      </c>
      <c r="K38">
        <v>3681426</v>
      </c>
      <c r="L38">
        <v>3559771</v>
      </c>
      <c r="M38">
        <v>121655</v>
      </c>
      <c r="N38">
        <v>636339</v>
      </c>
      <c r="O38">
        <v>626931</v>
      </c>
      <c r="P38">
        <v>9408</v>
      </c>
      <c r="Q38">
        <v>5496432</v>
      </c>
      <c r="R38">
        <v>5496315</v>
      </c>
      <c r="S38">
        <v>7154</v>
      </c>
      <c r="T38">
        <v>114552</v>
      </c>
      <c r="U38">
        <v>30.029299999999999</v>
      </c>
      <c r="V38" s="4">
        <v>2897726</v>
      </c>
    </row>
    <row r="39" spans="1:22" x14ac:dyDescent="0.3">
      <c r="A39" t="s">
        <v>118</v>
      </c>
      <c r="B39">
        <v>8440092</v>
      </c>
      <c r="C39">
        <v>8150846</v>
      </c>
      <c r="D39">
        <v>289246</v>
      </c>
      <c r="E39">
        <v>3966769</v>
      </c>
      <c r="F39">
        <v>3811092</v>
      </c>
      <c r="G39">
        <v>155677</v>
      </c>
      <c r="H39">
        <v>151452</v>
      </c>
      <c r="I39">
        <v>131434</v>
      </c>
      <c r="J39">
        <v>20018</v>
      </c>
      <c r="K39">
        <v>3954955</v>
      </c>
      <c r="L39">
        <v>3842455</v>
      </c>
      <c r="M39">
        <v>112500</v>
      </c>
      <c r="N39">
        <v>366916</v>
      </c>
      <c r="O39">
        <v>365865</v>
      </c>
      <c r="P39">
        <v>1051</v>
      </c>
      <c r="Q39">
        <v>5932228</v>
      </c>
      <c r="R39">
        <v>5926308</v>
      </c>
      <c r="S39">
        <v>9607</v>
      </c>
      <c r="T39">
        <v>102950</v>
      </c>
      <c r="U39">
        <v>48.342399999999998</v>
      </c>
      <c r="V39" s="4">
        <v>3290640</v>
      </c>
    </row>
    <row r="40" spans="1:22" x14ac:dyDescent="0.3">
      <c r="A40" t="s">
        <v>119</v>
      </c>
      <c r="B40">
        <v>8170039</v>
      </c>
      <c r="C40">
        <v>8020408</v>
      </c>
      <c r="D40">
        <v>149631</v>
      </c>
      <c r="E40">
        <v>3934929</v>
      </c>
      <c r="F40">
        <v>3841105</v>
      </c>
      <c r="G40">
        <v>93824</v>
      </c>
      <c r="H40">
        <v>145106</v>
      </c>
      <c r="I40">
        <v>136599</v>
      </c>
      <c r="J40">
        <v>8507</v>
      </c>
      <c r="K40">
        <v>3738861</v>
      </c>
      <c r="L40">
        <v>3692407</v>
      </c>
      <c r="M40">
        <v>46454</v>
      </c>
      <c r="N40">
        <v>351143</v>
      </c>
      <c r="O40">
        <v>350297</v>
      </c>
      <c r="P40">
        <v>846</v>
      </c>
      <c r="Q40">
        <v>5479565</v>
      </c>
      <c r="R40">
        <v>5479162</v>
      </c>
      <c r="S40">
        <v>5312</v>
      </c>
      <c r="T40">
        <v>41177</v>
      </c>
      <c r="U40">
        <v>36.006100000000004</v>
      </c>
      <c r="V40" s="4">
        <v>3096361</v>
      </c>
    </row>
    <row r="41" spans="1:22" x14ac:dyDescent="0.3">
      <c r="A41" t="s">
        <v>120</v>
      </c>
      <c r="B41">
        <v>8412389</v>
      </c>
      <c r="C41">
        <v>8118974</v>
      </c>
      <c r="D41">
        <v>293415</v>
      </c>
      <c r="E41">
        <v>4019984</v>
      </c>
      <c r="F41">
        <v>3871448</v>
      </c>
      <c r="G41">
        <v>148536</v>
      </c>
      <c r="H41">
        <v>153684</v>
      </c>
      <c r="I41">
        <v>133034</v>
      </c>
      <c r="J41">
        <v>20650</v>
      </c>
      <c r="K41">
        <v>3874189</v>
      </c>
      <c r="L41">
        <v>3750636</v>
      </c>
      <c r="M41">
        <v>123553</v>
      </c>
      <c r="N41">
        <v>364532</v>
      </c>
      <c r="O41">
        <v>363856</v>
      </c>
      <c r="P41">
        <v>676</v>
      </c>
      <c r="Q41">
        <v>6224390</v>
      </c>
      <c r="R41">
        <v>6220424</v>
      </c>
      <c r="S41">
        <v>13552</v>
      </c>
      <c r="T41">
        <v>110125</v>
      </c>
      <c r="U41">
        <v>151.88800000000001</v>
      </c>
      <c r="V41" s="4">
        <v>3206411</v>
      </c>
    </row>
    <row r="42" spans="1:22" x14ac:dyDescent="0.3">
      <c r="A42" t="s">
        <v>121</v>
      </c>
      <c r="B42">
        <v>7356655</v>
      </c>
      <c r="C42">
        <v>7354557</v>
      </c>
      <c r="D42">
        <v>2098</v>
      </c>
      <c r="E42">
        <v>3855599</v>
      </c>
      <c r="F42">
        <v>3854791</v>
      </c>
      <c r="G42">
        <v>808</v>
      </c>
      <c r="H42">
        <v>7261</v>
      </c>
      <c r="I42">
        <v>7204</v>
      </c>
      <c r="J42">
        <v>57</v>
      </c>
      <c r="K42">
        <v>3478154</v>
      </c>
      <c r="L42">
        <v>3476936</v>
      </c>
      <c r="M42">
        <v>1218</v>
      </c>
      <c r="N42">
        <v>15641</v>
      </c>
      <c r="O42">
        <v>15626</v>
      </c>
      <c r="P42">
        <v>15</v>
      </c>
      <c r="Q42">
        <v>5570413</v>
      </c>
      <c r="R42">
        <v>5570413</v>
      </c>
      <c r="S42">
        <v>109</v>
      </c>
      <c r="T42">
        <v>738</v>
      </c>
      <c r="U42">
        <v>105.551</v>
      </c>
      <c r="V42" s="4">
        <v>3457724</v>
      </c>
    </row>
    <row r="43" spans="1:22" x14ac:dyDescent="0.3">
      <c r="A43" t="s">
        <v>122</v>
      </c>
      <c r="B43">
        <v>9314154</v>
      </c>
      <c r="C43">
        <v>9001004</v>
      </c>
      <c r="D43">
        <v>313150</v>
      </c>
      <c r="E43">
        <v>4515707</v>
      </c>
      <c r="F43">
        <v>4368972</v>
      </c>
      <c r="G43">
        <v>146735</v>
      </c>
      <c r="H43">
        <v>68453</v>
      </c>
      <c r="I43">
        <v>41246</v>
      </c>
      <c r="J43">
        <v>27207</v>
      </c>
      <c r="K43">
        <v>4439693</v>
      </c>
      <c r="L43">
        <v>4301417</v>
      </c>
      <c r="M43">
        <v>138276</v>
      </c>
      <c r="N43">
        <v>290301</v>
      </c>
      <c r="O43">
        <v>289369</v>
      </c>
      <c r="P43">
        <v>932</v>
      </c>
      <c r="Q43">
        <v>5911764</v>
      </c>
      <c r="R43">
        <v>5905440</v>
      </c>
      <c r="S43">
        <v>6997</v>
      </c>
      <c r="T43">
        <v>131260</v>
      </c>
      <c r="U43">
        <v>45.685699999999997</v>
      </c>
      <c r="V43" s="4">
        <v>4000121</v>
      </c>
    </row>
    <row r="44" spans="1:22" x14ac:dyDescent="0.3">
      <c r="A44" t="s">
        <v>123</v>
      </c>
      <c r="B44">
        <v>9348912</v>
      </c>
      <c r="C44">
        <v>9027997</v>
      </c>
      <c r="D44">
        <v>320915</v>
      </c>
      <c r="E44">
        <v>4524238</v>
      </c>
      <c r="F44">
        <v>4375074</v>
      </c>
      <c r="G44">
        <v>149164</v>
      </c>
      <c r="H44">
        <v>68935</v>
      </c>
      <c r="I44">
        <v>40301</v>
      </c>
      <c r="J44">
        <v>28634</v>
      </c>
      <c r="K44">
        <v>4463045</v>
      </c>
      <c r="L44">
        <v>4320670</v>
      </c>
      <c r="M44">
        <v>142375</v>
      </c>
      <c r="N44">
        <v>292694</v>
      </c>
      <c r="O44">
        <v>291952</v>
      </c>
      <c r="P44">
        <v>742</v>
      </c>
      <c r="Q44">
        <v>6059075</v>
      </c>
      <c r="R44">
        <v>6052069</v>
      </c>
      <c r="S44">
        <v>6554</v>
      </c>
      <c r="T44">
        <v>135860</v>
      </c>
      <c r="U44">
        <v>45.156599999999997</v>
      </c>
      <c r="V44" s="4">
        <v>4023727</v>
      </c>
    </row>
    <row r="45" spans="1:22" x14ac:dyDescent="0.3">
      <c r="A45" t="s">
        <v>124</v>
      </c>
      <c r="B45">
        <v>8036950</v>
      </c>
      <c r="C45">
        <v>8036901</v>
      </c>
      <c r="D45">
        <v>49</v>
      </c>
      <c r="E45">
        <v>4298894</v>
      </c>
      <c r="F45">
        <v>4298891</v>
      </c>
      <c r="G45">
        <v>3</v>
      </c>
      <c r="H45">
        <v>66933</v>
      </c>
      <c r="I45">
        <v>66933</v>
      </c>
      <c r="J45">
        <v>0</v>
      </c>
      <c r="K45">
        <v>3490914</v>
      </c>
      <c r="L45">
        <v>3490868</v>
      </c>
      <c r="M45">
        <v>46</v>
      </c>
      <c r="N45">
        <v>180209</v>
      </c>
      <c r="O45">
        <v>180209</v>
      </c>
      <c r="P45">
        <v>0</v>
      </c>
      <c r="Q45">
        <v>5013595</v>
      </c>
      <c r="R45">
        <v>5013595</v>
      </c>
      <c r="S45">
        <v>1</v>
      </c>
      <c r="T45">
        <v>1</v>
      </c>
      <c r="U45">
        <v>73.673500000000004</v>
      </c>
      <c r="V45" s="4">
        <v>3272449</v>
      </c>
    </row>
    <row r="46" spans="1:22" x14ac:dyDescent="0.3">
      <c r="A46" t="s">
        <v>125</v>
      </c>
      <c r="B46">
        <v>2399436</v>
      </c>
      <c r="C46">
        <v>2177483</v>
      </c>
      <c r="D46">
        <v>221953</v>
      </c>
      <c r="E46">
        <v>671775</v>
      </c>
      <c r="F46">
        <v>573049</v>
      </c>
      <c r="G46">
        <v>98726</v>
      </c>
      <c r="H46">
        <v>75067</v>
      </c>
      <c r="I46">
        <v>37971</v>
      </c>
      <c r="J46">
        <v>37096</v>
      </c>
      <c r="K46">
        <v>1398834</v>
      </c>
      <c r="L46">
        <v>1313081</v>
      </c>
      <c r="M46">
        <v>85753</v>
      </c>
      <c r="N46">
        <v>253760</v>
      </c>
      <c r="O46">
        <v>253382</v>
      </c>
      <c r="P46">
        <v>378</v>
      </c>
      <c r="Q46">
        <v>1531577</v>
      </c>
      <c r="R46">
        <v>1531471</v>
      </c>
      <c r="S46">
        <v>26642</v>
      </c>
      <c r="T46">
        <v>58422</v>
      </c>
      <c r="U46">
        <v>64.360399999999998</v>
      </c>
      <c r="V46" s="4">
        <v>825903</v>
      </c>
    </row>
    <row r="47" spans="1:22" x14ac:dyDescent="0.3">
      <c r="A47" t="s">
        <v>126</v>
      </c>
      <c r="B47">
        <v>9924052</v>
      </c>
      <c r="C47">
        <v>4663174</v>
      </c>
      <c r="D47">
        <v>5260878</v>
      </c>
      <c r="E47">
        <v>797913</v>
      </c>
      <c r="F47">
        <v>407538</v>
      </c>
      <c r="G47">
        <v>390375</v>
      </c>
      <c r="H47">
        <v>3599587</v>
      </c>
      <c r="I47">
        <v>12688</v>
      </c>
      <c r="J47">
        <v>3586899</v>
      </c>
      <c r="K47">
        <v>1800989</v>
      </c>
      <c r="L47">
        <v>517512</v>
      </c>
      <c r="M47">
        <v>1283477</v>
      </c>
      <c r="N47">
        <v>3725563</v>
      </c>
      <c r="O47">
        <v>3725436</v>
      </c>
      <c r="P47">
        <v>127</v>
      </c>
      <c r="Q47">
        <v>2820350</v>
      </c>
      <c r="R47">
        <v>2820348</v>
      </c>
      <c r="S47">
        <v>17361</v>
      </c>
      <c r="T47">
        <v>1266219</v>
      </c>
      <c r="U47">
        <v>339.71100000000001</v>
      </c>
      <c r="V47" s="4">
        <v>317136</v>
      </c>
    </row>
    <row r="48" spans="1:22" x14ac:dyDescent="0.3">
      <c r="A48" t="s">
        <v>127</v>
      </c>
      <c r="B48">
        <v>11915992</v>
      </c>
      <c r="C48">
        <v>5936288</v>
      </c>
      <c r="D48">
        <v>5979704</v>
      </c>
      <c r="E48">
        <v>882280</v>
      </c>
      <c r="F48">
        <v>379550</v>
      </c>
      <c r="G48">
        <v>502730</v>
      </c>
      <c r="H48">
        <v>5050498</v>
      </c>
      <c r="I48">
        <v>6635</v>
      </c>
      <c r="J48">
        <v>5043863</v>
      </c>
      <c r="K48">
        <v>825233</v>
      </c>
      <c r="L48">
        <v>392210</v>
      </c>
      <c r="M48">
        <v>433023</v>
      </c>
      <c r="N48">
        <v>5157981</v>
      </c>
      <c r="O48">
        <v>5157893</v>
      </c>
      <c r="P48">
        <v>88</v>
      </c>
      <c r="Q48">
        <v>1713540</v>
      </c>
      <c r="R48">
        <v>1713515</v>
      </c>
      <c r="S48">
        <v>14500</v>
      </c>
      <c r="T48">
        <v>414969</v>
      </c>
      <c r="U48">
        <v>468.476</v>
      </c>
      <c r="V48" s="4">
        <v>308108</v>
      </c>
    </row>
    <row r="49" spans="1:22" x14ac:dyDescent="0.3">
      <c r="A49" t="s">
        <v>128</v>
      </c>
      <c r="B49">
        <v>1211980</v>
      </c>
      <c r="C49">
        <v>1089107</v>
      </c>
      <c r="D49">
        <v>122873</v>
      </c>
      <c r="E49">
        <v>435243</v>
      </c>
      <c r="F49">
        <v>390528</v>
      </c>
      <c r="G49">
        <v>44715</v>
      </c>
      <c r="H49">
        <v>104162</v>
      </c>
      <c r="I49">
        <v>70529</v>
      </c>
      <c r="J49">
        <v>33633</v>
      </c>
      <c r="K49">
        <v>533249</v>
      </c>
      <c r="L49">
        <v>488774</v>
      </c>
      <c r="M49">
        <v>44475</v>
      </c>
      <c r="N49">
        <v>139326</v>
      </c>
      <c r="O49">
        <v>139276</v>
      </c>
      <c r="P49">
        <v>50</v>
      </c>
      <c r="Q49">
        <v>585980</v>
      </c>
      <c r="R49">
        <v>585953</v>
      </c>
      <c r="S49">
        <v>3365</v>
      </c>
      <c r="T49">
        <v>41210</v>
      </c>
      <c r="U49">
        <v>65.5886</v>
      </c>
      <c r="V49" s="4">
        <v>372767</v>
      </c>
    </row>
    <row r="50" spans="1:22" x14ac:dyDescent="0.3">
      <c r="A50" t="s">
        <v>129</v>
      </c>
      <c r="B50">
        <v>1000092</v>
      </c>
      <c r="C50">
        <v>963096</v>
      </c>
      <c r="D50">
        <v>36996</v>
      </c>
      <c r="E50">
        <v>456719</v>
      </c>
      <c r="F50">
        <v>441088</v>
      </c>
      <c r="G50">
        <v>15631</v>
      </c>
      <c r="H50">
        <v>42521</v>
      </c>
      <c r="I50">
        <v>39831</v>
      </c>
      <c r="J50">
        <v>2690</v>
      </c>
      <c r="K50">
        <v>426648</v>
      </c>
      <c r="L50">
        <v>408093</v>
      </c>
      <c r="M50">
        <v>18555</v>
      </c>
      <c r="N50">
        <v>74204</v>
      </c>
      <c r="O50">
        <v>74084</v>
      </c>
      <c r="P50">
        <v>120</v>
      </c>
      <c r="Q50">
        <v>447554</v>
      </c>
      <c r="R50">
        <v>447548</v>
      </c>
      <c r="S50">
        <v>2017</v>
      </c>
      <c r="T50">
        <v>17021</v>
      </c>
      <c r="U50">
        <v>125.863</v>
      </c>
      <c r="V50" s="4">
        <v>379588</v>
      </c>
    </row>
    <row r="51" spans="1:22" x14ac:dyDescent="0.3">
      <c r="A51" t="s">
        <v>130</v>
      </c>
      <c r="B51">
        <v>1121184</v>
      </c>
      <c r="C51">
        <v>957407</v>
      </c>
      <c r="D51">
        <v>163777</v>
      </c>
      <c r="E51">
        <v>514643</v>
      </c>
      <c r="F51">
        <v>420880</v>
      </c>
      <c r="G51">
        <v>93763</v>
      </c>
      <c r="H51">
        <v>18316</v>
      </c>
      <c r="I51">
        <v>13042</v>
      </c>
      <c r="J51">
        <v>5274</v>
      </c>
      <c r="K51">
        <v>509265</v>
      </c>
      <c r="L51">
        <v>444839</v>
      </c>
      <c r="M51">
        <v>64426</v>
      </c>
      <c r="N51">
        <v>78960</v>
      </c>
      <c r="O51">
        <v>78646</v>
      </c>
      <c r="P51">
        <v>314</v>
      </c>
      <c r="Q51">
        <v>637314</v>
      </c>
      <c r="R51">
        <v>637314</v>
      </c>
      <c r="S51">
        <v>3854</v>
      </c>
      <c r="T51">
        <v>60788</v>
      </c>
      <c r="U51">
        <v>117.988</v>
      </c>
      <c r="V51" s="4">
        <v>319839</v>
      </c>
    </row>
    <row r="52" spans="1:22" x14ac:dyDescent="0.3">
      <c r="A52" t="s">
        <v>131</v>
      </c>
      <c r="B52">
        <v>841092</v>
      </c>
      <c r="C52">
        <v>802383</v>
      </c>
      <c r="D52">
        <v>38709</v>
      </c>
      <c r="E52">
        <v>314576</v>
      </c>
      <c r="F52">
        <v>307612</v>
      </c>
      <c r="G52">
        <v>6964</v>
      </c>
      <c r="H52">
        <v>34605</v>
      </c>
      <c r="I52">
        <v>22531</v>
      </c>
      <c r="J52">
        <v>12074</v>
      </c>
      <c r="K52">
        <v>448179</v>
      </c>
      <c r="L52">
        <v>428572</v>
      </c>
      <c r="M52">
        <v>19607</v>
      </c>
      <c r="N52">
        <v>43732</v>
      </c>
      <c r="O52">
        <v>43668</v>
      </c>
      <c r="P52">
        <v>64</v>
      </c>
      <c r="Q52">
        <v>508501</v>
      </c>
      <c r="R52">
        <v>507872</v>
      </c>
      <c r="S52">
        <v>8941</v>
      </c>
      <c r="T52">
        <v>10996</v>
      </c>
      <c r="U52">
        <v>104.52500000000001</v>
      </c>
      <c r="V52" s="4">
        <v>373251</v>
      </c>
    </row>
    <row r="55" spans="1:22" x14ac:dyDescent="0.3">
      <c r="A55" t="s">
        <v>143</v>
      </c>
      <c r="B55">
        <f>AVERAGE(B3:B52)</f>
        <v>5537665.8799999999</v>
      </c>
      <c r="C55" s="7">
        <f t="shared" ref="C55:V55" si="0">AVERAGE(C3:C52)</f>
        <v>4693991.68</v>
      </c>
      <c r="D55" s="7">
        <f t="shared" si="0"/>
        <v>843674.2</v>
      </c>
      <c r="E55" s="7">
        <f t="shared" si="0"/>
        <v>2298398</v>
      </c>
      <c r="F55" s="7">
        <f t="shared" si="0"/>
        <v>1986914.38</v>
      </c>
      <c r="G55" s="7">
        <f t="shared" si="0"/>
        <v>311483.62</v>
      </c>
      <c r="H55" s="7">
        <f t="shared" si="0"/>
        <v>397570.34</v>
      </c>
      <c r="I55" s="7">
        <f t="shared" si="0"/>
        <v>74675.44</v>
      </c>
      <c r="J55" s="7">
        <f t="shared" si="0"/>
        <v>322894.90000000002</v>
      </c>
      <c r="K55" s="7">
        <f t="shared" si="0"/>
        <v>2274773.7000000002</v>
      </c>
      <c r="L55" s="7">
        <f t="shared" si="0"/>
        <v>2066614.36</v>
      </c>
      <c r="M55" s="7">
        <f t="shared" si="0"/>
        <v>208159.34</v>
      </c>
      <c r="N55" s="7">
        <f t="shared" si="0"/>
        <v>566923.84</v>
      </c>
      <c r="O55" s="7">
        <f t="shared" si="0"/>
        <v>565787.5</v>
      </c>
      <c r="P55" s="7">
        <f t="shared" si="0"/>
        <v>1136.3399999999999</v>
      </c>
      <c r="Q55" s="7">
        <f t="shared" si="0"/>
        <v>3517825.52</v>
      </c>
      <c r="R55" s="7">
        <f t="shared" si="0"/>
        <v>3516366.46</v>
      </c>
      <c r="S55" s="7">
        <f t="shared" si="0"/>
        <v>17283.400000000001</v>
      </c>
      <c r="T55" s="7">
        <f t="shared" si="0"/>
        <v>190690.18</v>
      </c>
      <c r="U55" s="7">
        <f t="shared" si="0"/>
        <v>103.453138</v>
      </c>
      <c r="V55" s="7">
        <f t="shared" si="0"/>
        <v>1667130.9</v>
      </c>
    </row>
    <row r="57" spans="1:22" x14ac:dyDescent="0.3">
      <c r="A57" t="s">
        <v>160</v>
      </c>
      <c r="B57" s="7">
        <f>AVERAGE([1]Sheet4!B3:B52)</f>
        <v>5054963.12</v>
      </c>
      <c r="C57" s="7">
        <f>AVERAGE([1]Sheet4!C3:C52)</f>
        <v>4198420.96</v>
      </c>
      <c r="D57" s="7">
        <f>AVERAGE([1]Sheet4!D3:D52)</f>
        <v>856542.16</v>
      </c>
      <c r="E57" s="7">
        <f>AVERAGE([1]Sheet4!E3:E52)</f>
        <v>575827.76</v>
      </c>
      <c r="F57" s="7">
        <f>AVERAGE([1]Sheet4!F3:F52)</f>
        <v>429750.56</v>
      </c>
      <c r="G57" s="7">
        <f>AVERAGE([1]Sheet4!G3:G52)</f>
        <v>146077.20000000001</v>
      </c>
      <c r="H57" s="7">
        <f>AVERAGE([1]Sheet4!H3:H52)</f>
        <v>397131.54</v>
      </c>
      <c r="I57" s="7">
        <f>AVERAGE([1]Sheet4!I3:I52)</f>
        <v>73450.92</v>
      </c>
      <c r="J57" s="7">
        <f>AVERAGE([1]Sheet4!J3:J52)</f>
        <v>323680.62</v>
      </c>
      <c r="K57" s="7">
        <f>AVERAGE([1]Sheet4!K3:K52)</f>
        <v>3515203.14</v>
      </c>
      <c r="L57" s="7">
        <f>AVERAGE([1]Sheet4!L3:L52)</f>
        <v>3129764.3</v>
      </c>
      <c r="M57" s="7">
        <f>AVERAGE([1]Sheet4!M3:M52)</f>
        <v>385438.84</v>
      </c>
      <c r="N57" s="7">
        <f>AVERAGE([1]Sheet4!N3:N52)</f>
        <v>566800.68000000005</v>
      </c>
      <c r="O57" s="7">
        <f>AVERAGE([1]Sheet4!O3:O52)</f>
        <v>565455.18000000005</v>
      </c>
      <c r="P57" s="7">
        <f>AVERAGE([1]Sheet4!P3:P52)</f>
        <v>1345.5</v>
      </c>
      <c r="Q57" s="7">
        <f>AVERAGE([1]Sheet4!Q3:Q52)</f>
        <v>3934091.72</v>
      </c>
      <c r="R57" s="7">
        <f>AVERAGE([1]Sheet4!R3:R52)</f>
        <v>3928642.04</v>
      </c>
      <c r="S57" s="7">
        <f>AVERAGE([1]Sheet4!S3:S52)</f>
        <v>15396.58</v>
      </c>
      <c r="T57" s="7">
        <f>AVERAGE([1]Sheet4!T3:T52)</f>
        <v>369521.86</v>
      </c>
      <c r="U57" s="7">
        <f>AVERAGE([1]Sheet4!U3:U52)</f>
        <v>104.45348200000001</v>
      </c>
      <c r="V57" s="7">
        <f>AVERAGE([1]Sheet4!V3:V52)</f>
        <v>903681.8</v>
      </c>
    </row>
    <row r="59" spans="1:22" x14ac:dyDescent="0.3">
      <c r="B59" s="2">
        <f>B55-B57</f>
        <v>482702.75999999978</v>
      </c>
      <c r="C59" s="7">
        <f t="shared" ref="C59:V59" si="1">C55-C57</f>
        <v>495570.71999999974</v>
      </c>
      <c r="D59" s="7">
        <f t="shared" si="1"/>
        <v>-12867.960000000079</v>
      </c>
      <c r="E59" s="2">
        <f t="shared" si="1"/>
        <v>1722570.24</v>
      </c>
      <c r="F59" s="7">
        <f t="shared" si="1"/>
        <v>1557163.8199999998</v>
      </c>
      <c r="G59" s="7">
        <f t="shared" si="1"/>
        <v>165406.41999999998</v>
      </c>
      <c r="H59" s="2">
        <f t="shared" si="1"/>
        <v>438.80000000004657</v>
      </c>
      <c r="I59" s="7">
        <f t="shared" si="1"/>
        <v>1224.5200000000041</v>
      </c>
      <c r="J59" s="7">
        <f t="shared" si="1"/>
        <v>-785.71999999997206</v>
      </c>
      <c r="K59" s="2">
        <f t="shared" si="1"/>
        <v>-1240429.44</v>
      </c>
      <c r="L59" s="7">
        <f t="shared" si="1"/>
        <v>-1063149.9399999997</v>
      </c>
      <c r="M59" s="7">
        <f t="shared" si="1"/>
        <v>-177279.50000000003</v>
      </c>
      <c r="N59" s="2">
        <f t="shared" si="1"/>
        <v>123.15999999991618</v>
      </c>
      <c r="O59" s="7">
        <f t="shared" si="1"/>
        <v>332.31999999994878</v>
      </c>
      <c r="P59" s="7">
        <f t="shared" si="1"/>
        <v>-209.16000000000008</v>
      </c>
      <c r="Q59" s="7">
        <f t="shared" si="1"/>
        <v>-416266.20000000019</v>
      </c>
      <c r="R59" s="7">
        <f t="shared" si="1"/>
        <v>-412275.58000000007</v>
      </c>
      <c r="S59" s="7">
        <f t="shared" si="1"/>
        <v>1886.8200000000015</v>
      </c>
      <c r="T59" s="7">
        <f t="shared" si="1"/>
        <v>-178831.68</v>
      </c>
      <c r="U59" s="7">
        <f t="shared" si="1"/>
        <v>-1.0003440000000126</v>
      </c>
      <c r="V59" s="7">
        <f t="shared" si="1"/>
        <v>763449.09999999986</v>
      </c>
    </row>
    <row r="62" spans="1:22" x14ac:dyDescent="0.3">
      <c r="E62">
        <f>E59+H59+K59+N59</f>
        <v>482702.76</v>
      </c>
    </row>
  </sheetData>
  <mergeCells count="1">
    <mergeCell ref="B1:U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155</v>
      </c>
    </row>
    <row r="3" spans="1:22" x14ac:dyDescent="0.3">
      <c r="A3" t="s">
        <v>1</v>
      </c>
      <c r="B3">
        <v>786088</v>
      </c>
      <c r="C3">
        <v>593464</v>
      </c>
      <c r="D3">
        <v>192624</v>
      </c>
      <c r="E3">
        <v>125265</v>
      </c>
      <c r="F3">
        <v>80266</v>
      </c>
      <c r="G3">
        <v>44999</v>
      </c>
      <c r="H3">
        <v>36591</v>
      </c>
      <c r="I3">
        <v>8580</v>
      </c>
      <c r="J3">
        <v>28011</v>
      </c>
      <c r="K3">
        <v>518511</v>
      </c>
      <c r="L3">
        <v>399542</v>
      </c>
      <c r="M3">
        <v>118969</v>
      </c>
      <c r="N3">
        <v>105722</v>
      </c>
      <c r="O3">
        <v>105076</v>
      </c>
      <c r="P3">
        <v>646</v>
      </c>
      <c r="Q3">
        <v>0</v>
      </c>
      <c r="R3">
        <v>0</v>
      </c>
      <c r="S3">
        <v>31297</v>
      </c>
      <c r="T3">
        <v>90077</v>
      </c>
      <c r="U3">
        <v>174.38200000000001</v>
      </c>
      <c r="V3" s="4">
        <v>312667</v>
      </c>
    </row>
    <row r="4" spans="1:22" x14ac:dyDescent="0.3">
      <c r="A4" t="s">
        <v>83</v>
      </c>
      <c r="B4">
        <v>547395</v>
      </c>
      <c r="C4">
        <v>487433</v>
      </c>
      <c r="D4">
        <v>59962</v>
      </c>
      <c r="E4">
        <v>123716</v>
      </c>
      <c r="F4">
        <v>116902</v>
      </c>
      <c r="G4">
        <v>6814</v>
      </c>
      <c r="H4">
        <v>64826</v>
      </c>
      <c r="I4">
        <v>35179</v>
      </c>
      <c r="J4">
        <v>29647</v>
      </c>
      <c r="K4">
        <v>275925</v>
      </c>
      <c r="L4">
        <v>252661</v>
      </c>
      <c r="M4">
        <v>23264</v>
      </c>
      <c r="N4">
        <v>82928</v>
      </c>
      <c r="O4">
        <v>82691</v>
      </c>
      <c r="P4">
        <v>237</v>
      </c>
      <c r="Q4">
        <v>0</v>
      </c>
      <c r="R4">
        <v>0</v>
      </c>
      <c r="S4">
        <v>6161</v>
      </c>
      <c r="T4">
        <v>16629</v>
      </c>
      <c r="U4">
        <v>176.43600000000001</v>
      </c>
      <c r="V4" s="4">
        <v>212535</v>
      </c>
    </row>
    <row r="5" spans="1:22" x14ac:dyDescent="0.3">
      <c r="A5" t="s">
        <v>84</v>
      </c>
      <c r="B5">
        <v>918094</v>
      </c>
      <c r="C5">
        <v>637157</v>
      </c>
      <c r="D5">
        <v>280937</v>
      </c>
      <c r="E5">
        <v>78254</v>
      </c>
      <c r="F5">
        <v>59380</v>
      </c>
      <c r="G5">
        <v>18874</v>
      </c>
      <c r="H5">
        <v>204929</v>
      </c>
      <c r="I5">
        <v>34000</v>
      </c>
      <c r="J5">
        <v>170929</v>
      </c>
      <c r="K5">
        <v>412814</v>
      </c>
      <c r="L5">
        <v>322072</v>
      </c>
      <c r="M5">
        <v>90742</v>
      </c>
      <c r="N5">
        <v>222097</v>
      </c>
      <c r="O5">
        <v>221705</v>
      </c>
      <c r="P5">
        <v>392</v>
      </c>
      <c r="Q5">
        <v>0</v>
      </c>
      <c r="R5">
        <v>0</v>
      </c>
      <c r="S5">
        <v>13616</v>
      </c>
      <c r="T5">
        <v>75335</v>
      </c>
      <c r="U5">
        <v>226.554</v>
      </c>
      <c r="V5" s="4">
        <v>283285</v>
      </c>
    </row>
    <row r="6" spans="1:22" x14ac:dyDescent="0.3">
      <c r="A6" t="s">
        <v>85</v>
      </c>
      <c r="B6">
        <v>648321</v>
      </c>
      <c r="C6">
        <v>523049</v>
      </c>
      <c r="D6">
        <v>125272</v>
      </c>
      <c r="E6">
        <v>144771</v>
      </c>
      <c r="F6">
        <v>111674</v>
      </c>
      <c r="G6">
        <v>33097</v>
      </c>
      <c r="H6">
        <v>69345</v>
      </c>
      <c r="I6">
        <v>39770</v>
      </c>
      <c r="J6">
        <v>29575</v>
      </c>
      <c r="K6">
        <v>337200</v>
      </c>
      <c r="L6">
        <v>274870</v>
      </c>
      <c r="M6">
        <v>62330</v>
      </c>
      <c r="N6">
        <v>97005</v>
      </c>
      <c r="O6">
        <v>96735</v>
      </c>
      <c r="P6">
        <v>270</v>
      </c>
      <c r="Q6">
        <v>0</v>
      </c>
      <c r="R6">
        <v>0</v>
      </c>
      <c r="S6">
        <v>27783</v>
      </c>
      <c r="T6">
        <v>36892</v>
      </c>
      <c r="U6">
        <v>161.89599999999999</v>
      </c>
      <c r="V6" s="4">
        <v>236245</v>
      </c>
    </row>
    <row r="7" spans="1:22" x14ac:dyDescent="0.3">
      <c r="A7" t="s">
        <v>86</v>
      </c>
      <c r="B7">
        <v>859681</v>
      </c>
      <c r="C7">
        <v>563956</v>
      </c>
      <c r="D7">
        <v>295725</v>
      </c>
      <c r="E7">
        <v>137445</v>
      </c>
      <c r="F7">
        <v>87614</v>
      </c>
      <c r="G7">
        <v>49831</v>
      </c>
      <c r="H7">
        <v>147551</v>
      </c>
      <c r="I7">
        <v>16980</v>
      </c>
      <c r="J7">
        <v>130571</v>
      </c>
      <c r="K7">
        <v>377255</v>
      </c>
      <c r="L7">
        <v>262875</v>
      </c>
      <c r="M7">
        <v>114380</v>
      </c>
      <c r="N7">
        <v>197430</v>
      </c>
      <c r="O7">
        <v>196487</v>
      </c>
      <c r="P7">
        <v>943</v>
      </c>
      <c r="Q7">
        <v>0</v>
      </c>
      <c r="R7">
        <v>0</v>
      </c>
      <c r="S7">
        <v>30891</v>
      </c>
      <c r="T7">
        <v>82685</v>
      </c>
      <c r="U7">
        <v>162.26499999999999</v>
      </c>
      <c r="V7" s="4">
        <v>219215</v>
      </c>
    </row>
    <row r="8" spans="1:22" x14ac:dyDescent="0.3">
      <c r="A8" t="s">
        <v>87</v>
      </c>
      <c r="B8">
        <v>1279301</v>
      </c>
      <c r="C8">
        <v>896130</v>
      </c>
      <c r="D8">
        <v>383171</v>
      </c>
      <c r="E8">
        <v>264956</v>
      </c>
      <c r="F8">
        <v>162307</v>
      </c>
      <c r="G8">
        <v>102649</v>
      </c>
      <c r="H8">
        <v>29818</v>
      </c>
      <c r="I8">
        <v>4993</v>
      </c>
      <c r="J8">
        <v>24825</v>
      </c>
      <c r="K8">
        <v>850665</v>
      </c>
      <c r="L8">
        <v>595564</v>
      </c>
      <c r="M8">
        <v>255101</v>
      </c>
      <c r="N8">
        <v>133862</v>
      </c>
      <c r="O8">
        <v>133266</v>
      </c>
      <c r="P8">
        <v>596</v>
      </c>
      <c r="Q8">
        <v>0</v>
      </c>
      <c r="R8">
        <v>0</v>
      </c>
      <c r="S8">
        <v>49239</v>
      </c>
      <c r="T8">
        <v>209231</v>
      </c>
      <c r="U8">
        <v>184.74199999999999</v>
      </c>
      <c r="V8" s="4">
        <v>481140</v>
      </c>
    </row>
    <row r="9" spans="1:22" x14ac:dyDescent="0.3">
      <c r="A9" t="s">
        <v>88</v>
      </c>
      <c r="B9">
        <v>919662</v>
      </c>
      <c r="C9">
        <v>753551</v>
      </c>
      <c r="D9">
        <v>166111</v>
      </c>
      <c r="E9">
        <v>78729</v>
      </c>
      <c r="F9">
        <v>41104</v>
      </c>
      <c r="G9">
        <v>37625</v>
      </c>
      <c r="H9">
        <v>41571</v>
      </c>
      <c r="I9">
        <v>7150</v>
      </c>
      <c r="J9">
        <v>34421</v>
      </c>
      <c r="K9">
        <v>724868</v>
      </c>
      <c r="L9">
        <v>631098</v>
      </c>
      <c r="M9">
        <v>93770</v>
      </c>
      <c r="N9">
        <v>74494</v>
      </c>
      <c r="O9">
        <v>74199</v>
      </c>
      <c r="P9">
        <v>295</v>
      </c>
      <c r="Q9">
        <v>0</v>
      </c>
      <c r="R9">
        <v>0</v>
      </c>
      <c r="S9">
        <v>20137</v>
      </c>
      <c r="T9">
        <v>72061</v>
      </c>
      <c r="U9">
        <v>175.99199999999999</v>
      </c>
      <c r="V9" s="4">
        <v>583811</v>
      </c>
    </row>
    <row r="10" spans="1:22" x14ac:dyDescent="0.3">
      <c r="A10" t="s">
        <v>89</v>
      </c>
      <c r="B10">
        <v>1351151</v>
      </c>
      <c r="C10">
        <v>1172383</v>
      </c>
      <c r="D10">
        <v>178768</v>
      </c>
      <c r="E10">
        <v>188100</v>
      </c>
      <c r="F10">
        <v>163325</v>
      </c>
      <c r="G10">
        <v>24775</v>
      </c>
      <c r="H10">
        <v>84457</v>
      </c>
      <c r="I10">
        <v>17095</v>
      </c>
      <c r="J10">
        <v>67362</v>
      </c>
      <c r="K10">
        <v>943010</v>
      </c>
      <c r="L10">
        <v>856742</v>
      </c>
      <c r="M10">
        <v>86268</v>
      </c>
      <c r="N10">
        <v>135584</v>
      </c>
      <c r="O10">
        <v>135221</v>
      </c>
      <c r="P10">
        <v>363</v>
      </c>
      <c r="Q10">
        <v>0</v>
      </c>
      <c r="R10">
        <v>0</v>
      </c>
      <c r="S10">
        <v>27408</v>
      </c>
      <c r="T10">
        <v>64861</v>
      </c>
      <c r="U10">
        <v>164.13800000000001</v>
      </c>
      <c r="V10" s="4">
        <v>732194</v>
      </c>
    </row>
    <row r="11" spans="1:22" x14ac:dyDescent="0.3">
      <c r="A11" t="s">
        <v>90</v>
      </c>
      <c r="B11">
        <v>1246260</v>
      </c>
      <c r="C11">
        <v>911857</v>
      </c>
      <c r="D11">
        <v>334403</v>
      </c>
      <c r="E11">
        <v>206700</v>
      </c>
      <c r="F11">
        <v>153545</v>
      </c>
      <c r="G11">
        <v>53155</v>
      </c>
      <c r="H11">
        <v>70541</v>
      </c>
      <c r="I11">
        <v>6795</v>
      </c>
      <c r="J11">
        <v>63746</v>
      </c>
      <c r="K11">
        <v>801783</v>
      </c>
      <c r="L11">
        <v>584653</v>
      </c>
      <c r="M11">
        <v>217130</v>
      </c>
      <c r="N11">
        <v>167236</v>
      </c>
      <c r="O11">
        <v>166864</v>
      </c>
      <c r="P11">
        <v>372</v>
      </c>
      <c r="Q11">
        <v>0</v>
      </c>
      <c r="R11">
        <v>0</v>
      </c>
      <c r="S11">
        <v>43616</v>
      </c>
      <c r="T11">
        <v>170424</v>
      </c>
      <c r="U11">
        <v>200.17099999999999</v>
      </c>
      <c r="V11" s="4">
        <v>481234</v>
      </c>
    </row>
    <row r="12" spans="1:22" x14ac:dyDescent="0.3">
      <c r="A12" t="s">
        <v>91</v>
      </c>
      <c r="B12">
        <v>153108</v>
      </c>
      <c r="C12">
        <v>152548</v>
      </c>
      <c r="D12">
        <v>560</v>
      </c>
      <c r="E12">
        <v>106</v>
      </c>
      <c r="F12">
        <v>86</v>
      </c>
      <c r="G12">
        <v>20</v>
      </c>
      <c r="H12">
        <v>2</v>
      </c>
      <c r="I12">
        <v>0</v>
      </c>
      <c r="J12">
        <v>2</v>
      </c>
      <c r="K12">
        <v>152910</v>
      </c>
      <c r="L12">
        <v>152375</v>
      </c>
      <c r="M12">
        <v>535</v>
      </c>
      <c r="N12">
        <v>90</v>
      </c>
      <c r="O12">
        <v>87</v>
      </c>
      <c r="P12">
        <v>3</v>
      </c>
      <c r="Q12">
        <v>0</v>
      </c>
      <c r="R12">
        <v>0</v>
      </c>
      <c r="S12">
        <v>12</v>
      </c>
      <c r="T12">
        <v>112</v>
      </c>
      <c r="U12">
        <v>212.779</v>
      </c>
      <c r="V12" s="4">
        <v>152327</v>
      </c>
    </row>
    <row r="13" spans="1:22" x14ac:dyDescent="0.3">
      <c r="A13" t="s">
        <v>92</v>
      </c>
      <c r="B13">
        <v>2092107</v>
      </c>
      <c r="C13">
        <v>1692096</v>
      </c>
      <c r="D13">
        <v>400011</v>
      </c>
      <c r="E13">
        <v>554433</v>
      </c>
      <c r="F13">
        <v>442818</v>
      </c>
      <c r="G13">
        <v>111615</v>
      </c>
      <c r="H13">
        <v>72175</v>
      </c>
      <c r="I13">
        <v>30720</v>
      </c>
      <c r="J13">
        <v>41455</v>
      </c>
      <c r="K13">
        <v>1305006</v>
      </c>
      <c r="L13">
        <v>1060089</v>
      </c>
      <c r="M13">
        <v>244917</v>
      </c>
      <c r="N13">
        <v>160493</v>
      </c>
      <c r="O13">
        <v>158469</v>
      </c>
      <c r="P13">
        <v>2024</v>
      </c>
      <c r="Q13">
        <v>0</v>
      </c>
      <c r="R13">
        <v>0</v>
      </c>
      <c r="S13">
        <v>64530</v>
      </c>
      <c r="T13">
        <v>173491</v>
      </c>
      <c r="U13">
        <v>170.358</v>
      </c>
      <c r="V13" s="4">
        <v>890132</v>
      </c>
    </row>
    <row r="14" spans="1:22" x14ac:dyDescent="0.3">
      <c r="A14" t="s">
        <v>93</v>
      </c>
      <c r="B14">
        <v>2711444</v>
      </c>
      <c r="C14">
        <v>2454751</v>
      </c>
      <c r="D14">
        <v>256693</v>
      </c>
      <c r="E14">
        <v>639059</v>
      </c>
      <c r="F14">
        <v>567810</v>
      </c>
      <c r="G14">
        <v>71249</v>
      </c>
      <c r="H14">
        <v>47158</v>
      </c>
      <c r="I14">
        <v>31253</v>
      </c>
      <c r="J14">
        <v>15905</v>
      </c>
      <c r="K14">
        <v>1889460</v>
      </c>
      <c r="L14">
        <v>1720488</v>
      </c>
      <c r="M14">
        <v>168972</v>
      </c>
      <c r="N14">
        <v>135767</v>
      </c>
      <c r="O14">
        <v>135200</v>
      </c>
      <c r="P14">
        <v>567</v>
      </c>
      <c r="Q14">
        <v>0</v>
      </c>
      <c r="R14">
        <v>0</v>
      </c>
      <c r="S14">
        <v>38909</v>
      </c>
      <c r="T14">
        <v>130085</v>
      </c>
      <c r="U14">
        <v>161.34</v>
      </c>
      <c r="V14" s="4">
        <v>1535007</v>
      </c>
    </row>
    <row r="15" spans="1:22" x14ac:dyDescent="0.3">
      <c r="A15" t="s">
        <v>94</v>
      </c>
      <c r="B15">
        <v>2924993</v>
      </c>
      <c r="C15">
        <v>2772828</v>
      </c>
      <c r="D15">
        <v>152165</v>
      </c>
      <c r="E15">
        <v>630584</v>
      </c>
      <c r="F15">
        <v>596090</v>
      </c>
      <c r="G15">
        <v>34494</v>
      </c>
      <c r="H15">
        <v>38149</v>
      </c>
      <c r="I15">
        <v>29208</v>
      </c>
      <c r="J15">
        <v>8941</v>
      </c>
      <c r="K15">
        <v>2124921</v>
      </c>
      <c r="L15">
        <v>2016747</v>
      </c>
      <c r="M15">
        <v>108174</v>
      </c>
      <c r="N15">
        <v>131339</v>
      </c>
      <c r="O15">
        <v>130783</v>
      </c>
      <c r="P15">
        <v>556</v>
      </c>
      <c r="Q15">
        <v>0</v>
      </c>
      <c r="R15">
        <v>0</v>
      </c>
      <c r="S15">
        <v>20862</v>
      </c>
      <c r="T15">
        <v>86456</v>
      </c>
      <c r="U15">
        <v>161.411</v>
      </c>
      <c r="V15" s="4">
        <v>1823626</v>
      </c>
    </row>
    <row r="16" spans="1:22" x14ac:dyDescent="0.3">
      <c r="A16" t="s">
        <v>95</v>
      </c>
      <c r="B16">
        <v>3020872</v>
      </c>
      <c r="C16">
        <v>2868678</v>
      </c>
      <c r="D16">
        <v>152194</v>
      </c>
      <c r="E16">
        <v>692340</v>
      </c>
      <c r="F16">
        <v>658265</v>
      </c>
      <c r="G16">
        <v>34075</v>
      </c>
      <c r="H16">
        <v>42491</v>
      </c>
      <c r="I16">
        <v>34200</v>
      </c>
      <c r="J16">
        <v>8291</v>
      </c>
      <c r="K16">
        <v>2142260</v>
      </c>
      <c r="L16">
        <v>2033001</v>
      </c>
      <c r="M16">
        <v>109259</v>
      </c>
      <c r="N16">
        <v>143781</v>
      </c>
      <c r="O16">
        <v>143212</v>
      </c>
      <c r="P16">
        <v>569</v>
      </c>
      <c r="Q16">
        <v>0</v>
      </c>
      <c r="R16">
        <v>0</v>
      </c>
      <c r="S16">
        <v>20262</v>
      </c>
      <c r="T16">
        <v>89299</v>
      </c>
      <c r="U16">
        <v>162.62799999999999</v>
      </c>
      <c r="V16" s="4">
        <v>1819720</v>
      </c>
    </row>
    <row r="17" spans="1:22" x14ac:dyDescent="0.3">
      <c r="A17" t="s">
        <v>96</v>
      </c>
      <c r="B17">
        <v>2681782</v>
      </c>
      <c r="C17">
        <v>2473283</v>
      </c>
      <c r="D17">
        <v>208499</v>
      </c>
      <c r="E17">
        <v>684199</v>
      </c>
      <c r="F17">
        <v>633111</v>
      </c>
      <c r="G17">
        <v>51088</v>
      </c>
      <c r="H17">
        <v>43850</v>
      </c>
      <c r="I17">
        <v>30438</v>
      </c>
      <c r="J17">
        <v>13412</v>
      </c>
      <c r="K17">
        <v>1807719</v>
      </c>
      <c r="L17">
        <v>1664322</v>
      </c>
      <c r="M17">
        <v>143397</v>
      </c>
      <c r="N17">
        <v>146014</v>
      </c>
      <c r="O17">
        <v>145412</v>
      </c>
      <c r="P17">
        <v>602</v>
      </c>
      <c r="Q17">
        <v>0</v>
      </c>
      <c r="R17">
        <v>0</v>
      </c>
      <c r="S17">
        <v>31559</v>
      </c>
      <c r="T17">
        <v>112304</v>
      </c>
      <c r="U17">
        <v>162.119</v>
      </c>
      <c r="V17" s="4">
        <v>1458866</v>
      </c>
    </row>
    <row r="18" spans="1:22" x14ac:dyDescent="0.3">
      <c r="A18" t="s">
        <v>97</v>
      </c>
      <c r="B18">
        <v>3058751</v>
      </c>
      <c r="C18">
        <v>2874492</v>
      </c>
      <c r="D18">
        <v>184259</v>
      </c>
      <c r="E18">
        <v>778496</v>
      </c>
      <c r="F18">
        <v>736764</v>
      </c>
      <c r="G18">
        <v>41732</v>
      </c>
      <c r="H18">
        <v>48464</v>
      </c>
      <c r="I18">
        <v>37923</v>
      </c>
      <c r="J18">
        <v>10541</v>
      </c>
      <c r="K18">
        <v>2070425</v>
      </c>
      <c r="L18">
        <v>1939085</v>
      </c>
      <c r="M18">
        <v>131340</v>
      </c>
      <c r="N18">
        <v>161366</v>
      </c>
      <c r="O18">
        <v>160720</v>
      </c>
      <c r="P18">
        <v>646</v>
      </c>
      <c r="Q18">
        <v>0</v>
      </c>
      <c r="R18">
        <v>0</v>
      </c>
      <c r="S18">
        <v>24696</v>
      </c>
      <c r="T18">
        <v>106533</v>
      </c>
      <c r="U18">
        <v>161.38399999999999</v>
      </c>
      <c r="V18" s="4">
        <v>1703263</v>
      </c>
    </row>
    <row r="19" spans="1:22" x14ac:dyDescent="0.3">
      <c r="A19" t="s">
        <v>98</v>
      </c>
      <c r="B19">
        <v>3298503</v>
      </c>
      <c r="C19">
        <v>3079296</v>
      </c>
      <c r="D19">
        <v>219207</v>
      </c>
      <c r="E19">
        <v>849554</v>
      </c>
      <c r="F19">
        <v>800065</v>
      </c>
      <c r="G19">
        <v>49489</v>
      </c>
      <c r="H19">
        <v>46294</v>
      </c>
      <c r="I19">
        <v>35602</v>
      </c>
      <c r="J19">
        <v>10692</v>
      </c>
      <c r="K19">
        <v>2236182</v>
      </c>
      <c r="L19">
        <v>2077882</v>
      </c>
      <c r="M19">
        <v>158300</v>
      </c>
      <c r="N19">
        <v>166473</v>
      </c>
      <c r="O19">
        <v>165747</v>
      </c>
      <c r="P19">
        <v>726</v>
      </c>
      <c r="Q19">
        <v>0</v>
      </c>
      <c r="R19">
        <v>0</v>
      </c>
      <c r="S19">
        <v>29796</v>
      </c>
      <c r="T19">
        <v>128009</v>
      </c>
      <c r="U19">
        <v>162.43199999999999</v>
      </c>
      <c r="V19" s="4">
        <v>1827277</v>
      </c>
    </row>
    <row r="20" spans="1:22" x14ac:dyDescent="0.3">
      <c r="A20" t="s">
        <v>99</v>
      </c>
      <c r="B20">
        <v>474372</v>
      </c>
      <c r="C20">
        <v>409658</v>
      </c>
      <c r="D20">
        <v>64714</v>
      </c>
      <c r="E20">
        <v>25827</v>
      </c>
      <c r="F20">
        <v>10039</v>
      </c>
      <c r="G20">
        <v>15788</v>
      </c>
      <c r="H20">
        <v>30901</v>
      </c>
      <c r="I20">
        <v>4567</v>
      </c>
      <c r="J20">
        <v>26334</v>
      </c>
      <c r="K20">
        <v>382848</v>
      </c>
      <c r="L20">
        <v>360371</v>
      </c>
      <c r="M20">
        <v>22477</v>
      </c>
      <c r="N20">
        <v>34796</v>
      </c>
      <c r="O20">
        <v>34681</v>
      </c>
      <c r="P20">
        <v>115</v>
      </c>
      <c r="Q20">
        <v>0</v>
      </c>
      <c r="R20">
        <v>0</v>
      </c>
      <c r="S20">
        <v>6038</v>
      </c>
      <c r="T20">
        <v>18606</v>
      </c>
      <c r="U20">
        <v>294.26100000000002</v>
      </c>
      <c r="V20" s="4">
        <v>357326</v>
      </c>
    </row>
    <row r="21" spans="1:22" x14ac:dyDescent="0.3">
      <c r="A21" t="s">
        <v>100</v>
      </c>
      <c r="B21">
        <v>343532</v>
      </c>
      <c r="C21">
        <v>343063</v>
      </c>
      <c r="D21">
        <v>469</v>
      </c>
      <c r="E21">
        <v>86</v>
      </c>
      <c r="F21">
        <v>72</v>
      </c>
      <c r="G21">
        <v>14</v>
      </c>
      <c r="H21">
        <v>2</v>
      </c>
      <c r="I21">
        <v>0</v>
      </c>
      <c r="J21">
        <v>2</v>
      </c>
      <c r="K21">
        <v>343380</v>
      </c>
      <c r="L21">
        <v>342929</v>
      </c>
      <c r="M21">
        <v>451</v>
      </c>
      <c r="N21">
        <v>64</v>
      </c>
      <c r="O21">
        <v>62</v>
      </c>
      <c r="P21">
        <v>2</v>
      </c>
      <c r="Q21">
        <v>0</v>
      </c>
      <c r="R21">
        <v>0</v>
      </c>
      <c r="S21">
        <v>10</v>
      </c>
      <c r="T21">
        <v>104</v>
      </c>
      <c r="U21">
        <v>204.39</v>
      </c>
      <c r="V21" s="4">
        <v>342892</v>
      </c>
    </row>
    <row r="22" spans="1:22" x14ac:dyDescent="0.3">
      <c r="A22" t="s">
        <v>101</v>
      </c>
      <c r="B22">
        <v>1668047</v>
      </c>
      <c r="C22">
        <v>1631892</v>
      </c>
      <c r="D22">
        <v>36155</v>
      </c>
      <c r="E22">
        <v>350452</v>
      </c>
      <c r="F22">
        <v>344932</v>
      </c>
      <c r="G22">
        <v>5520</v>
      </c>
      <c r="H22">
        <v>59881</v>
      </c>
      <c r="I22">
        <v>46333</v>
      </c>
      <c r="J22">
        <v>13548</v>
      </c>
      <c r="K22">
        <v>1161672</v>
      </c>
      <c r="L22">
        <v>1144740</v>
      </c>
      <c r="M22">
        <v>16932</v>
      </c>
      <c r="N22">
        <v>96042</v>
      </c>
      <c r="O22">
        <v>95887</v>
      </c>
      <c r="P22">
        <v>155</v>
      </c>
      <c r="Q22">
        <v>0</v>
      </c>
      <c r="R22">
        <v>0</v>
      </c>
      <c r="S22">
        <v>2043</v>
      </c>
      <c r="T22">
        <v>16159</v>
      </c>
      <c r="U22">
        <v>173.184</v>
      </c>
      <c r="V22" s="4">
        <v>1062622</v>
      </c>
    </row>
    <row r="23" spans="1:22" x14ac:dyDescent="0.3">
      <c r="A23" t="s">
        <v>102</v>
      </c>
      <c r="B23">
        <v>4127064</v>
      </c>
      <c r="C23">
        <v>2553984</v>
      </c>
      <c r="D23">
        <v>1573080</v>
      </c>
      <c r="E23">
        <v>438529</v>
      </c>
      <c r="F23">
        <v>265271</v>
      </c>
      <c r="G23">
        <v>173258</v>
      </c>
      <c r="H23">
        <v>841246</v>
      </c>
      <c r="I23">
        <v>122526</v>
      </c>
      <c r="J23">
        <v>718720</v>
      </c>
      <c r="K23">
        <v>1786238</v>
      </c>
      <c r="L23">
        <v>1107661</v>
      </c>
      <c r="M23">
        <v>678577</v>
      </c>
      <c r="N23">
        <v>1061051</v>
      </c>
      <c r="O23">
        <v>1058526</v>
      </c>
      <c r="P23">
        <v>2525</v>
      </c>
      <c r="Q23">
        <v>0</v>
      </c>
      <c r="R23">
        <v>0</v>
      </c>
      <c r="S23">
        <v>54794</v>
      </c>
      <c r="T23">
        <v>624211</v>
      </c>
      <c r="U23">
        <v>252.99799999999999</v>
      </c>
      <c r="V23" s="4">
        <v>893449</v>
      </c>
    </row>
    <row r="24" spans="1:22" x14ac:dyDescent="0.3">
      <c r="A24" t="s">
        <v>103</v>
      </c>
      <c r="B24">
        <v>4080075</v>
      </c>
      <c r="C24">
        <v>2648882</v>
      </c>
      <c r="D24">
        <v>1431193</v>
      </c>
      <c r="E24">
        <v>389394</v>
      </c>
      <c r="F24">
        <v>278020</v>
      </c>
      <c r="G24">
        <v>111374</v>
      </c>
      <c r="H24">
        <v>931471</v>
      </c>
      <c r="I24">
        <v>137127</v>
      </c>
      <c r="J24">
        <v>794344</v>
      </c>
      <c r="K24">
        <v>1658538</v>
      </c>
      <c r="L24">
        <v>1135056</v>
      </c>
      <c r="M24">
        <v>523482</v>
      </c>
      <c r="N24">
        <v>1100672</v>
      </c>
      <c r="O24">
        <v>1098679</v>
      </c>
      <c r="P24">
        <v>1993</v>
      </c>
      <c r="Q24">
        <v>0</v>
      </c>
      <c r="R24">
        <v>0</v>
      </c>
      <c r="S24">
        <v>33742</v>
      </c>
      <c r="T24">
        <v>490580</v>
      </c>
      <c r="U24">
        <v>269.20100000000002</v>
      </c>
      <c r="V24" s="4">
        <v>909029</v>
      </c>
    </row>
    <row r="25" spans="1:22" x14ac:dyDescent="0.3">
      <c r="A25" t="s">
        <v>104</v>
      </c>
      <c r="B25">
        <v>4184341</v>
      </c>
      <c r="C25">
        <v>2564279</v>
      </c>
      <c r="D25">
        <v>1620062</v>
      </c>
      <c r="E25">
        <v>446792</v>
      </c>
      <c r="F25">
        <v>263947</v>
      </c>
      <c r="G25">
        <v>182845</v>
      </c>
      <c r="H25">
        <v>883223</v>
      </c>
      <c r="I25">
        <v>114412</v>
      </c>
      <c r="J25">
        <v>768811</v>
      </c>
      <c r="K25">
        <v>1743948</v>
      </c>
      <c r="L25">
        <v>1077853</v>
      </c>
      <c r="M25">
        <v>666095</v>
      </c>
      <c r="N25">
        <v>1110378</v>
      </c>
      <c r="O25">
        <v>1108067</v>
      </c>
      <c r="P25">
        <v>2311</v>
      </c>
      <c r="Q25">
        <v>0</v>
      </c>
      <c r="R25">
        <v>0</v>
      </c>
      <c r="S25">
        <v>57105</v>
      </c>
      <c r="T25">
        <v>608466</v>
      </c>
      <c r="U25">
        <v>263.41699999999997</v>
      </c>
      <c r="V25" s="4">
        <v>870002</v>
      </c>
    </row>
    <row r="26" spans="1:22" x14ac:dyDescent="0.3">
      <c r="A26" t="s">
        <v>105</v>
      </c>
      <c r="B26">
        <v>4065339</v>
      </c>
      <c r="C26">
        <v>2623508</v>
      </c>
      <c r="D26">
        <v>1441831</v>
      </c>
      <c r="E26">
        <v>390212</v>
      </c>
      <c r="F26">
        <v>270988</v>
      </c>
      <c r="G26">
        <v>119224</v>
      </c>
      <c r="H26">
        <v>925402</v>
      </c>
      <c r="I26">
        <v>137684</v>
      </c>
      <c r="J26">
        <v>787718</v>
      </c>
      <c r="K26">
        <v>1652358</v>
      </c>
      <c r="L26">
        <v>1119391</v>
      </c>
      <c r="M26">
        <v>532967</v>
      </c>
      <c r="N26">
        <v>1097368</v>
      </c>
      <c r="O26">
        <v>1095446</v>
      </c>
      <c r="P26">
        <v>1922</v>
      </c>
      <c r="Q26">
        <v>0</v>
      </c>
      <c r="R26">
        <v>0</v>
      </c>
      <c r="S26">
        <v>37255</v>
      </c>
      <c r="T26">
        <v>496646</v>
      </c>
      <c r="U26">
        <v>267.77800000000002</v>
      </c>
      <c r="V26" s="4">
        <v>896745</v>
      </c>
    </row>
    <row r="27" spans="1:22" x14ac:dyDescent="0.3">
      <c r="A27" t="s">
        <v>106</v>
      </c>
      <c r="B27">
        <v>4069785</v>
      </c>
      <c r="C27">
        <v>2690093</v>
      </c>
      <c r="D27">
        <v>1379692</v>
      </c>
      <c r="E27">
        <v>373441</v>
      </c>
      <c r="F27">
        <v>284258</v>
      </c>
      <c r="G27">
        <v>89183</v>
      </c>
      <c r="H27">
        <v>953141</v>
      </c>
      <c r="I27">
        <v>141648</v>
      </c>
      <c r="J27">
        <v>811493</v>
      </c>
      <c r="K27">
        <v>1631241</v>
      </c>
      <c r="L27">
        <v>1154257</v>
      </c>
      <c r="M27">
        <v>476984</v>
      </c>
      <c r="N27">
        <v>1111962</v>
      </c>
      <c r="O27">
        <v>1109930</v>
      </c>
      <c r="P27">
        <v>2032</v>
      </c>
      <c r="Q27">
        <v>0</v>
      </c>
      <c r="R27">
        <v>0</v>
      </c>
      <c r="S27">
        <v>31584</v>
      </c>
      <c r="T27">
        <v>445143</v>
      </c>
      <c r="U27">
        <v>280.017</v>
      </c>
      <c r="V27" s="4">
        <v>921829</v>
      </c>
    </row>
    <row r="28" spans="1:22" x14ac:dyDescent="0.3">
      <c r="A28" t="s">
        <v>107</v>
      </c>
      <c r="B28">
        <v>4070051</v>
      </c>
      <c r="C28">
        <v>2689452</v>
      </c>
      <c r="D28">
        <v>1380599</v>
      </c>
      <c r="E28">
        <v>370414</v>
      </c>
      <c r="F28">
        <v>282904</v>
      </c>
      <c r="G28">
        <v>87510</v>
      </c>
      <c r="H28">
        <v>958535</v>
      </c>
      <c r="I28">
        <v>141380</v>
      </c>
      <c r="J28">
        <v>817155</v>
      </c>
      <c r="K28">
        <v>1624123</v>
      </c>
      <c r="L28">
        <v>1150257</v>
      </c>
      <c r="M28">
        <v>473866</v>
      </c>
      <c r="N28">
        <v>1116979</v>
      </c>
      <c r="O28">
        <v>1114911</v>
      </c>
      <c r="P28">
        <v>2068</v>
      </c>
      <c r="Q28">
        <v>0</v>
      </c>
      <c r="R28">
        <v>0</v>
      </c>
      <c r="S28">
        <v>31326</v>
      </c>
      <c r="T28">
        <v>443520</v>
      </c>
      <c r="U28">
        <v>281.71100000000001</v>
      </c>
      <c r="V28" s="4">
        <v>918697</v>
      </c>
    </row>
    <row r="29" spans="1:22" x14ac:dyDescent="0.3">
      <c r="A29" t="s">
        <v>108</v>
      </c>
      <c r="B29">
        <v>1984852</v>
      </c>
      <c r="C29">
        <v>1936440</v>
      </c>
      <c r="D29">
        <v>48412</v>
      </c>
      <c r="E29">
        <v>420572</v>
      </c>
      <c r="F29">
        <v>412791</v>
      </c>
      <c r="G29">
        <v>7781</v>
      </c>
      <c r="H29">
        <v>84874</v>
      </c>
      <c r="I29">
        <v>66966</v>
      </c>
      <c r="J29">
        <v>17908</v>
      </c>
      <c r="K29">
        <v>1348808</v>
      </c>
      <c r="L29">
        <v>1326385</v>
      </c>
      <c r="M29">
        <v>22423</v>
      </c>
      <c r="N29">
        <v>130598</v>
      </c>
      <c r="O29">
        <v>130298</v>
      </c>
      <c r="P29">
        <v>300</v>
      </c>
      <c r="Q29">
        <v>0</v>
      </c>
      <c r="R29">
        <v>0</v>
      </c>
      <c r="S29">
        <v>2787</v>
      </c>
      <c r="T29">
        <v>21145</v>
      </c>
      <c r="U29">
        <v>178.31700000000001</v>
      </c>
      <c r="V29" s="4">
        <v>1229385</v>
      </c>
    </row>
    <row r="30" spans="1:22" x14ac:dyDescent="0.3">
      <c r="A30" t="s">
        <v>109</v>
      </c>
      <c r="B30">
        <v>2086939</v>
      </c>
      <c r="C30">
        <v>2036102</v>
      </c>
      <c r="D30">
        <v>50837</v>
      </c>
      <c r="E30">
        <v>454315</v>
      </c>
      <c r="F30">
        <v>447266</v>
      </c>
      <c r="G30">
        <v>7049</v>
      </c>
      <c r="H30">
        <v>82223</v>
      </c>
      <c r="I30">
        <v>60024</v>
      </c>
      <c r="J30">
        <v>22199</v>
      </c>
      <c r="K30">
        <v>1418789</v>
      </c>
      <c r="L30">
        <v>1397495</v>
      </c>
      <c r="M30">
        <v>21294</v>
      </c>
      <c r="N30">
        <v>131612</v>
      </c>
      <c r="O30">
        <v>131317</v>
      </c>
      <c r="P30">
        <v>295</v>
      </c>
      <c r="Q30">
        <v>0</v>
      </c>
      <c r="R30">
        <v>0</v>
      </c>
      <c r="S30">
        <v>2463</v>
      </c>
      <c r="T30">
        <v>20182</v>
      </c>
      <c r="U30">
        <v>196.333</v>
      </c>
      <c r="V30" s="4">
        <v>1290217</v>
      </c>
    </row>
    <row r="31" spans="1:22" x14ac:dyDescent="0.3">
      <c r="A31" t="s">
        <v>110</v>
      </c>
      <c r="B31">
        <v>1937343</v>
      </c>
      <c r="C31">
        <v>1909404</v>
      </c>
      <c r="D31">
        <v>27939</v>
      </c>
      <c r="E31">
        <v>455919</v>
      </c>
      <c r="F31">
        <v>451757</v>
      </c>
      <c r="G31">
        <v>4162</v>
      </c>
      <c r="H31">
        <v>74946</v>
      </c>
      <c r="I31">
        <v>64191</v>
      </c>
      <c r="J31">
        <v>10755</v>
      </c>
      <c r="K31">
        <v>1282068</v>
      </c>
      <c r="L31">
        <v>1269275</v>
      </c>
      <c r="M31">
        <v>12793</v>
      </c>
      <c r="N31">
        <v>124410</v>
      </c>
      <c r="O31">
        <v>124181</v>
      </c>
      <c r="P31">
        <v>229</v>
      </c>
      <c r="Q31">
        <v>0</v>
      </c>
      <c r="R31">
        <v>0</v>
      </c>
      <c r="S31">
        <v>1442</v>
      </c>
      <c r="T31">
        <v>12053</v>
      </c>
      <c r="U31">
        <v>175.82900000000001</v>
      </c>
      <c r="V31" s="4">
        <v>1173676</v>
      </c>
    </row>
    <row r="32" spans="1:22" x14ac:dyDescent="0.3">
      <c r="A32" t="s">
        <v>111</v>
      </c>
      <c r="B32">
        <v>2477279</v>
      </c>
      <c r="C32">
        <v>2442722</v>
      </c>
      <c r="D32">
        <v>34557</v>
      </c>
      <c r="E32">
        <v>516300</v>
      </c>
      <c r="F32">
        <v>511494</v>
      </c>
      <c r="G32">
        <v>4806</v>
      </c>
      <c r="H32">
        <v>92257</v>
      </c>
      <c r="I32">
        <v>77786</v>
      </c>
      <c r="J32">
        <v>14471</v>
      </c>
      <c r="K32">
        <v>1714260</v>
      </c>
      <c r="L32">
        <v>1699194</v>
      </c>
      <c r="M32">
        <v>15066</v>
      </c>
      <c r="N32">
        <v>154462</v>
      </c>
      <c r="O32">
        <v>154248</v>
      </c>
      <c r="P32">
        <v>214</v>
      </c>
      <c r="Q32">
        <v>0</v>
      </c>
      <c r="R32">
        <v>0</v>
      </c>
      <c r="S32">
        <v>1490</v>
      </c>
      <c r="T32">
        <v>14632</v>
      </c>
      <c r="U32">
        <v>184.947</v>
      </c>
      <c r="V32" s="4">
        <v>1572560</v>
      </c>
    </row>
    <row r="33" spans="1:22" x14ac:dyDescent="0.3">
      <c r="A33" t="s">
        <v>112</v>
      </c>
      <c r="B33">
        <v>2315518</v>
      </c>
      <c r="C33">
        <v>2282930</v>
      </c>
      <c r="D33">
        <v>32588</v>
      </c>
      <c r="E33">
        <v>542017</v>
      </c>
      <c r="F33">
        <v>537618</v>
      </c>
      <c r="G33">
        <v>4399</v>
      </c>
      <c r="H33">
        <v>82017</v>
      </c>
      <c r="I33">
        <v>68074</v>
      </c>
      <c r="J33">
        <v>13943</v>
      </c>
      <c r="K33">
        <v>1555472</v>
      </c>
      <c r="L33">
        <v>1541419</v>
      </c>
      <c r="M33">
        <v>14053</v>
      </c>
      <c r="N33">
        <v>136012</v>
      </c>
      <c r="O33">
        <v>135819</v>
      </c>
      <c r="P33">
        <v>193</v>
      </c>
      <c r="Q33">
        <v>0</v>
      </c>
      <c r="R33">
        <v>0</v>
      </c>
      <c r="S33">
        <v>1521</v>
      </c>
      <c r="T33">
        <v>13335</v>
      </c>
      <c r="U33">
        <v>180.434</v>
      </c>
      <c r="V33" s="4">
        <v>1426836</v>
      </c>
    </row>
    <row r="34" spans="1:22" x14ac:dyDescent="0.3">
      <c r="A34" t="s">
        <v>113</v>
      </c>
      <c r="B34">
        <v>2686890</v>
      </c>
      <c r="C34">
        <v>2614335</v>
      </c>
      <c r="D34">
        <v>72555</v>
      </c>
      <c r="E34">
        <v>459382</v>
      </c>
      <c r="F34">
        <v>441919</v>
      </c>
      <c r="G34">
        <v>17463</v>
      </c>
      <c r="H34">
        <v>50792</v>
      </c>
      <c r="I34">
        <v>48808</v>
      </c>
      <c r="J34">
        <v>1984</v>
      </c>
      <c r="K34">
        <v>2085235</v>
      </c>
      <c r="L34">
        <v>2032537</v>
      </c>
      <c r="M34">
        <v>52698</v>
      </c>
      <c r="N34">
        <v>91481</v>
      </c>
      <c r="O34">
        <v>91071</v>
      </c>
      <c r="P34">
        <v>410</v>
      </c>
      <c r="Q34">
        <v>0</v>
      </c>
      <c r="R34">
        <v>0</v>
      </c>
      <c r="S34">
        <v>2503</v>
      </c>
      <c r="T34">
        <v>50443</v>
      </c>
      <c r="U34">
        <v>156.554</v>
      </c>
      <c r="V34" s="4">
        <v>1909702</v>
      </c>
    </row>
    <row r="35" spans="1:22" x14ac:dyDescent="0.3">
      <c r="A35" t="s">
        <v>114</v>
      </c>
      <c r="B35">
        <v>2661222</v>
      </c>
      <c r="C35">
        <v>2584421</v>
      </c>
      <c r="D35">
        <v>76801</v>
      </c>
      <c r="E35">
        <v>434353</v>
      </c>
      <c r="F35">
        <v>415438</v>
      </c>
      <c r="G35">
        <v>18915</v>
      </c>
      <c r="H35">
        <v>44109</v>
      </c>
      <c r="I35">
        <v>40444</v>
      </c>
      <c r="J35">
        <v>3665</v>
      </c>
      <c r="K35">
        <v>2091974</v>
      </c>
      <c r="L35">
        <v>2038410</v>
      </c>
      <c r="M35">
        <v>53564</v>
      </c>
      <c r="N35">
        <v>90786</v>
      </c>
      <c r="O35">
        <v>90129</v>
      </c>
      <c r="P35">
        <v>657</v>
      </c>
      <c r="Q35">
        <v>0</v>
      </c>
      <c r="R35">
        <v>0</v>
      </c>
      <c r="S35">
        <v>3071</v>
      </c>
      <c r="T35">
        <v>51543</v>
      </c>
      <c r="U35">
        <v>157.875</v>
      </c>
      <c r="V35" s="4">
        <v>1924251</v>
      </c>
    </row>
    <row r="36" spans="1:22" x14ac:dyDescent="0.3">
      <c r="A36" t="s">
        <v>115</v>
      </c>
      <c r="B36">
        <v>2286201</v>
      </c>
      <c r="C36">
        <v>2267737</v>
      </c>
      <c r="D36">
        <v>18464</v>
      </c>
      <c r="E36">
        <v>429402</v>
      </c>
      <c r="F36">
        <v>426421</v>
      </c>
      <c r="G36">
        <v>2981</v>
      </c>
      <c r="H36">
        <v>47992</v>
      </c>
      <c r="I36">
        <v>46210</v>
      </c>
      <c r="J36">
        <v>1782</v>
      </c>
      <c r="K36">
        <v>1716489</v>
      </c>
      <c r="L36">
        <v>1702893</v>
      </c>
      <c r="M36">
        <v>13596</v>
      </c>
      <c r="N36">
        <v>92318</v>
      </c>
      <c r="O36">
        <v>92213</v>
      </c>
      <c r="P36">
        <v>105</v>
      </c>
      <c r="Q36">
        <v>0</v>
      </c>
      <c r="R36">
        <v>0</v>
      </c>
      <c r="S36">
        <v>919</v>
      </c>
      <c r="T36">
        <v>12592</v>
      </c>
      <c r="U36">
        <v>142.58199999999999</v>
      </c>
      <c r="V36" s="4">
        <v>1591221</v>
      </c>
    </row>
    <row r="37" spans="1:22" x14ac:dyDescent="0.3">
      <c r="A37" t="s">
        <v>116</v>
      </c>
      <c r="B37">
        <v>2603598</v>
      </c>
      <c r="C37">
        <v>2519353</v>
      </c>
      <c r="D37">
        <v>84245</v>
      </c>
      <c r="E37">
        <v>427206</v>
      </c>
      <c r="F37">
        <v>406722</v>
      </c>
      <c r="G37">
        <v>20484</v>
      </c>
      <c r="H37">
        <v>38461</v>
      </c>
      <c r="I37">
        <v>34215</v>
      </c>
      <c r="J37">
        <v>4246</v>
      </c>
      <c r="K37">
        <v>2067709</v>
      </c>
      <c r="L37">
        <v>2008812</v>
      </c>
      <c r="M37">
        <v>58897</v>
      </c>
      <c r="N37">
        <v>70222</v>
      </c>
      <c r="O37">
        <v>69604</v>
      </c>
      <c r="P37">
        <v>618</v>
      </c>
      <c r="Q37">
        <v>0</v>
      </c>
      <c r="R37">
        <v>0</v>
      </c>
      <c r="S37">
        <v>3178</v>
      </c>
      <c r="T37">
        <v>54630</v>
      </c>
      <c r="U37">
        <v>158.48699999999999</v>
      </c>
      <c r="V37" s="4">
        <v>1913976</v>
      </c>
    </row>
    <row r="38" spans="1:22" x14ac:dyDescent="0.3">
      <c r="A38" t="s">
        <v>117</v>
      </c>
      <c r="B38">
        <v>2272800</v>
      </c>
      <c r="C38">
        <v>2267449</v>
      </c>
      <c r="D38">
        <v>5351</v>
      </c>
      <c r="E38">
        <v>416708</v>
      </c>
      <c r="F38">
        <v>416215</v>
      </c>
      <c r="G38">
        <v>493</v>
      </c>
      <c r="H38">
        <v>48256</v>
      </c>
      <c r="I38">
        <v>48256</v>
      </c>
      <c r="J38">
        <v>0</v>
      </c>
      <c r="K38">
        <v>1713579</v>
      </c>
      <c r="L38">
        <v>1708736</v>
      </c>
      <c r="M38">
        <v>4843</v>
      </c>
      <c r="N38">
        <v>94257</v>
      </c>
      <c r="O38">
        <v>94242</v>
      </c>
      <c r="P38">
        <v>15</v>
      </c>
      <c r="Q38">
        <v>0</v>
      </c>
      <c r="R38">
        <v>0</v>
      </c>
      <c r="S38">
        <v>367</v>
      </c>
      <c r="T38">
        <v>1650</v>
      </c>
      <c r="U38">
        <v>145.358</v>
      </c>
      <c r="V38" s="4">
        <v>1596363</v>
      </c>
    </row>
    <row r="39" spans="1:22" x14ac:dyDescent="0.3">
      <c r="A39" t="s">
        <v>118</v>
      </c>
      <c r="B39">
        <v>2060466</v>
      </c>
      <c r="C39">
        <v>2002581</v>
      </c>
      <c r="D39">
        <v>57885</v>
      </c>
      <c r="E39">
        <v>155526</v>
      </c>
      <c r="F39">
        <v>140026</v>
      </c>
      <c r="G39">
        <v>15500</v>
      </c>
      <c r="H39">
        <v>20018</v>
      </c>
      <c r="I39">
        <v>17017</v>
      </c>
      <c r="J39">
        <v>3001</v>
      </c>
      <c r="K39">
        <v>1782004</v>
      </c>
      <c r="L39">
        <v>1742873</v>
      </c>
      <c r="M39">
        <v>39131</v>
      </c>
      <c r="N39">
        <v>102918</v>
      </c>
      <c r="O39">
        <v>102665</v>
      </c>
      <c r="P39">
        <v>253</v>
      </c>
      <c r="Q39">
        <v>0</v>
      </c>
      <c r="R39">
        <v>0</v>
      </c>
      <c r="S39">
        <v>7388</v>
      </c>
      <c r="T39">
        <v>31026</v>
      </c>
      <c r="U39">
        <v>166.59399999999999</v>
      </c>
      <c r="V39" s="4">
        <v>1647518</v>
      </c>
    </row>
    <row r="40" spans="1:22" x14ac:dyDescent="0.3">
      <c r="A40" t="s">
        <v>119</v>
      </c>
      <c r="B40">
        <v>1734083</v>
      </c>
      <c r="C40">
        <v>1721935</v>
      </c>
      <c r="D40">
        <v>12148</v>
      </c>
      <c r="E40">
        <v>92758</v>
      </c>
      <c r="F40">
        <v>89473</v>
      </c>
      <c r="G40">
        <v>3285</v>
      </c>
      <c r="H40">
        <v>8506</v>
      </c>
      <c r="I40">
        <v>8231</v>
      </c>
      <c r="J40">
        <v>275</v>
      </c>
      <c r="K40">
        <v>1592486</v>
      </c>
      <c r="L40">
        <v>1583958</v>
      </c>
      <c r="M40">
        <v>8528</v>
      </c>
      <c r="N40">
        <v>40333</v>
      </c>
      <c r="O40">
        <v>40273</v>
      </c>
      <c r="P40">
        <v>60</v>
      </c>
      <c r="Q40">
        <v>0</v>
      </c>
      <c r="R40">
        <v>0</v>
      </c>
      <c r="S40">
        <v>3261</v>
      </c>
      <c r="T40">
        <v>4056</v>
      </c>
      <c r="U40">
        <v>143.79400000000001</v>
      </c>
      <c r="V40" s="4">
        <v>1545893</v>
      </c>
    </row>
    <row r="41" spans="1:22" x14ac:dyDescent="0.3">
      <c r="A41" t="s">
        <v>120</v>
      </c>
      <c r="B41">
        <v>2356739</v>
      </c>
      <c r="C41">
        <v>2067240</v>
      </c>
      <c r="D41">
        <v>289499</v>
      </c>
      <c r="E41">
        <v>147909</v>
      </c>
      <c r="F41">
        <v>61439</v>
      </c>
      <c r="G41">
        <v>86470</v>
      </c>
      <c r="H41">
        <v>20646</v>
      </c>
      <c r="I41">
        <v>10163</v>
      </c>
      <c r="J41">
        <v>10483</v>
      </c>
      <c r="K41">
        <v>2087292</v>
      </c>
      <c r="L41">
        <v>1895856</v>
      </c>
      <c r="M41">
        <v>191436</v>
      </c>
      <c r="N41">
        <v>100892</v>
      </c>
      <c r="O41">
        <v>99782</v>
      </c>
      <c r="P41">
        <v>1110</v>
      </c>
      <c r="Q41">
        <v>0</v>
      </c>
      <c r="R41">
        <v>0</v>
      </c>
      <c r="S41">
        <v>38317</v>
      </c>
      <c r="T41">
        <v>154124</v>
      </c>
      <c r="U41">
        <v>207.583</v>
      </c>
      <c r="V41" s="4">
        <v>1851339</v>
      </c>
    </row>
    <row r="42" spans="1:22" x14ac:dyDescent="0.3">
      <c r="A42" t="s">
        <v>121</v>
      </c>
      <c r="B42">
        <v>1134873</v>
      </c>
      <c r="C42">
        <v>1132388</v>
      </c>
      <c r="D42">
        <v>2485</v>
      </c>
      <c r="E42">
        <v>804</v>
      </c>
      <c r="F42">
        <v>315</v>
      </c>
      <c r="G42">
        <v>489</v>
      </c>
      <c r="H42">
        <v>57</v>
      </c>
      <c r="I42">
        <v>28</v>
      </c>
      <c r="J42">
        <v>29</v>
      </c>
      <c r="K42">
        <v>1133087</v>
      </c>
      <c r="L42">
        <v>1131125</v>
      </c>
      <c r="M42">
        <v>1962</v>
      </c>
      <c r="N42">
        <v>925</v>
      </c>
      <c r="O42">
        <v>920</v>
      </c>
      <c r="P42">
        <v>5</v>
      </c>
      <c r="Q42">
        <v>0</v>
      </c>
      <c r="R42">
        <v>0</v>
      </c>
      <c r="S42">
        <v>184</v>
      </c>
      <c r="T42">
        <v>636</v>
      </c>
      <c r="U42">
        <v>190.2</v>
      </c>
      <c r="V42" s="4">
        <v>1130211</v>
      </c>
    </row>
    <row r="43" spans="1:22" x14ac:dyDescent="0.3">
      <c r="A43" t="s">
        <v>122</v>
      </c>
      <c r="B43">
        <v>1698177</v>
      </c>
      <c r="C43">
        <v>1644663</v>
      </c>
      <c r="D43">
        <v>53514</v>
      </c>
      <c r="E43">
        <v>146686</v>
      </c>
      <c r="F43">
        <v>133005</v>
      </c>
      <c r="G43">
        <v>13681</v>
      </c>
      <c r="H43">
        <v>27206</v>
      </c>
      <c r="I43">
        <v>22490</v>
      </c>
      <c r="J43">
        <v>4716</v>
      </c>
      <c r="K43">
        <v>1387380</v>
      </c>
      <c r="L43">
        <v>1352769</v>
      </c>
      <c r="M43">
        <v>34611</v>
      </c>
      <c r="N43">
        <v>136906</v>
      </c>
      <c r="O43">
        <v>136400</v>
      </c>
      <c r="P43">
        <v>506</v>
      </c>
      <c r="Q43">
        <v>0</v>
      </c>
      <c r="R43">
        <v>0</v>
      </c>
      <c r="S43">
        <v>3709</v>
      </c>
      <c r="T43">
        <v>30975</v>
      </c>
      <c r="U43">
        <v>163.32499999999999</v>
      </c>
      <c r="V43" s="4">
        <v>1237846</v>
      </c>
    </row>
    <row r="44" spans="1:22" x14ac:dyDescent="0.3">
      <c r="A44" t="s">
        <v>123</v>
      </c>
      <c r="B44">
        <v>1789358</v>
      </c>
      <c r="C44">
        <v>1736783</v>
      </c>
      <c r="D44">
        <v>52575</v>
      </c>
      <c r="E44">
        <v>149129</v>
      </c>
      <c r="F44">
        <v>135754</v>
      </c>
      <c r="G44">
        <v>13375</v>
      </c>
      <c r="H44">
        <v>28634</v>
      </c>
      <c r="I44">
        <v>23372</v>
      </c>
      <c r="J44">
        <v>5262</v>
      </c>
      <c r="K44">
        <v>1465954</v>
      </c>
      <c r="L44">
        <v>1432441</v>
      </c>
      <c r="M44">
        <v>33513</v>
      </c>
      <c r="N44">
        <v>145641</v>
      </c>
      <c r="O44">
        <v>145216</v>
      </c>
      <c r="P44">
        <v>425</v>
      </c>
      <c r="Q44">
        <v>0</v>
      </c>
      <c r="R44">
        <v>0</v>
      </c>
      <c r="S44">
        <v>3037</v>
      </c>
      <c r="T44">
        <v>30556</v>
      </c>
      <c r="U44">
        <v>164.23400000000001</v>
      </c>
      <c r="V44" s="4">
        <v>1310877</v>
      </c>
    </row>
    <row r="45" spans="1:22" x14ac:dyDescent="0.3">
      <c r="A45" t="s">
        <v>124</v>
      </c>
      <c r="B45">
        <v>1150301</v>
      </c>
      <c r="C45">
        <v>1150141</v>
      </c>
      <c r="D45">
        <v>160</v>
      </c>
      <c r="E45">
        <v>3</v>
      </c>
      <c r="F45">
        <v>1</v>
      </c>
      <c r="G45">
        <v>2</v>
      </c>
      <c r="H45">
        <v>0</v>
      </c>
      <c r="I45">
        <v>0</v>
      </c>
      <c r="J45">
        <v>0</v>
      </c>
      <c r="K45">
        <v>1150298</v>
      </c>
      <c r="L45">
        <v>1150140</v>
      </c>
      <c r="M45">
        <v>158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174.98099999999999</v>
      </c>
      <c r="V45" s="4">
        <v>1150140</v>
      </c>
    </row>
    <row r="46" spans="1:22" x14ac:dyDescent="0.3">
      <c r="A46" t="s">
        <v>125</v>
      </c>
      <c r="B46">
        <v>561413</v>
      </c>
      <c r="C46">
        <v>491619</v>
      </c>
      <c r="D46">
        <v>69794</v>
      </c>
      <c r="E46">
        <v>98531</v>
      </c>
      <c r="F46">
        <v>85942</v>
      </c>
      <c r="G46">
        <v>12589</v>
      </c>
      <c r="H46">
        <v>37096</v>
      </c>
      <c r="I46">
        <v>16738</v>
      </c>
      <c r="J46">
        <v>20358</v>
      </c>
      <c r="K46">
        <v>340041</v>
      </c>
      <c r="L46">
        <v>304276</v>
      </c>
      <c r="M46">
        <v>35765</v>
      </c>
      <c r="N46">
        <v>85745</v>
      </c>
      <c r="O46">
        <v>84663</v>
      </c>
      <c r="P46">
        <v>1082</v>
      </c>
      <c r="Q46">
        <v>0</v>
      </c>
      <c r="R46">
        <v>0</v>
      </c>
      <c r="S46">
        <v>13720</v>
      </c>
      <c r="T46">
        <v>21566</v>
      </c>
      <c r="U46">
        <v>184.65100000000001</v>
      </c>
      <c r="V46" s="4">
        <v>230992</v>
      </c>
    </row>
    <row r="47" spans="1:22" x14ac:dyDescent="0.3">
      <c r="A47" t="s">
        <v>126</v>
      </c>
      <c r="B47">
        <v>9916281</v>
      </c>
      <c r="C47">
        <v>6081398</v>
      </c>
      <c r="D47">
        <v>3834883</v>
      </c>
      <c r="E47">
        <v>390121</v>
      </c>
      <c r="F47">
        <v>230133</v>
      </c>
      <c r="G47">
        <v>159988</v>
      </c>
      <c r="H47">
        <v>3586901</v>
      </c>
      <c r="I47">
        <v>608361</v>
      </c>
      <c r="J47">
        <v>2978540</v>
      </c>
      <c r="K47">
        <v>2273045</v>
      </c>
      <c r="L47">
        <v>1576689</v>
      </c>
      <c r="M47">
        <v>696356</v>
      </c>
      <c r="N47">
        <v>3666215</v>
      </c>
      <c r="O47">
        <v>3666215</v>
      </c>
      <c r="P47">
        <v>0</v>
      </c>
      <c r="Q47">
        <v>0</v>
      </c>
      <c r="R47">
        <v>0</v>
      </c>
      <c r="S47">
        <v>182543</v>
      </c>
      <c r="T47">
        <v>509135</v>
      </c>
      <c r="U47">
        <v>446.29300000000001</v>
      </c>
      <c r="V47" s="4">
        <v>914732</v>
      </c>
    </row>
    <row r="48" spans="1:22" x14ac:dyDescent="0.3">
      <c r="A48" t="s">
        <v>127</v>
      </c>
      <c r="B48">
        <v>11884599</v>
      </c>
      <c r="C48">
        <v>7124375</v>
      </c>
      <c r="D48">
        <v>4760224</v>
      </c>
      <c r="E48">
        <v>502616</v>
      </c>
      <c r="F48">
        <v>346999</v>
      </c>
      <c r="G48">
        <v>155617</v>
      </c>
      <c r="H48">
        <v>5043864</v>
      </c>
      <c r="I48">
        <v>639245</v>
      </c>
      <c r="J48">
        <v>4404619</v>
      </c>
      <c r="K48">
        <v>1204073</v>
      </c>
      <c r="L48">
        <v>1004085</v>
      </c>
      <c r="M48">
        <v>199988</v>
      </c>
      <c r="N48">
        <v>5134047</v>
      </c>
      <c r="O48">
        <v>5134047</v>
      </c>
      <c r="P48">
        <v>0</v>
      </c>
      <c r="Q48">
        <v>0</v>
      </c>
      <c r="R48">
        <v>0</v>
      </c>
      <c r="S48">
        <v>64995</v>
      </c>
      <c r="T48">
        <v>135185</v>
      </c>
      <c r="U48">
        <v>558.93299999999999</v>
      </c>
      <c r="V48" s="4">
        <v>701088</v>
      </c>
    </row>
    <row r="49" spans="1:22" x14ac:dyDescent="0.3">
      <c r="A49" t="s">
        <v>128</v>
      </c>
      <c r="B49">
        <v>264199</v>
      </c>
      <c r="C49">
        <v>227948</v>
      </c>
      <c r="D49">
        <v>36251</v>
      </c>
      <c r="E49">
        <v>44711</v>
      </c>
      <c r="F49">
        <v>36022</v>
      </c>
      <c r="G49">
        <v>8689</v>
      </c>
      <c r="H49">
        <v>33633</v>
      </c>
      <c r="I49">
        <v>26753</v>
      </c>
      <c r="J49">
        <v>6880</v>
      </c>
      <c r="K49">
        <v>141536</v>
      </c>
      <c r="L49">
        <v>121165</v>
      </c>
      <c r="M49">
        <v>20371</v>
      </c>
      <c r="N49">
        <v>44319</v>
      </c>
      <c r="O49">
        <v>44008</v>
      </c>
      <c r="P49">
        <v>311</v>
      </c>
      <c r="Q49">
        <v>0</v>
      </c>
      <c r="R49">
        <v>0</v>
      </c>
      <c r="S49">
        <v>1534</v>
      </c>
      <c r="T49">
        <v>17490</v>
      </c>
      <c r="U49">
        <v>178.95699999999999</v>
      </c>
      <c r="V49" s="4">
        <v>86770</v>
      </c>
    </row>
    <row r="50" spans="1:22" x14ac:dyDescent="0.3">
      <c r="A50" t="s">
        <v>129</v>
      </c>
      <c r="B50">
        <v>95740</v>
      </c>
      <c r="C50">
        <v>64941</v>
      </c>
      <c r="D50">
        <v>30799</v>
      </c>
      <c r="E50">
        <v>15631</v>
      </c>
      <c r="F50">
        <v>6690</v>
      </c>
      <c r="G50">
        <v>8941</v>
      </c>
      <c r="H50">
        <v>2690</v>
      </c>
      <c r="I50">
        <v>1065</v>
      </c>
      <c r="J50">
        <v>1625</v>
      </c>
      <c r="K50">
        <v>59551</v>
      </c>
      <c r="L50">
        <v>39837</v>
      </c>
      <c r="M50">
        <v>19714</v>
      </c>
      <c r="N50">
        <v>17868</v>
      </c>
      <c r="O50">
        <v>17349</v>
      </c>
      <c r="P50">
        <v>519</v>
      </c>
      <c r="Q50">
        <v>0</v>
      </c>
      <c r="R50">
        <v>0</v>
      </c>
      <c r="S50">
        <v>2230</v>
      </c>
      <c r="T50">
        <v>17583</v>
      </c>
      <c r="U50">
        <v>182.25299999999999</v>
      </c>
      <c r="V50" s="4">
        <v>29588</v>
      </c>
    </row>
    <row r="51" spans="1:22" x14ac:dyDescent="0.3">
      <c r="A51" t="s">
        <v>130</v>
      </c>
      <c r="B51">
        <v>360782</v>
      </c>
      <c r="C51">
        <v>218989</v>
      </c>
      <c r="D51">
        <v>141793</v>
      </c>
      <c r="E51">
        <v>93752</v>
      </c>
      <c r="F51">
        <v>42606</v>
      </c>
      <c r="G51">
        <v>51146</v>
      </c>
      <c r="H51">
        <v>5274</v>
      </c>
      <c r="I51">
        <v>2219</v>
      </c>
      <c r="J51">
        <v>3055</v>
      </c>
      <c r="K51">
        <v>237009</v>
      </c>
      <c r="L51">
        <v>149925</v>
      </c>
      <c r="M51">
        <v>87084</v>
      </c>
      <c r="N51">
        <v>24747</v>
      </c>
      <c r="O51">
        <v>24239</v>
      </c>
      <c r="P51">
        <v>508</v>
      </c>
      <c r="Q51">
        <v>0</v>
      </c>
      <c r="R51">
        <v>0</v>
      </c>
      <c r="S51">
        <v>15860</v>
      </c>
      <c r="T51">
        <v>71280</v>
      </c>
      <c r="U51">
        <v>157.803</v>
      </c>
      <c r="V51" s="4">
        <v>124228</v>
      </c>
    </row>
    <row r="52" spans="1:22" x14ac:dyDescent="0.3">
      <c r="A52" t="s">
        <v>131</v>
      </c>
      <c r="B52">
        <v>129518</v>
      </c>
      <c r="C52">
        <v>100448</v>
      </c>
      <c r="D52">
        <v>29070</v>
      </c>
      <c r="E52">
        <v>6941</v>
      </c>
      <c r="F52">
        <v>4847</v>
      </c>
      <c r="G52">
        <v>2094</v>
      </c>
      <c r="H52">
        <v>12074</v>
      </c>
      <c r="I52">
        <v>472</v>
      </c>
      <c r="J52">
        <v>11602</v>
      </c>
      <c r="K52">
        <v>96911</v>
      </c>
      <c r="L52">
        <v>81605</v>
      </c>
      <c r="M52">
        <v>15306</v>
      </c>
      <c r="N52">
        <v>13592</v>
      </c>
      <c r="O52">
        <v>13524</v>
      </c>
      <c r="P52">
        <v>68</v>
      </c>
      <c r="Q52">
        <v>0</v>
      </c>
      <c r="R52">
        <v>0</v>
      </c>
      <c r="S52">
        <v>1715</v>
      </c>
      <c r="T52">
        <v>13951</v>
      </c>
      <c r="U52">
        <v>163.846</v>
      </c>
      <c r="V52" s="4">
        <v>67511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1"/>
      <c r="B1" s="1" t="s">
        <v>134</v>
      </c>
      <c r="C1" s="1" t="s">
        <v>135</v>
      </c>
      <c r="D1" s="1" t="s">
        <v>136</v>
      </c>
      <c r="E1" s="1" t="s">
        <v>137</v>
      </c>
    </row>
    <row r="2" spans="1:5" x14ac:dyDescent="0.3">
      <c r="A2" s="2" t="s">
        <v>138</v>
      </c>
      <c r="B2" s="1">
        <f>[2]L1_L2!D18</f>
        <v>9.9798100000000004E-3</v>
      </c>
      <c r="C2" s="1">
        <f>[2]L1_L2!E18</f>
        <v>0.72877199999999998</v>
      </c>
      <c r="D2" s="1">
        <f>[2]L1_L2!F18</f>
        <v>0.68323</v>
      </c>
      <c r="E2" s="1">
        <f>[2]L1_L2!$C$18</f>
        <v>16.1572</v>
      </c>
    </row>
    <row r="3" spans="1:5" x14ac:dyDescent="0.3">
      <c r="A3" s="1" t="s">
        <v>139</v>
      </c>
      <c r="B3" s="1">
        <f>[2]L1_L2!D4</f>
        <v>4.8636899999999997E-2</v>
      </c>
      <c r="C3" s="1">
        <f>[2]L1_L2!E4</f>
        <v>1.18438</v>
      </c>
      <c r="D3" s="1">
        <f>[2]L1_L2!F4</f>
        <v>1.41753</v>
      </c>
      <c r="E3" s="1">
        <f>[2]L1_L2!$C$4</f>
        <v>225.29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3" workbookViewId="0">
      <selection activeCell="B59" sqref="B59"/>
    </sheetView>
  </sheetViews>
  <sheetFormatPr defaultRowHeight="14.4" x14ac:dyDescent="0.3"/>
  <sheetData>
    <row r="1" spans="1:3" x14ac:dyDescent="0.3">
      <c r="A1" s="9" t="s">
        <v>140</v>
      </c>
      <c r="B1" s="9"/>
      <c r="C1" s="1">
        <f>1000/50000000</f>
        <v>2.0000000000000002E-5</v>
      </c>
    </row>
    <row r="2" spans="1:3" x14ac:dyDescent="0.3">
      <c r="A2" s="1" t="s">
        <v>141</v>
      </c>
      <c r="B2" s="1" t="s">
        <v>142</v>
      </c>
      <c r="C2" s="1"/>
    </row>
    <row r="3" spans="1:3" x14ac:dyDescent="0.3">
      <c r="A3" s="1">
        <f>Sheet3!F3*$C$1</f>
        <v>172.55684000000002</v>
      </c>
      <c r="B3" s="1">
        <f>Sheet3!G3*$C$1</f>
        <v>5.36972</v>
      </c>
    </row>
    <row r="4" spans="1:3" x14ac:dyDescent="0.3">
      <c r="A4" s="1">
        <f>Sheet3!F4*$C$1</f>
        <v>181.42354</v>
      </c>
      <c r="B4" s="1">
        <f>Sheet3!G4*$C$1</f>
        <v>9.3393000000000015</v>
      </c>
    </row>
    <row r="5" spans="1:3" x14ac:dyDescent="0.3">
      <c r="A5" s="1">
        <f>Sheet3!F5*$C$1</f>
        <v>180.84224</v>
      </c>
      <c r="B5" s="1">
        <f>Sheet3!G5*$C$1</f>
        <v>8.1328200000000006</v>
      </c>
    </row>
    <row r="6" spans="1:3" x14ac:dyDescent="0.3">
      <c r="A6" s="1">
        <f>Sheet3!F6*$C$1</f>
        <v>177.84442000000001</v>
      </c>
      <c r="B6" s="1">
        <f>Sheet3!G6*$C$1</f>
        <v>9.9982600000000001</v>
      </c>
    </row>
    <row r="7" spans="1:3" x14ac:dyDescent="0.3">
      <c r="A7" s="1">
        <f>Sheet3!F7*$C$1</f>
        <v>174.42174000000003</v>
      </c>
      <c r="B7" s="1">
        <f>Sheet3!G7*$C$1</f>
        <v>11.908660000000001</v>
      </c>
    </row>
    <row r="8" spans="1:3" x14ac:dyDescent="0.3">
      <c r="A8" s="1">
        <f>Sheet3!F8*$C$1</f>
        <v>154.47654</v>
      </c>
      <c r="B8" s="1">
        <f>Sheet3!G8*$C$1</f>
        <v>13.736740000000001</v>
      </c>
    </row>
    <row r="9" spans="1:3" x14ac:dyDescent="0.3">
      <c r="A9" s="1">
        <f>Sheet3!F9*$C$1</f>
        <v>163.91552000000001</v>
      </c>
      <c r="B9" s="1">
        <f>Sheet3!G9*$C$1</f>
        <v>16.065660000000001</v>
      </c>
    </row>
    <row r="10" spans="1:3" x14ac:dyDescent="0.3">
      <c r="A10" s="1">
        <f>Sheet3!F10*$C$1</f>
        <v>179.44528000000003</v>
      </c>
      <c r="B10" s="1">
        <f>Sheet3!G10*$C$1</f>
        <v>13.451760000000002</v>
      </c>
    </row>
    <row r="11" spans="1:3" x14ac:dyDescent="0.3">
      <c r="A11" s="1">
        <f>Sheet3!F11*$C$1</f>
        <v>154.03902000000002</v>
      </c>
      <c r="B11" s="1">
        <f>Sheet3!G11*$C$1</f>
        <v>10.038220000000001</v>
      </c>
    </row>
    <row r="12" spans="1:3" x14ac:dyDescent="0.3">
      <c r="A12" s="1">
        <f>Sheet3!F12*$C$1</f>
        <v>177.12622000000002</v>
      </c>
      <c r="B12" s="1">
        <f>Sheet3!G12*$C$1</f>
        <v>16.392020000000002</v>
      </c>
    </row>
    <row r="13" spans="1:3" x14ac:dyDescent="0.3">
      <c r="A13" s="1">
        <f>Sheet3!F13*$C$1</f>
        <v>168.49852000000001</v>
      </c>
      <c r="B13" s="1">
        <f>Sheet3!G13*$C$1</f>
        <v>17.018560000000001</v>
      </c>
    </row>
    <row r="14" spans="1:3" x14ac:dyDescent="0.3">
      <c r="A14" s="1">
        <f>Sheet3!F14*$C$1</f>
        <v>191.81834000000001</v>
      </c>
      <c r="B14" s="1">
        <f>Sheet3!G14*$C$1</f>
        <v>20.460880000000003</v>
      </c>
    </row>
    <row r="15" spans="1:3" x14ac:dyDescent="0.3">
      <c r="A15" s="1">
        <f>Sheet3!F15*$C$1</f>
        <v>192.1063</v>
      </c>
      <c r="B15" s="1">
        <f>Sheet3!G15*$C$1</f>
        <v>20.441520000000001</v>
      </c>
    </row>
    <row r="16" spans="1:3" x14ac:dyDescent="0.3">
      <c r="A16" s="1">
        <f>Sheet3!F16*$C$1</f>
        <v>173.31458000000001</v>
      </c>
      <c r="B16" s="1">
        <f>Sheet3!G16*$C$1</f>
        <v>22.718100000000003</v>
      </c>
    </row>
    <row r="17" spans="1:2" x14ac:dyDescent="0.3">
      <c r="A17" s="1">
        <f>Sheet3!F17*$C$1</f>
        <v>151.25916000000001</v>
      </c>
      <c r="B17" s="1">
        <f>Sheet3!G17*$C$1</f>
        <v>23.574980000000004</v>
      </c>
    </row>
    <row r="18" spans="1:2" x14ac:dyDescent="0.3">
      <c r="A18" s="1">
        <f>Sheet3!F18*$C$1</f>
        <v>145.17540000000002</v>
      </c>
      <c r="B18" s="1">
        <f>Sheet3!G18*$C$1</f>
        <v>25.970880000000001</v>
      </c>
    </row>
    <row r="19" spans="1:2" x14ac:dyDescent="0.3">
      <c r="A19" s="1">
        <f>Sheet3!F19*$C$1</f>
        <v>143.23106000000001</v>
      </c>
      <c r="B19" s="1">
        <f>Sheet3!G19*$C$1</f>
        <v>27.107600000000001</v>
      </c>
    </row>
    <row r="20" spans="1:2" x14ac:dyDescent="0.3">
      <c r="A20" s="1">
        <f>Sheet3!F20*$C$1</f>
        <v>162.15326000000002</v>
      </c>
      <c r="B20" s="1">
        <f>Sheet3!G20*$C$1</f>
        <v>30.210980000000003</v>
      </c>
    </row>
    <row r="21" spans="1:2" x14ac:dyDescent="0.3">
      <c r="A21" s="1">
        <f>Sheet3!F21*$C$1</f>
        <v>160.55816000000002</v>
      </c>
      <c r="B21" s="1">
        <f>Sheet3!G21*$C$1</f>
        <v>32.405419999999999</v>
      </c>
    </row>
    <row r="22" spans="1:2" x14ac:dyDescent="0.3">
      <c r="A22" s="1">
        <f>Sheet3!F22*$C$1</f>
        <v>152.89568</v>
      </c>
      <c r="B22" s="1">
        <f>Sheet3!G22*$C$1</f>
        <v>41.51764</v>
      </c>
    </row>
    <row r="23" spans="1:2" x14ac:dyDescent="0.3">
      <c r="A23" s="1">
        <f>Sheet3!F23*$C$1</f>
        <v>151.84694000000002</v>
      </c>
      <c r="B23" s="1">
        <f>Sheet3!G23*$C$1</f>
        <v>43.310720000000003</v>
      </c>
    </row>
    <row r="24" spans="1:2" x14ac:dyDescent="0.3">
      <c r="A24" s="1">
        <f>Sheet3!F24*$C$1</f>
        <v>151.25918000000001</v>
      </c>
      <c r="B24" s="1">
        <f>Sheet3!G24*$C$1</f>
        <v>47.943080000000002</v>
      </c>
    </row>
    <row r="25" spans="1:2" x14ac:dyDescent="0.3">
      <c r="A25" s="1">
        <f>Sheet3!F25*$C$1</f>
        <v>151.67074000000002</v>
      </c>
      <c r="B25" s="1">
        <f>Sheet3!G25*$C$1</f>
        <v>42.956800000000001</v>
      </c>
    </row>
    <row r="26" spans="1:2" x14ac:dyDescent="0.3">
      <c r="A26" s="1">
        <f>Sheet3!F26*$C$1</f>
        <v>151.08772000000002</v>
      </c>
      <c r="B26" s="1">
        <f>Sheet3!G26*$C$1</f>
        <v>48.018840000000004</v>
      </c>
    </row>
    <row r="27" spans="1:2" x14ac:dyDescent="0.3">
      <c r="A27" s="1">
        <f>Sheet3!F27*$C$1</f>
        <v>150.78360000000001</v>
      </c>
      <c r="B27" s="1">
        <f>Sheet3!G27*$C$1</f>
        <v>48.821040000000004</v>
      </c>
    </row>
    <row r="28" spans="1:2" x14ac:dyDescent="0.3">
      <c r="A28" s="1">
        <f>Sheet3!F28*$C$1</f>
        <v>150.78754000000001</v>
      </c>
      <c r="B28" s="1">
        <f>Sheet3!G28*$C$1</f>
        <v>48.973640000000003</v>
      </c>
    </row>
    <row r="29" spans="1:2" x14ac:dyDescent="0.3">
      <c r="A29" s="1">
        <f>Sheet3!F29*$C$1</f>
        <v>137.53216</v>
      </c>
      <c r="B29" s="1">
        <f>Sheet3!G29*$C$1</f>
        <v>47.958760000000005</v>
      </c>
    </row>
    <row r="30" spans="1:2" x14ac:dyDescent="0.3">
      <c r="A30" s="1">
        <f>Sheet3!F30*$C$1</f>
        <v>133.12724</v>
      </c>
      <c r="B30" s="1">
        <f>Sheet3!G30*$C$1</f>
        <v>49.896100000000004</v>
      </c>
    </row>
    <row r="31" spans="1:2" x14ac:dyDescent="0.3">
      <c r="A31" s="1">
        <f>Sheet3!F31*$C$1</f>
        <v>137.83718000000002</v>
      </c>
      <c r="B31" s="1">
        <f>Sheet3!G31*$C$1</f>
        <v>48.552340000000001</v>
      </c>
    </row>
    <row r="32" spans="1:2" x14ac:dyDescent="0.3">
      <c r="A32" s="1">
        <f>Sheet3!F32*$C$1</f>
        <v>130.72716</v>
      </c>
      <c r="B32" s="1">
        <f>Sheet3!G32*$C$1</f>
        <v>54.801940000000002</v>
      </c>
    </row>
    <row r="33" spans="1:2" x14ac:dyDescent="0.3">
      <c r="A33" s="1">
        <f>Sheet3!F33*$C$1</f>
        <v>130.38052000000002</v>
      </c>
      <c r="B33" s="1">
        <f>Sheet3!G33*$C$1</f>
        <v>55.087860000000006</v>
      </c>
    </row>
    <row r="34" spans="1:2" x14ac:dyDescent="0.3">
      <c r="A34" s="1">
        <f>Sheet3!F34*$C$1</f>
        <v>133.02262000000002</v>
      </c>
      <c r="B34" s="1">
        <f>Sheet3!G34*$C$1</f>
        <v>57.633760000000002</v>
      </c>
    </row>
    <row r="35" spans="1:2" x14ac:dyDescent="0.3">
      <c r="A35" s="1">
        <f>Sheet3!F35*$C$1</f>
        <v>133.00456</v>
      </c>
      <c r="B35" s="1">
        <f>Sheet3!G35*$C$1</f>
        <v>58.171640000000004</v>
      </c>
    </row>
    <row r="36" spans="1:2" x14ac:dyDescent="0.3">
      <c r="A36" s="1">
        <f>Sheet3!F36*$C$1</f>
        <v>132.54848000000001</v>
      </c>
      <c r="B36" s="1">
        <f>Sheet3!G36*$C$1</f>
        <v>58.870820000000002</v>
      </c>
    </row>
    <row r="37" spans="1:2" x14ac:dyDescent="0.3">
      <c r="A37" s="1">
        <f>Sheet3!F37*$C$1</f>
        <v>129.16622000000001</v>
      </c>
      <c r="B37" s="1">
        <f>Sheet3!G37*$C$1</f>
        <v>59.935480000000005</v>
      </c>
    </row>
    <row r="38" spans="1:2" x14ac:dyDescent="0.3">
      <c r="A38" s="1">
        <f>Sheet3!F38*$C$1</f>
        <v>126.62392000000001</v>
      </c>
      <c r="B38" s="1">
        <f>Sheet3!G38*$C$1</f>
        <v>63.320320000000002</v>
      </c>
    </row>
    <row r="39" spans="1:2" x14ac:dyDescent="0.3">
      <c r="A39" s="1">
        <f>Sheet3!F39*$C$1</f>
        <v>126.17682000000001</v>
      </c>
      <c r="B39" s="1">
        <f>Sheet3!G39*$C$1</f>
        <v>65.987380000000002</v>
      </c>
    </row>
    <row r="40" spans="1:2" x14ac:dyDescent="0.3">
      <c r="A40" s="1">
        <f>Sheet3!F40*$C$1</f>
        <v>126.26960000000001</v>
      </c>
      <c r="B40" s="1">
        <f>Sheet3!G40*$C$1</f>
        <v>65.9255</v>
      </c>
    </row>
    <row r="41" spans="1:2" x14ac:dyDescent="0.3">
      <c r="A41" s="1">
        <f>Sheet3!F41*$C$1</f>
        <v>125.71572</v>
      </c>
      <c r="B41" s="1">
        <f>Sheet3!G41*$C$1</f>
        <v>66.721600000000009</v>
      </c>
    </row>
    <row r="42" spans="1:2" x14ac:dyDescent="0.3">
      <c r="A42" s="1">
        <f>Sheet3!F42*$C$1</f>
        <v>104.84212000000001</v>
      </c>
      <c r="B42" s="1">
        <f>Sheet3!G42*$C$1</f>
        <v>76.415840000000003</v>
      </c>
    </row>
    <row r="43" spans="1:2" x14ac:dyDescent="0.3">
      <c r="A43" s="1">
        <f>Sheet3!F43*$C$1</f>
        <v>108.66444000000001</v>
      </c>
      <c r="B43" s="1">
        <f>Sheet3!G43*$C$1</f>
        <v>80.678380000000004</v>
      </c>
    </row>
    <row r="44" spans="1:2" x14ac:dyDescent="0.3">
      <c r="A44" s="1">
        <f>Sheet3!F44*$C$1</f>
        <v>108.53624000000001</v>
      </c>
      <c r="B44" s="1">
        <f>Sheet3!G44*$C$1</f>
        <v>80.805080000000004</v>
      </c>
    </row>
    <row r="45" spans="1:2" x14ac:dyDescent="0.3">
      <c r="A45" s="1">
        <f>Sheet3!F45*$C$1</f>
        <v>103.93464</v>
      </c>
      <c r="B45" s="1">
        <f>Sheet3!G45*$C$1</f>
        <v>81.746000000000009</v>
      </c>
    </row>
    <row r="46" spans="1:2" x14ac:dyDescent="0.3">
      <c r="A46" s="1">
        <f>Sheet3!F46*$C$1</f>
        <v>181.37180000000001</v>
      </c>
      <c r="B46" s="1">
        <f>Sheet3!G46*$C$1</f>
        <v>4.4011400000000007</v>
      </c>
    </row>
    <row r="47" spans="1:2" x14ac:dyDescent="0.3">
      <c r="A47" s="1">
        <f>Sheet3!F47*$C$1</f>
        <v>231.08530000000002</v>
      </c>
      <c r="B47" s="1">
        <f>Sheet3!G47*$C$1</f>
        <v>10.8704</v>
      </c>
    </row>
    <row r="48" spans="1:2" x14ac:dyDescent="0.3">
      <c r="A48" s="1">
        <f>Sheet3!F48*$C$1</f>
        <v>212.15086000000002</v>
      </c>
      <c r="B48" s="1">
        <f>Sheet3!G48*$C$1</f>
        <v>13.547540000000001</v>
      </c>
    </row>
    <row r="49" spans="1:3" x14ac:dyDescent="0.3">
      <c r="A49" s="1">
        <f>Sheet3!F49*$C$1</f>
        <v>172.33994000000001</v>
      </c>
      <c r="B49" s="1">
        <f>Sheet3!G49*$C$1</f>
        <v>6.4897800000000005</v>
      </c>
    </row>
    <row r="50" spans="1:3" x14ac:dyDescent="0.3">
      <c r="A50" s="1">
        <f>Sheet3!F50*$C$1</f>
        <v>168.40272000000002</v>
      </c>
      <c r="B50" s="1">
        <f>Sheet3!G50*$C$1</f>
        <v>8.4695800000000006</v>
      </c>
    </row>
    <row r="51" spans="1:3" x14ac:dyDescent="0.3">
      <c r="A51" s="1">
        <f>Sheet3!F51*$C$1</f>
        <v>176.73032000000001</v>
      </c>
      <c r="B51" s="1">
        <f>Sheet3!G51*$C$1</f>
        <v>6.1509800000000006</v>
      </c>
    </row>
    <row r="52" spans="1:3" x14ac:dyDescent="0.3">
      <c r="A52" s="1">
        <f>Sheet3!F52*$C$1</f>
        <v>155.52378000000002</v>
      </c>
      <c r="B52" s="1">
        <f>Sheet3!G52*$C$1</f>
        <v>5.2022000000000004</v>
      </c>
    </row>
    <row r="53" spans="1:3" x14ac:dyDescent="0.3">
      <c r="A53" s="1">
        <f>AVERAGE(A3:A52)</f>
        <v>153.80503800000002</v>
      </c>
      <c r="B53" s="1">
        <f>AVERAGE(B3:B52)</f>
        <v>35.670485200000009</v>
      </c>
      <c r="C53" t="s">
        <v>143</v>
      </c>
    </row>
    <row r="54" spans="1:3" x14ac:dyDescent="0.3">
      <c r="A54" s="1" t="s">
        <v>153</v>
      </c>
      <c r="B54" s="1">
        <f>SUM(A53:B53)</f>
        <v>189.47552320000003</v>
      </c>
    </row>
    <row r="55" spans="1:3" x14ac:dyDescent="0.3">
      <c r="A55" s="1" t="s">
        <v>144</v>
      </c>
      <c r="B55" s="1">
        <f>linkedrecords!$D$2*(B53)</f>
        <v>24.371145603196005</v>
      </c>
    </row>
    <row r="56" spans="1:3" x14ac:dyDescent="0.3">
      <c r="A56" s="1" t="s">
        <v>145</v>
      </c>
      <c r="B56" s="1">
        <f>linkedrecords!$C$2*A53</f>
        <v>112.08880515333601</v>
      </c>
    </row>
    <row r="57" spans="1:3" x14ac:dyDescent="0.3">
      <c r="A57" s="1" t="s">
        <v>146</v>
      </c>
      <c r="B57" s="1">
        <v>0</v>
      </c>
    </row>
    <row r="58" spans="1:3" x14ac:dyDescent="0.3">
      <c r="A58" s="1" t="s">
        <v>147</v>
      </c>
      <c r="B58" s="1">
        <f>SUM(B55:B57)</f>
        <v>136.45995075653201</v>
      </c>
    </row>
    <row r="59" spans="1:3" x14ac:dyDescent="0.3">
      <c r="A59" s="1" t="s">
        <v>148</v>
      </c>
      <c r="B59" s="1">
        <f>Sheet1!B55*linkedrecords!E2*20</f>
        <v>4.5709732874921887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sheetData>
    <row r="1" spans="1:10" x14ac:dyDescent="0.3">
      <c r="A1" s="5" t="s">
        <v>140</v>
      </c>
      <c r="B1" s="5"/>
      <c r="C1" s="5"/>
      <c r="D1" s="5"/>
      <c r="E1" s="5"/>
      <c r="F1" s="5"/>
      <c r="G1" s="5"/>
      <c r="H1" s="5"/>
      <c r="I1" s="3"/>
      <c r="J1" s="1">
        <f>1000/50000000</f>
        <v>2.0000000000000002E-5</v>
      </c>
    </row>
    <row r="2" spans="1:10" x14ac:dyDescent="0.3">
      <c r="A2" s="1" t="s">
        <v>141</v>
      </c>
      <c r="B2" s="1" t="s">
        <v>142</v>
      </c>
      <c r="C2" s="1" t="s">
        <v>149</v>
      </c>
      <c r="D2" s="1" t="s">
        <v>150</v>
      </c>
      <c r="E2" s="1" t="s">
        <v>151</v>
      </c>
      <c r="F2" s="1" t="s">
        <v>152</v>
      </c>
      <c r="G2" s="4" t="s">
        <v>156</v>
      </c>
      <c r="H2" s="4" t="s">
        <v>157</v>
      </c>
      <c r="I2" s="4" t="s">
        <v>158</v>
      </c>
      <c r="J2" s="4" t="s">
        <v>159</v>
      </c>
    </row>
    <row r="3" spans="1:10" x14ac:dyDescent="0.3">
      <c r="A3" s="1">
        <f>Sheet4!F3*$J$1</f>
        <v>10.25028</v>
      </c>
      <c r="B3" s="1">
        <f>Sheet4!G3*$J$1</f>
        <v>2.5162400000000003</v>
      </c>
      <c r="C3" s="1">
        <f>Sheet4!I3*$J$1</f>
        <v>0.43134000000000006</v>
      </c>
      <c r="D3" s="1">
        <f>Sheet4!J3*$J$1</f>
        <v>0.73182000000000003</v>
      </c>
      <c r="E3" s="1">
        <f>Sheet4!O3*$J$1</f>
        <v>3.7893800000000004</v>
      </c>
      <c r="F3" s="1">
        <f>Sheet4!P3*$J$1</f>
        <v>4.4200000000000003E-3</v>
      </c>
      <c r="G3" s="4">
        <f>Sheet4!K3*$J$1</f>
        <v>20.841520000000003</v>
      </c>
      <c r="H3" s="4">
        <f>Sheet4!M3*$J$1</f>
        <v>2.8139800000000004</v>
      </c>
      <c r="I3" s="4">
        <f>Sheet4!V3*$J$1</f>
        <v>12.550280000000001</v>
      </c>
      <c r="J3" s="4">
        <f>(Sheet4!L3-Sheet4!V3)*$J$1</f>
        <v>5.4772600000000002</v>
      </c>
    </row>
    <row r="4" spans="1:10" x14ac:dyDescent="0.3">
      <c r="A4" s="1">
        <f>Sheet4!F4*$J$1</f>
        <v>9.0186200000000003</v>
      </c>
      <c r="B4" s="1">
        <f>Sheet4!G4*$J$1</f>
        <v>2.4748200000000002</v>
      </c>
      <c r="C4" s="1">
        <f>Sheet4!I4*$J$1</f>
        <v>0.47800000000000004</v>
      </c>
      <c r="D4" s="1">
        <f>Sheet4!J4*$J$1</f>
        <v>1.2965200000000001</v>
      </c>
      <c r="E4" s="1">
        <f>Sheet4!O4*$J$1</f>
        <v>2.5034400000000003</v>
      </c>
      <c r="F4" s="1">
        <f>Sheet4!P4*$J$1</f>
        <v>7.1800000000000006E-3</v>
      </c>
      <c r="G4" s="4">
        <f>Sheet4!K4*$J$1</f>
        <v>10.178460000000001</v>
      </c>
      <c r="H4" s="4">
        <f>Sheet4!M4*$J$1</f>
        <v>0.9815600000000001</v>
      </c>
      <c r="I4" s="4">
        <f>Sheet4!V4*$J$1</f>
        <v>7.3328000000000007</v>
      </c>
      <c r="J4" s="4">
        <f>(Sheet4!L4-Sheet4!V4)*$J$1</f>
        <v>1.8641000000000001</v>
      </c>
    </row>
    <row r="5" spans="1:10" x14ac:dyDescent="0.3">
      <c r="A5" s="1">
        <f>Sheet4!F5*$J$1</f>
        <v>8.4224000000000014</v>
      </c>
      <c r="B5" s="1">
        <f>Sheet4!G5*$J$1</f>
        <v>1.5678000000000001</v>
      </c>
      <c r="C5" s="1">
        <f>Sheet4!I5*$J$1</f>
        <v>0.54272000000000009</v>
      </c>
      <c r="D5" s="1">
        <f>Sheet4!J5*$J$1</f>
        <v>4.0987</v>
      </c>
      <c r="E5" s="1">
        <f>Sheet4!O5*$J$1</f>
        <v>5.3686200000000008</v>
      </c>
      <c r="F5" s="1">
        <f>Sheet4!P5*$J$1</f>
        <v>1.7400000000000002E-2</v>
      </c>
      <c r="G5" s="4">
        <f>Sheet4!K5*$J$1</f>
        <v>10.90756</v>
      </c>
      <c r="H5" s="4">
        <f>Sheet4!M5*$J$1</f>
        <v>1.9700000000000002</v>
      </c>
      <c r="I5" s="4">
        <f>Sheet4!V5*$J$1</f>
        <v>7.226160000000001</v>
      </c>
      <c r="J5" s="4">
        <f>(Sheet4!L5-Sheet4!V5)*$J$1</f>
        <v>1.7114</v>
      </c>
    </row>
    <row r="6" spans="1:10" x14ac:dyDescent="0.3">
      <c r="A6" s="1">
        <f>Sheet4!F6*$J$1</f>
        <v>14.615640000000001</v>
      </c>
      <c r="B6" s="1">
        <f>Sheet4!G6*$J$1</f>
        <v>2.8973800000000001</v>
      </c>
      <c r="C6" s="1">
        <f>Sheet4!I6*$J$1</f>
        <v>0.95826000000000011</v>
      </c>
      <c r="D6" s="1">
        <f>Sheet4!J6*$J$1</f>
        <v>1.3869200000000002</v>
      </c>
      <c r="E6" s="1">
        <f>Sheet4!O6*$J$1</f>
        <v>4.4329400000000003</v>
      </c>
      <c r="F6" s="1">
        <f>Sheet4!P6*$J$1</f>
        <v>9.4600000000000014E-3</v>
      </c>
      <c r="G6" s="4">
        <f>Sheet4!K6*$J$1</f>
        <v>21.963460000000001</v>
      </c>
      <c r="H6" s="4">
        <f>Sheet4!M6*$J$1</f>
        <v>1.0768800000000001</v>
      </c>
      <c r="I6" s="4">
        <f>Sheet4!V6*$J$1</f>
        <v>14.129180000000002</v>
      </c>
      <c r="J6" s="4">
        <f>(Sheet4!L6-Sheet4!V6)*$J$1</f>
        <v>6.7574000000000005</v>
      </c>
    </row>
    <row r="7" spans="1:10" x14ac:dyDescent="0.3">
      <c r="A7" s="1">
        <f>Sheet4!F7*$J$1</f>
        <v>12.349580000000001</v>
      </c>
      <c r="B7" s="1">
        <f>Sheet4!G7*$J$1</f>
        <v>2.7496800000000001</v>
      </c>
      <c r="C7" s="1">
        <f>Sheet4!I7*$J$1</f>
        <v>0.66060000000000008</v>
      </c>
      <c r="D7" s="1">
        <f>Sheet4!J7*$J$1</f>
        <v>2.9510600000000005</v>
      </c>
      <c r="E7" s="1">
        <f>Sheet4!O7*$J$1</f>
        <v>5.0410200000000005</v>
      </c>
      <c r="F7" s="1">
        <f>Sheet4!P7*$J$1</f>
        <v>2.0060000000000001E-2</v>
      </c>
      <c r="G7" s="4">
        <f>Sheet4!K7*$J$1</f>
        <v>14.77908</v>
      </c>
      <c r="H7" s="4">
        <f>Sheet4!M7*$J$1</f>
        <v>1.7764400000000002</v>
      </c>
      <c r="I7" s="4">
        <f>Sheet4!V7*$J$1</f>
        <v>10.869940000000001</v>
      </c>
      <c r="J7" s="4">
        <f>(Sheet4!L7-Sheet4!V7)*$J$1</f>
        <v>2.1327000000000003</v>
      </c>
    </row>
    <row r="8" spans="1:10" x14ac:dyDescent="0.3">
      <c r="A8" s="1">
        <f>Sheet4!F8*$J$1</f>
        <v>14.978160000000001</v>
      </c>
      <c r="B8" s="1">
        <f>Sheet4!G8*$J$1</f>
        <v>5.4993800000000004</v>
      </c>
      <c r="C8" s="1">
        <f>Sheet4!I8*$J$1</f>
        <v>0.24900000000000003</v>
      </c>
      <c r="D8" s="1">
        <f>Sheet4!J8*$J$1</f>
        <v>0.59638000000000002</v>
      </c>
      <c r="E8" s="1">
        <f>Sheet4!O8*$J$1</f>
        <v>3.5053000000000001</v>
      </c>
      <c r="F8" s="1">
        <f>Sheet4!P8*$J$1</f>
        <v>1.3880000000000002E-2</v>
      </c>
      <c r="G8" s="4">
        <f>Sheet4!K8*$J$1</f>
        <v>25.384660000000004</v>
      </c>
      <c r="H8" s="4">
        <f>Sheet4!M8*$J$1</f>
        <v>4.7424800000000005</v>
      </c>
      <c r="I8" s="4">
        <f>Sheet4!V8*$J$1</f>
        <v>18.25684</v>
      </c>
      <c r="J8" s="4">
        <f>(Sheet4!L8-Sheet4!V8)*$J$1</f>
        <v>2.3853400000000002</v>
      </c>
    </row>
    <row r="9" spans="1:10" x14ac:dyDescent="0.3">
      <c r="A9" s="1">
        <f>Sheet4!F9*$J$1</f>
        <v>24.421900000000001</v>
      </c>
      <c r="B9" s="1">
        <f>Sheet4!G9*$J$1</f>
        <v>1.5770600000000001</v>
      </c>
      <c r="C9" s="1">
        <f>Sheet4!I9*$J$1</f>
        <v>0.9571400000000001</v>
      </c>
      <c r="D9" s="1">
        <f>Sheet4!J9*$J$1</f>
        <v>0.83142000000000005</v>
      </c>
      <c r="E9" s="1">
        <f>Sheet4!O9*$J$1</f>
        <v>6.5577600000000009</v>
      </c>
      <c r="F9" s="1">
        <f>Sheet4!P9*$J$1</f>
        <v>3.7000000000000002E-3</v>
      </c>
      <c r="G9" s="4">
        <f>Sheet4!K9*$J$1</f>
        <v>33.442540000000001</v>
      </c>
      <c r="H9" s="4">
        <f>Sheet4!M9*$J$1</f>
        <v>1.7174800000000001</v>
      </c>
      <c r="I9" s="4">
        <f>Sheet4!V9*$J$1</f>
        <v>21.957400000000003</v>
      </c>
      <c r="J9" s="4">
        <f>(Sheet4!L9-Sheet4!V9)*$J$1</f>
        <v>9.7676600000000011</v>
      </c>
    </row>
    <row r="10" spans="1:10" x14ac:dyDescent="0.3">
      <c r="A10" s="1">
        <f>Sheet4!F10*$J$1</f>
        <v>24.650200000000002</v>
      </c>
      <c r="B10" s="1">
        <f>Sheet4!G10*$J$1</f>
        <v>3.7670800000000004</v>
      </c>
      <c r="C10" s="1">
        <f>Sheet4!I10*$J$1</f>
        <v>0.36300000000000004</v>
      </c>
      <c r="D10" s="1">
        <f>Sheet4!J10*$J$1</f>
        <v>1.6892400000000001</v>
      </c>
      <c r="E10" s="1">
        <f>Sheet4!O10*$J$1</f>
        <v>3.6327000000000003</v>
      </c>
      <c r="F10" s="1">
        <f>Sheet4!P10*$J$1</f>
        <v>7.8799999999999999E-3</v>
      </c>
      <c r="G10" s="4">
        <f>Sheet4!K10*$J$1</f>
        <v>39.018700000000003</v>
      </c>
      <c r="H10" s="4">
        <f>Sheet4!M10*$J$1</f>
        <v>3.2881000000000005</v>
      </c>
      <c r="I10" s="4">
        <f>Sheet4!V10*$J$1</f>
        <v>23.631120000000003</v>
      </c>
      <c r="J10" s="4">
        <f>(Sheet4!L10-Sheet4!V10)*$J$1</f>
        <v>12.099480000000002</v>
      </c>
    </row>
    <row r="11" spans="1:10" x14ac:dyDescent="0.3">
      <c r="A11" s="1">
        <f>Sheet4!F11*$J$1</f>
        <v>9.0556200000000011</v>
      </c>
      <c r="B11" s="1">
        <f>Sheet4!G11*$J$1</f>
        <v>4.2427200000000003</v>
      </c>
      <c r="C11" s="1">
        <f>Sheet4!I11*$J$1</f>
        <v>0.21012000000000003</v>
      </c>
      <c r="D11" s="1">
        <f>Sheet4!J11*$J$1</f>
        <v>1.4108600000000002</v>
      </c>
      <c r="E11" s="1">
        <f>Sheet4!O11*$J$1</f>
        <v>4.1495800000000003</v>
      </c>
      <c r="F11" s="1">
        <f>Sheet4!P11*$J$1</f>
        <v>7.7400000000000004E-3</v>
      </c>
      <c r="G11" s="4">
        <f>Sheet4!K11*$J$1</f>
        <v>17.122760000000003</v>
      </c>
      <c r="H11" s="4">
        <f>Sheet4!M11*$J$1</f>
        <v>3.5629000000000004</v>
      </c>
      <c r="I11" s="4">
        <f>Sheet4!V11*$J$1</f>
        <v>11.247580000000001</v>
      </c>
      <c r="J11" s="4">
        <f>(Sheet4!L11-Sheet4!V11)*$J$1</f>
        <v>2.3122800000000003</v>
      </c>
    </row>
    <row r="12" spans="1:10" x14ac:dyDescent="0.3">
      <c r="A12" s="1">
        <f>Sheet4!F12*$J$1</f>
        <v>16.39714</v>
      </c>
      <c r="B12" s="1">
        <f>Sheet4!G12*$J$1</f>
        <v>2.1200000000000004E-3</v>
      </c>
      <c r="C12" s="1">
        <f>Sheet4!I12*$J$1</f>
        <v>2.2200000000000002E-3</v>
      </c>
      <c r="D12" s="1">
        <f>Sheet4!J12*$J$1</f>
        <v>4.0000000000000003E-5</v>
      </c>
      <c r="E12" s="1">
        <f>Sheet4!O12*$J$1</f>
        <v>6.7200000000000003E-3</v>
      </c>
      <c r="F12" s="1">
        <f>Sheet4!P12*$J$1</f>
        <v>2.0000000000000002E-5</v>
      </c>
      <c r="G12" s="4">
        <f>Sheet4!K12*$J$1</f>
        <v>7.0656400000000001</v>
      </c>
      <c r="H12" s="4">
        <f>Sheet4!M12*$J$1</f>
        <v>2.6400000000000004E-3</v>
      </c>
      <c r="I12" s="4">
        <f>Sheet4!V12*$J$1</f>
        <v>7.0580600000000002</v>
      </c>
      <c r="J12" s="4">
        <f>(Sheet4!L12-Sheet4!V12)*$J$1</f>
        <v>4.9400000000000008E-3</v>
      </c>
    </row>
    <row r="13" spans="1:10" x14ac:dyDescent="0.3">
      <c r="A13" s="1">
        <f>Sheet4!F13*$J$1</f>
        <v>15.623920000000002</v>
      </c>
      <c r="B13" s="1">
        <f>Sheet4!G13*$J$1</f>
        <v>11.419340000000002</v>
      </c>
      <c r="C13" s="1">
        <f>Sheet4!I13*$J$1</f>
        <v>0.84924000000000011</v>
      </c>
      <c r="D13" s="1">
        <f>Sheet4!J13*$J$1</f>
        <v>1.4435200000000001</v>
      </c>
      <c r="E13" s="1">
        <f>Sheet4!O13*$J$1</f>
        <v>5.6741800000000007</v>
      </c>
      <c r="F13" s="1">
        <f>Sheet4!P13*$J$1</f>
        <v>1.234E-2</v>
      </c>
      <c r="G13" s="4">
        <f>Sheet4!K13*$J$1</f>
        <v>25.976860000000002</v>
      </c>
      <c r="H13" s="4">
        <f>Sheet4!M13*$J$1</f>
        <v>5.3544800000000006</v>
      </c>
      <c r="I13" s="4">
        <f>Sheet4!V13*$J$1</f>
        <v>14.808100000000001</v>
      </c>
      <c r="J13" s="4">
        <f>(Sheet4!L13-Sheet4!V13)*$J$1</f>
        <v>5.8142800000000001</v>
      </c>
    </row>
    <row r="14" spans="1:10" x14ac:dyDescent="0.3">
      <c r="A14" s="1">
        <f>Sheet4!F14*$J$1</f>
        <v>47.175360000000005</v>
      </c>
      <c r="B14" s="1">
        <f>Sheet4!G14*$J$1</f>
        <v>13.190780000000002</v>
      </c>
      <c r="C14" s="1">
        <f>Sheet4!I14*$J$1</f>
        <v>1.1731</v>
      </c>
      <c r="D14" s="1">
        <f>Sheet4!J14*$J$1</f>
        <v>0.94324000000000008</v>
      </c>
      <c r="E14" s="1">
        <f>Sheet4!O14*$J$1</f>
        <v>4.8891800000000005</v>
      </c>
      <c r="F14" s="1">
        <f>Sheet4!P14*$J$1</f>
        <v>1.1780000000000001E-2</v>
      </c>
      <c r="G14" s="4">
        <f>Sheet4!K14*$J$1</f>
        <v>69.35654000000001</v>
      </c>
      <c r="H14" s="4">
        <f>Sheet4!M14*$J$1</f>
        <v>5.4544800000000002</v>
      </c>
      <c r="I14" s="4">
        <f>Sheet4!V14*$J$1</f>
        <v>28.992420000000003</v>
      </c>
      <c r="J14" s="4">
        <f>(Sheet4!L14-Sheet4!V14)*$J$1</f>
        <v>34.909640000000003</v>
      </c>
    </row>
    <row r="15" spans="1:10" x14ac:dyDescent="0.3">
      <c r="A15" s="1">
        <f>Sheet4!F15*$J$1</f>
        <v>52.408100000000005</v>
      </c>
      <c r="B15" s="1">
        <f>Sheet4!G15*$J$1</f>
        <v>13.112780000000001</v>
      </c>
      <c r="C15" s="1">
        <f>Sheet4!I15*$J$1</f>
        <v>1.3150000000000002</v>
      </c>
      <c r="D15" s="1">
        <f>Sheet4!J15*$J$1</f>
        <v>0.76304000000000005</v>
      </c>
      <c r="E15" s="1">
        <f>Sheet4!O15*$J$1</f>
        <v>5.1271600000000008</v>
      </c>
      <c r="F15" s="1">
        <f>Sheet4!P15*$J$1</f>
        <v>1.0160000000000001E-2</v>
      </c>
      <c r="G15" s="4">
        <f>Sheet4!K15*$J$1</f>
        <v>80.09020000000001</v>
      </c>
      <c r="H15" s="4">
        <f>Sheet4!M15*$J$1</f>
        <v>5.5809200000000008</v>
      </c>
      <c r="I15" s="4">
        <f>Sheet4!V15*$J$1</f>
        <v>34.412420000000004</v>
      </c>
      <c r="J15" s="4">
        <f>(Sheet4!L15-Sheet4!V15)*$J$1</f>
        <v>40.096860000000007</v>
      </c>
    </row>
    <row r="16" spans="1:10" x14ac:dyDescent="0.3">
      <c r="A16" s="1">
        <f>Sheet4!F16*$J$1</f>
        <v>39.604480000000002</v>
      </c>
      <c r="B16" s="1">
        <f>Sheet4!G16*$J$1</f>
        <v>14.384900000000002</v>
      </c>
      <c r="C16" s="1">
        <f>Sheet4!I16*$J$1</f>
        <v>1.02386</v>
      </c>
      <c r="D16" s="1">
        <f>Sheet4!J16*$J$1</f>
        <v>0.84996000000000005</v>
      </c>
      <c r="E16" s="1">
        <f>Sheet4!O16*$J$1</f>
        <v>5.2946600000000004</v>
      </c>
      <c r="F16" s="1">
        <f>Sheet4!P16*$J$1</f>
        <v>1.298E-2</v>
      </c>
      <c r="G16" s="4">
        <f>Sheet4!K16*$J$1</f>
        <v>62.649160000000002</v>
      </c>
      <c r="H16" s="4">
        <f>Sheet4!M16*$J$1</f>
        <v>6.0929000000000002</v>
      </c>
      <c r="I16" s="4">
        <f>Sheet4!V16*$J$1</f>
        <v>29.948100000000004</v>
      </c>
      <c r="J16" s="4">
        <f>(Sheet4!L16-Sheet4!V16)*$J$1</f>
        <v>26.608160000000002</v>
      </c>
    </row>
    <row r="17" spans="1:10" x14ac:dyDescent="0.3">
      <c r="A17" s="1">
        <f>Sheet4!F17*$J$1</f>
        <v>18.407820000000001</v>
      </c>
      <c r="B17" s="1">
        <f>Sheet4!G17*$J$1</f>
        <v>14.185960000000001</v>
      </c>
      <c r="C17" s="1">
        <f>Sheet4!I17*$J$1</f>
        <v>0.73016000000000003</v>
      </c>
      <c r="D17" s="1">
        <f>Sheet4!J17*$J$1</f>
        <v>0.87714000000000003</v>
      </c>
      <c r="E17" s="1">
        <f>Sheet4!O17*$J$1</f>
        <v>5.3504400000000008</v>
      </c>
      <c r="F17" s="1">
        <f>Sheet4!P17*$J$1</f>
        <v>1.2780000000000001E-2</v>
      </c>
      <c r="G17" s="4">
        <f>Sheet4!K17*$J$1</f>
        <v>29.812760000000001</v>
      </c>
      <c r="H17" s="4">
        <f>Sheet4!M17*$J$1</f>
        <v>5.9061800000000009</v>
      </c>
      <c r="I17" s="4">
        <f>Sheet4!V17*$J$1</f>
        <v>18.618660000000002</v>
      </c>
      <c r="J17" s="4">
        <f>(Sheet4!L17-Sheet4!V17)*$J$1</f>
        <v>5.2879200000000006</v>
      </c>
    </row>
    <row r="18" spans="1:10" x14ac:dyDescent="0.3">
      <c r="A18" s="1">
        <f>Sheet4!F18*$J$1</f>
        <v>18.8963</v>
      </c>
      <c r="B18" s="1">
        <f>Sheet4!G18*$J$1</f>
        <v>16.177900000000001</v>
      </c>
      <c r="C18" s="1">
        <f>Sheet4!I18*$J$1</f>
        <v>0.65372000000000008</v>
      </c>
      <c r="D18" s="1">
        <f>Sheet4!J18*$J$1</f>
        <v>0.96930000000000005</v>
      </c>
      <c r="E18" s="1">
        <f>Sheet4!O18*$J$1</f>
        <v>5.4940800000000003</v>
      </c>
      <c r="F18" s="1">
        <f>Sheet4!P18*$J$1</f>
        <v>1.7040000000000003E-2</v>
      </c>
      <c r="G18" s="4">
        <f>Sheet4!K18*$J$1</f>
        <v>31.135660000000001</v>
      </c>
      <c r="H18" s="4">
        <f>Sheet4!M18*$J$1</f>
        <v>6.7862200000000001</v>
      </c>
      <c r="I18" s="4">
        <f>Sheet4!V18*$J$1</f>
        <v>19.500580000000003</v>
      </c>
      <c r="J18" s="4">
        <f>(Sheet4!L18-Sheet4!V18)*$J$1</f>
        <v>4.8488600000000002</v>
      </c>
    </row>
    <row r="19" spans="1:10" x14ac:dyDescent="0.3">
      <c r="A19" s="1">
        <f>Sheet4!F19*$J$1</f>
        <v>18.810180000000003</v>
      </c>
      <c r="B19" s="1">
        <f>Sheet4!G19*$J$1</f>
        <v>17.6538</v>
      </c>
      <c r="C19" s="1">
        <f>Sheet4!I19*$J$1</f>
        <v>0.65844000000000003</v>
      </c>
      <c r="D19" s="1">
        <f>Sheet4!J19*$J$1</f>
        <v>0.92602000000000007</v>
      </c>
      <c r="E19" s="1">
        <f>Sheet4!O19*$J$1</f>
        <v>5.4965600000000006</v>
      </c>
      <c r="F19" s="1">
        <f>Sheet4!P19*$J$1</f>
        <v>2.12E-2</v>
      </c>
      <c r="G19" s="4">
        <f>Sheet4!K19*$J$1</f>
        <v>31.195720000000001</v>
      </c>
      <c r="H19" s="4">
        <f>Sheet4!M19*$J$1</f>
        <v>7.2</v>
      </c>
      <c r="I19" s="4">
        <f>Sheet4!V19*$J$1</f>
        <v>19.228640000000002</v>
      </c>
      <c r="J19" s="4">
        <f>(Sheet4!L19-Sheet4!V19)*$J$1</f>
        <v>4.76708</v>
      </c>
    </row>
    <row r="20" spans="1:10" x14ac:dyDescent="0.3">
      <c r="A20" s="1">
        <f>Sheet4!F20*$J$1</f>
        <v>30.115740000000002</v>
      </c>
      <c r="B20" s="1">
        <f>Sheet4!G20*$J$1</f>
        <v>0.53780000000000006</v>
      </c>
      <c r="C20" s="1">
        <f>Sheet4!I20*$J$1</f>
        <v>2.2700000000000001E-2</v>
      </c>
      <c r="D20" s="1">
        <f>Sheet4!J20*$J$1</f>
        <v>0.61802000000000001</v>
      </c>
      <c r="E20" s="1">
        <f>Sheet4!O20*$J$1</f>
        <v>0.76712000000000002</v>
      </c>
      <c r="F20" s="1">
        <f>Sheet4!P20*$J$1</f>
        <v>2.6000000000000003E-4</v>
      </c>
      <c r="G20" s="4">
        <f>Sheet4!K20*$J$1</f>
        <v>25.743340000000003</v>
      </c>
      <c r="H20" s="4">
        <f>Sheet4!M20*$J$1</f>
        <v>0.24202000000000001</v>
      </c>
      <c r="I20" s="4">
        <f>Sheet4!V20*$J$1</f>
        <v>25.397720000000003</v>
      </c>
      <c r="J20" s="4">
        <f>(Sheet4!L20-Sheet4!V20)*$J$1</f>
        <v>0.10360000000000001</v>
      </c>
    </row>
    <row r="21" spans="1:10" x14ac:dyDescent="0.3">
      <c r="A21" s="1">
        <f>Sheet4!F21*$J$1</f>
        <v>32.413780000000003</v>
      </c>
      <c r="B21" s="1">
        <f>Sheet4!G21*$J$1</f>
        <v>1.7200000000000002E-3</v>
      </c>
      <c r="C21" s="1">
        <f>Sheet4!I21*$J$1</f>
        <v>1.8600000000000001E-3</v>
      </c>
      <c r="D21" s="1">
        <f>Sheet4!J21*$J$1</f>
        <v>4.0000000000000003E-5</v>
      </c>
      <c r="E21" s="1">
        <f>Sheet4!O21*$J$1</f>
        <v>7.0200000000000002E-3</v>
      </c>
      <c r="F21" s="1">
        <f>Sheet4!P21*$J$1</f>
        <v>0</v>
      </c>
      <c r="G21" s="4">
        <f>Sheet4!K21*$J$1</f>
        <v>22.207900000000002</v>
      </c>
      <c r="H21" s="4">
        <f>Sheet4!M21*$J$1</f>
        <v>2.5800000000000003E-3</v>
      </c>
      <c r="I21" s="4">
        <f>Sheet4!V21*$J$1</f>
        <v>21.861320000000003</v>
      </c>
      <c r="J21" s="4">
        <f>(Sheet4!L21-Sheet4!V21)*$J$1</f>
        <v>0.34400000000000003</v>
      </c>
    </row>
    <row r="22" spans="1:10" x14ac:dyDescent="0.3">
      <c r="A22" s="1">
        <f>Sheet4!F22*$J$1</f>
        <v>44.486980000000003</v>
      </c>
      <c r="B22" s="1">
        <f>Sheet4!G22*$J$1</f>
        <v>7.0191200000000009</v>
      </c>
      <c r="C22" s="1">
        <f>Sheet4!I22*$J$1</f>
        <v>3.2071200000000002</v>
      </c>
      <c r="D22" s="1">
        <f>Sheet4!J22*$J$1</f>
        <v>1.1978200000000001</v>
      </c>
      <c r="E22" s="1">
        <f>Sheet4!O22*$J$1</f>
        <v>8.5486400000000007</v>
      </c>
      <c r="F22" s="1">
        <f>Sheet4!P22*$J$1</f>
        <v>1.7900000000000003E-2</v>
      </c>
      <c r="G22" s="4">
        <f>Sheet4!K22*$J$1</f>
        <v>46.38794</v>
      </c>
      <c r="H22" s="4">
        <f>Sheet4!M22*$J$1</f>
        <v>1.9358200000000001</v>
      </c>
      <c r="I22" s="4">
        <f>Sheet4!V22*$J$1</f>
        <v>35.746940000000002</v>
      </c>
      <c r="J22" s="4">
        <f>(Sheet4!L22-Sheet4!V22)*$J$1</f>
        <v>8.7051800000000004</v>
      </c>
    </row>
    <row r="23" spans="1:10" x14ac:dyDescent="0.3">
      <c r="A23" s="1">
        <f>Sheet4!F23*$J$1</f>
        <v>45.328880000000005</v>
      </c>
      <c r="B23" s="1">
        <f>Sheet4!G23*$J$1</f>
        <v>8.7776000000000014</v>
      </c>
      <c r="C23" s="1">
        <f>Sheet4!I23*$J$1</f>
        <v>0.35106000000000004</v>
      </c>
      <c r="D23" s="1">
        <f>Sheet4!J23*$J$1</f>
        <v>16.825000000000003</v>
      </c>
      <c r="E23" s="1">
        <f>Sheet4!O23*$J$1</f>
        <v>22.42238</v>
      </c>
      <c r="F23" s="1">
        <f>Sheet4!P23*$J$1</f>
        <v>3.4600000000000006E-2</v>
      </c>
      <c r="G23" s="4">
        <f>Sheet4!K23*$J$1</f>
        <v>54.222060000000006</v>
      </c>
      <c r="H23" s="4">
        <f>Sheet4!M23*$J$1</f>
        <v>11.220560000000001</v>
      </c>
      <c r="I23" s="4">
        <f>Sheet4!V23*$J$1</f>
        <v>38.61336</v>
      </c>
      <c r="J23" s="4">
        <f>(Sheet4!L23-Sheet4!V23)*$J$1</f>
        <v>4.3881399999999999</v>
      </c>
    </row>
    <row r="24" spans="1:10" x14ac:dyDescent="0.3">
      <c r="A24" s="1">
        <f>Sheet4!F24*$J$1</f>
        <v>50.129480000000001</v>
      </c>
      <c r="B24" s="1">
        <f>Sheet4!G24*$J$1</f>
        <v>7.7944600000000008</v>
      </c>
      <c r="C24" s="1">
        <f>Sheet4!I24*$J$1</f>
        <v>0.40664000000000006</v>
      </c>
      <c r="D24" s="1">
        <f>Sheet4!J24*$J$1</f>
        <v>18.6295</v>
      </c>
      <c r="E24" s="1">
        <f>Sheet4!O24*$J$1</f>
        <v>23.3475</v>
      </c>
      <c r="F24" s="1">
        <f>Sheet4!P24*$J$1</f>
        <v>5.4380000000000005E-2</v>
      </c>
      <c r="G24" s="4">
        <f>Sheet4!K24*$J$1</f>
        <v>58.167280000000005</v>
      </c>
      <c r="H24" s="4">
        <f>Sheet4!M24*$J$1</f>
        <v>10.757860000000001</v>
      </c>
      <c r="I24" s="4">
        <f>Sheet4!V24*$J$1</f>
        <v>42.793680000000002</v>
      </c>
      <c r="J24" s="4">
        <f>(Sheet4!L24-Sheet4!V24)*$J$1</f>
        <v>4.6157400000000006</v>
      </c>
    </row>
    <row r="25" spans="1:10" x14ac:dyDescent="0.3">
      <c r="A25" s="1">
        <f>Sheet4!F25*$J$1</f>
        <v>45.082100000000004</v>
      </c>
      <c r="B25" s="1">
        <f>Sheet4!G25*$J$1</f>
        <v>8.943760000000001</v>
      </c>
      <c r="C25" s="1">
        <f>Sheet4!I25*$J$1</f>
        <v>0.3669</v>
      </c>
      <c r="D25" s="1">
        <f>Sheet4!J25*$J$1</f>
        <v>17.664580000000001</v>
      </c>
      <c r="E25" s="1">
        <f>Sheet4!O25*$J$1</f>
        <v>23.450600000000001</v>
      </c>
      <c r="F25" s="1">
        <f>Sheet4!P25*$J$1</f>
        <v>4.4080000000000001E-2</v>
      </c>
      <c r="G25" s="4">
        <f>Sheet4!K25*$J$1</f>
        <v>54.081540000000004</v>
      </c>
      <c r="H25" s="4">
        <f>Sheet4!M25*$J$1</f>
        <v>11.183020000000001</v>
      </c>
      <c r="I25" s="4">
        <f>Sheet4!V25*$J$1</f>
        <v>38.387700000000002</v>
      </c>
      <c r="J25" s="4">
        <f>(Sheet4!L25-Sheet4!V25)*$J$1</f>
        <v>4.5108200000000007</v>
      </c>
    </row>
    <row r="26" spans="1:10" x14ac:dyDescent="0.3">
      <c r="A26" s="1">
        <f>Sheet4!F26*$J$1</f>
        <v>50.102680000000007</v>
      </c>
      <c r="B26" s="1">
        <f>Sheet4!G26*$J$1</f>
        <v>7.8133400000000011</v>
      </c>
      <c r="C26" s="1">
        <f>Sheet4!I26*$J$1</f>
        <v>0.40490000000000004</v>
      </c>
      <c r="D26" s="1">
        <f>Sheet4!J26*$J$1</f>
        <v>18.508120000000002</v>
      </c>
      <c r="E26" s="1">
        <f>Sheet4!O26*$J$1</f>
        <v>23.225840000000002</v>
      </c>
      <c r="F26" s="1">
        <f>Sheet4!P26*$J$1</f>
        <v>4.6300000000000001E-2</v>
      </c>
      <c r="G26" s="4">
        <f>Sheet4!K26*$J$1</f>
        <v>58.377260000000007</v>
      </c>
      <c r="H26" s="4">
        <f>Sheet4!M26*$J$1</f>
        <v>10.800120000000001</v>
      </c>
      <c r="I26" s="4">
        <f>Sheet4!V26*$J$1</f>
        <v>42.999300000000005</v>
      </c>
      <c r="J26" s="4">
        <f>(Sheet4!L26-Sheet4!V26)*$J$1</f>
        <v>4.5778400000000001</v>
      </c>
    </row>
    <row r="27" spans="1:10" x14ac:dyDescent="0.3">
      <c r="A27" s="1">
        <f>Sheet4!F27*$J$1</f>
        <v>50.818880000000007</v>
      </c>
      <c r="B27" s="1">
        <f>Sheet4!G27*$J$1</f>
        <v>7.4750200000000007</v>
      </c>
      <c r="C27" s="1">
        <f>Sheet4!I27*$J$1</f>
        <v>0.43848000000000004</v>
      </c>
      <c r="D27" s="1">
        <f>Sheet4!J27*$J$1</f>
        <v>19.062900000000003</v>
      </c>
      <c r="E27" s="1">
        <f>Sheet4!O27*$J$1</f>
        <v>23.547140000000002</v>
      </c>
      <c r="F27" s="1">
        <f>Sheet4!P27*$J$1</f>
        <v>4.9960000000000004E-2</v>
      </c>
      <c r="G27" s="4">
        <f>Sheet4!K27*$J$1</f>
        <v>58.503400000000006</v>
      </c>
      <c r="H27" s="4">
        <f>Sheet4!M27*$J$1</f>
        <v>10.631740000000001</v>
      </c>
      <c r="I27" s="4">
        <f>Sheet4!V27*$J$1</f>
        <v>43.367640000000002</v>
      </c>
      <c r="J27" s="4">
        <f>(Sheet4!L27-Sheet4!V27)*$J$1</f>
        <v>4.5040200000000006</v>
      </c>
    </row>
    <row r="28" spans="1:10" x14ac:dyDescent="0.3">
      <c r="A28" s="1">
        <f>Sheet4!F28*$J$1</f>
        <v>51.052620000000005</v>
      </c>
      <c r="B28" s="1">
        <f>Sheet4!G28*$J$1</f>
        <v>7.415820000000001</v>
      </c>
      <c r="C28" s="1">
        <f>Sheet4!I28*$J$1</f>
        <v>0.41156000000000004</v>
      </c>
      <c r="D28" s="1">
        <f>Sheet4!J28*$J$1</f>
        <v>19.170860000000001</v>
      </c>
      <c r="E28" s="1">
        <f>Sheet4!O28*$J$1</f>
        <v>23.661720000000003</v>
      </c>
      <c r="F28" s="1">
        <f>Sheet4!P28*$J$1</f>
        <v>4.1780000000000005E-2</v>
      </c>
      <c r="G28" s="4">
        <f>Sheet4!K28*$J$1</f>
        <v>58.313580000000002</v>
      </c>
      <c r="H28" s="4">
        <f>Sheet4!M28*$J$1</f>
        <v>10.62616</v>
      </c>
      <c r="I28" s="4">
        <f>Sheet4!V28*$J$1</f>
        <v>43.12574</v>
      </c>
      <c r="J28" s="4">
        <f>(Sheet4!L28-Sheet4!V28)*$J$1</f>
        <v>4.56168</v>
      </c>
    </row>
    <row r="29" spans="1:10" x14ac:dyDescent="0.3">
      <c r="A29" s="1">
        <f>Sheet4!F29*$J$1</f>
        <v>51.077320000000007</v>
      </c>
      <c r="B29" s="1">
        <f>Sheet4!G29*$J$1</f>
        <v>8.4237000000000002</v>
      </c>
      <c r="C29" s="1">
        <f>Sheet4!I29*$J$1</f>
        <v>3.4857000000000005</v>
      </c>
      <c r="D29" s="1">
        <f>Sheet4!J29*$J$1</f>
        <v>1.6974800000000001</v>
      </c>
      <c r="E29" s="1">
        <f>Sheet4!O29*$J$1</f>
        <v>9.9593800000000012</v>
      </c>
      <c r="F29" s="1">
        <f>Sheet4!P29*$J$1</f>
        <v>2.9160000000000002E-2</v>
      </c>
      <c r="G29" s="4">
        <f>Sheet4!K29*$J$1</f>
        <v>52.418120000000002</v>
      </c>
      <c r="H29" s="4">
        <f>Sheet4!M29*$J$1</f>
        <v>2.3254200000000003</v>
      </c>
      <c r="I29" s="4">
        <f>Sheet4!V29*$J$1</f>
        <v>40.142040000000001</v>
      </c>
      <c r="J29" s="4">
        <f>(Sheet4!L29-Sheet4!V29)*$J$1</f>
        <v>9.9506600000000009</v>
      </c>
    </row>
    <row r="30" spans="1:10" x14ac:dyDescent="0.3">
      <c r="A30" s="1">
        <f>Sheet4!F30*$J$1</f>
        <v>52.691640000000007</v>
      </c>
      <c r="B30" s="1">
        <f>Sheet4!G30*$J$1</f>
        <v>9.0949600000000004</v>
      </c>
      <c r="C30" s="1">
        <f>Sheet4!I30*$J$1</f>
        <v>3.7903400000000005</v>
      </c>
      <c r="D30" s="1">
        <f>Sheet4!J30*$J$1</f>
        <v>1.6448800000000001</v>
      </c>
      <c r="E30" s="1">
        <f>Sheet4!O30*$J$1</f>
        <v>10.359780000000001</v>
      </c>
      <c r="F30" s="1">
        <f>Sheet4!P30*$J$1</f>
        <v>4.7540000000000006E-2</v>
      </c>
      <c r="G30" s="4">
        <f>Sheet4!K30*$J$1</f>
        <v>53.540340000000008</v>
      </c>
      <c r="H30" s="4">
        <f>Sheet4!M30*$J$1</f>
        <v>2.5477800000000004</v>
      </c>
      <c r="I30" s="4">
        <f>Sheet4!V30*$J$1</f>
        <v>40.857480000000002</v>
      </c>
      <c r="J30" s="4">
        <f>(Sheet4!L30-Sheet4!V30)*$J$1</f>
        <v>10.13508</v>
      </c>
    </row>
    <row r="31" spans="1:10" x14ac:dyDescent="0.3">
      <c r="A31" s="1">
        <f>Sheet4!F31*$J$1</f>
        <v>50.796080000000003</v>
      </c>
      <c r="B31" s="1">
        <f>Sheet4!G31*$J$1</f>
        <v>9.1227200000000011</v>
      </c>
      <c r="C31" s="1">
        <f>Sheet4!I31*$J$1</f>
        <v>3.4379800000000005</v>
      </c>
      <c r="D31" s="1">
        <f>Sheet4!J31*$J$1</f>
        <v>1.4989400000000002</v>
      </c>
      <c r="E31" s="1">
        <f>Sheet4!O31*$J$1</f>
        <v>9.8686000000000007</v>
      </c>
      <c r="F31" s="1">
        <f>Sheet4!P31*$J$1</f>
        <v>6.6480000000000011E-2</v>
      </c>
      <c r="G31" s="4">
        <f>Sheet4!K31*$J$1</f>
        <v>48.926620000000007</v>
      </c>
      <c r="H31" s="4">
        <f>Sheet4!M31*$J$1</f>
        <v>2.1566200000000002</v>
      </c>
      <c r="I31" s="4">
        <f>Sheet4!V31*$J$1</f>
        <v>36.870480000000001</v>
      </c>
      <c r="J31" s="4">
        <f>(Sheet4!L31-Sheet4!V31)*$J$1</f>
        <v>9.8995200000000008</v>
      </c>
    </row>
    <row r="32" spans="1:10" x14ac:dyDescent="0.3">
      <c r="A32" s="1">
        <f>Sheet4!F32*$J$1</f>
        <v>57.482480000000002</v>
      </c>
      <c r="B32" s="1">
        <f>Sheet4!G32*$J$1</f>
        <v>10.333080000000001</v>
      </c>
      <c r="C32" s="1">
        <f>Sheet4!I32*$J$1</f>
        <v>3.8498000000000001</v>
      </c>
      <c r="D32" s="1">
        <f>Sheet4!J32*$J$1</f>
        <v>1.8452000000000002</v>
      </c>
      <c r="E32" s="1">
        <f>Sheet4!O32*$J$1</f>
        <v>11.166760000000002</v>
      </c>
      <c r="F32" s="1">
        <f>Sheet4!P32*$J$1</f>
        <v>5.6840000000000002E-2</v>
      </c>
      <c r="G32" s="4">
        <f>Sheet4!K32*$J$1</f>
        <v>62.726420000000005</v>
      </c>
      <c r="H32" s="4">
        <f>Sheet4!M32*$J$1</f>
        <v>2.8605400000000003</v>
      </c>
      <c r="I32" s="4">
        <f>Sheet4!V32*$J$1</f>
        <v>48.841480000000004</v>
      </c>
      <c r="J32" s="4">
        <f>(Sheet4!L32-Sheet4!V32)*$J$1</f>
        <v>11.024400000000002</v>
      </c>
    </row>
    <row r="33" spans="1:10" x14ac:dyDescent="0.3">
      <c r="A33" s="1">
        <f>Sheet4!F33*$J$1</f>
        <v>56.885320000000007</v>
      </c>
      <c r="B33" s="1">
        <f>Sheet4!G33*$J$1</f>
        <v>10.846860000000001</v>
      </c>
      <c r="C33" s="1">
        <f>Sheet4!I33*$J$1</f>
        <v>4.02264</v>
      </c>
      <c r="D33" s="1">
        <f>Sheet4!J33*$J$1</f>
        <v>1.6420400000000002</v>
      </c>
      <c r="E33" s="1">
        <f>Sheet4!O33*$J$1</f>
        <v>11.129580000000001</v>
      </c>
      <c r="F33" s="1">
        <f>Sheet4!P33*$J$1</f>
        <v>5.8680000000000003E-2</v>
      </c>
      <c r="G33" s="4">
        <f>Sheet4!K33*$J$1</f>
        <v>57.772700000000007</v>
      </c>
      <c r="H33" s="4">
        <f>Sheet4!M33*$J$1</f>
        <v>2.5727600000000002</v>
      </c>
      <c r="I33" s="4">
        <f>Sheet4!V33*$J$1</f>
        <v>44.213060000000006</v>
      </c>
      <c r="J33" s="4">
        <f>(Sheet4!L33-Sheet4!V33)*$J$1</f>
        <v>10.986880000000001</v>
      </c>
    </row>
    <row r="34" spans="1:10" x14ac:dyDescent="0.3">
      <c r="A34" s="1">
        <f>Sheet4!F34*$J$1</f>
        <v>65.561340000000001</v>
      </c>
      <c r="B34" s="1">
        <f>Sheet4!G34*$J$1</f>
        <v>9.2161000000000008</v>
      </c>
      <c r="C34" s="1">
        <f>Sheet4!I34*$J$1</f>
        <v>4.6068200000000008</v>
      </c>
      <c r="D34" s="1">
        <f>Sheet4!J34*$J$1</f>
        <v>1.0158400000000001</v>
      </c>
      <c r="E34" s="1">
        <f>Sheet4!O34*$J$1</f>
        <v>12.0867</v>
      </c>
      <c r="F34" s="1">
        <f>Sheet4!P34*$J$1</f>
        <v>2.1580000000000002E-2</v>
      </c>
      <c r="G34" s="4">
        <f>Sheet4!K34*$J$1</f>
        <v>71.294280000000001</v>
      </c>
      <c r="H34" s="4">
        <f>Sheet4!M34*$J$1</f>
        <v>3.1482200000000002</v>
      </c>
      <c r="I34" s="4">
        <f>Sheet4!V34*$J$1</f>
        <v>53.542600000000007</v>
      </c>
      <c r="J34" s="4">
        <f>(Sheet4!L34-Sheet4!V34)*$J$1</f>
        <v>14.603460000000002</v>
      </c>
    </row>
    <row r="35" spans="1:10" x14ac:dyDescent="0.3">
      <c r="A35" s="1">
        <f>Sheet4!F35*$J$1</f>
        <v>66.7911</v>
      </c>
      <c r="B35" s="1">
        <f>Sheet4!G35*$J$1</f>
        <v>8.7162000000000006</v>
      </c>
      <c r="C35" s="1">
        <f>Sheet4!I35*$J$1</f>
        <v>4.7858200000000002</v>
      </c>
      <c r="D35" s="1">
        <f>Sheet4!J35*$J$1</f>
        <v>0.88218000000000008</v>
      </c>
      <c r="E35" s="1">
        <f>Sheet4!O35*$J$1</f>
        <v>12.207320000000001</v>
      </c>
      <c r="F35" s="1">
        <f>Sheet4!P35*$J$1</f>
        <v>1.366E-2</v>
      </c>
      <c r="G35" s="4">
        <f>Sheet4!K35*$J$1</f>
        <v>72.793180000000007</v>
      </c>
      <c r="H35" s="4">
        <f>Sheet4!M35*$J$1</f>
        <v>2.9939600000000004</v>
      </c>
      <c r="I35" s="4">
        <f>Sheet4!V35*$J$1</f>
        <v>54.844680000000004</v>
      </c>
      <c r="J35" s="4">
        <f>(Sheet4!L35-Sheet4!V35)*$J$1</f>
        <v>14.954540000000001</v>
      </c>
    </row>
    <row r="36" spans="1:10" x14ac:dyDescent="0.3">
      <c r="A36" s="1">
        <f>Sheet4!F36*$J$1</f>
        <v>67.20526000000001</v>
      </c>
      <c r="B36" s="1">
        <f>Sheet4!G36*$J$1</f>
        <v>8.6194400000000009</v>
      </c>
      <c r="C36" s="1">
        <f>Sheet4!I36*$J$1</f>
        <v>4.7109400000000008</v>
      </c>
      <c r="D36" s="1">
        <f>Sheet4!J36*$J$1</f>
        <v>0.95990000000000009</v>
      </c>
      <c r="E36" s="1">
        <f>Sheet4!O36*$J$1</f>
        <v>12.25966</v>
      </c>
      <c r="F36" s="1">
        <f>Sheet4!P36*$J$1</f>
        <v>5.6040000000000006E-2</v>
      </c>
      <c r="G36" s="4">
        <f>Sheet4!K36*$J$1</f>
        <v>76.777340000000009</v>
      </c>
      <c r="H36" s="4">
        <f>Sheet4!M36*$J$1</f>
        <v>2.6056000000000004</v>
      </c>
      <c r="I36" s="4">
        <f>Sheet4!V36*$J$1</f>
        <v>58.982800000000005</v>
      </c>
      <c r="J36" s="4">
        <f>(Sheet4!L36-Sheet4!V36)*$J$1</f>
        <v>15.188940000000001</v>
      </c>
    </row>
    <row r="37" spans="1:10" x14ac:dyDescent="0.3">
      <c r="A37" s="1">
        <f>Sheet4!F37*$J$1</f>
        <v>66.974820000000008</v>
      </c>
      <c r="B37" s="1">
        <f>Sheet4!G37*$J$1</f>
        <v>8.5766400000000012</v>
      </c>
      <c r="C37" s="1">
        <f>Sheet4!I37*$J$1</f>
        <v>5.0260200000000008</v>
      </c>
      <c r="D37" s="1">
        <f>Sheet4!J37*$J$1</f>
        <v>0.76926000000000005</v>
      </c>
      <c r="E37" s="1">
        <f>Sheet4!O37*$J$1</f>
        <v>12.328240000000001</v>
      </c>
      <c r="F37" s="1">
        <f>Sheet4!P37*$J$1</f>
        <v>1.0860000000000002E-2</v>
      </c>
      <c r="G37" s="4">
        <f>Sheet4!K37*$J$1</f>
        <v>70.326440000000005</v>
      </c>
      <c r="H37" s="4">
        <f>Sheet4!M37*$J$1</f>
        <v>2.5330600000000003</v>
      </c>
      <c r="I37" s="4">
        <f>Sheet4!V37*$J$1</f>
        <v>53.939580000000007</v>
      </c>
      <c r="J37" s="4">
        <f>(Sheet4!L37-Sheet4!V37)*$J$1</f>
        <v>13.853800000000001</v>
      </c>
    </row>
    <row r="38" spans="1:10" x14ac:dyDescent="0.3">
      <c r="A38" s="1">
        <f>Sheet4!F38*$J$1</f>
        <v>69.99982</v>
      </c>
      <c r="B38" s="1">
        <f>Sheet4!G38*$J$1</f>
        <v>8.3825200000000013</v>
      </c>
      <c r="C38" s="1">
        <f>Sheet4!I38*$J$1</f>
        <v>4.8926800000000004</v>
      </c>
      <c r="D38" s="1">
        <f>Sheet4!J38*$J$1</f>
        <v>0.96512000000000009</v>
      </c>
      <c r="E38" s="1">
        <f>Sheet4!O38*$J$1</f>
        <v>12.538620000000002</v>
      </c>
      <c r="F38" s="1">
        <f>Sheet4!P38*$J$1</f>
        <v>0.18816000000000002</v>
      </c>
      <c r="G38" s="4">
        <f>Sheet4!K38*$J$1</f>
        <v>73.628520000000009</v>
      </c>
      <c r="H38" s="4">
        <f>Sheet4!M38*$J$1</f>
        <v>2.4331</v>
      </c>
      <c r="I38" s="4">
        <f>Sheet4!V38*$J$1</f>
        <v>57.954520000000002</v>
      </c>
      <c r="J38" s="4">
        <f>(Sheet4!L38-Sheet4!V38)*$J$1</f>
        <v>13.240900000000002</v>
      </c>
    </row>
    <row r="39" spans="1:10" x14ac:dyDescent="0.3">
      <c r="A39" s="1">
        <f>Sheet4!F39*$J$1</f>
        <v>76.22184</v>
      </c>
      <c r="B39" s="1">
        <f>Sheet4!G39*$J$1</f>
        <v>3.1135400000000004</v>
      </c>
      <c r="C39" s="1">
        <f>Sheet4!I39*$J$1</f>
        <v>2.6286800000000001</v>
      </c>
      <c r="D39" s="1">
        <f>Sheet4!J39*$J$1</f>
        <v>0.40036000000000005</v>
      </c>
      <c r="E39" s="1">
        <f>Sheet4!O39*$J$1</f>
        <v>7.3173000000000004</v>
      </c>
      <c r="F39" s="1">
        <f>Sheet4!P39*$J$1</f>
        <v>2.102E-2</v>
      </c>
      <c r="G39" s="4">
        <f>Sheet4!K39*$J$1</f>
        <v>79.099100000000007</v>
      </c>
      <c r="H39" s="4">
        <f>Sheet4!M39*$J$1</f>
        <v>2.25</v>
      </c>
      <c r="I39" s="4">
        <f>Sheet4!V39*$J$1</f>
        <v>65.81280000000001</v>
      </c>
      <c r="J39" s="4">
        <f>(Sheet4!L39-Sheet4!V39)*$J$1</f>
        <v>11.036300000000001</v>
      </c>
    </row>
    <row r="40" spans="1:10" x14ac:dyDescent="0.3">
      <c r="A40" s="1">
        <f>Sheet4!F40*$J$1</f>
        <v>76.822100000000006</v>
      </c>
      <c r="B40" s="1">
        <f>Sheet4!G40*$J$1</f>
        <v>1.8764800000000001</v>
      </c>
      <c r="C40" s="1">
        <f>Sheet4!I40*$J$1</f>
        <v>2.7319800000000001</v>
      </c>
      <c r="D40" s="1">
        <f>Sheet4!J40*$J$1</f>
        <v>0.17014000000000001</v>
      </c>
      <c r="E40" s="1">
        <f>Sheet4!O40*$J$1</f>
        <v>7.0059400000000007</v>
      </c>
      <c r="F40" s="1">
        <f>Sheet4!P40*$J$1</f>
        <v>1.6920000000000001E-2</v>
      </c>
      <c r="G40" s="4">
        <f>Sheet4!K40*$J$1</f>
        <v>74.77722</v>
      </c>
      <c r="H40" s="4">
        <f>Sheet4!M40*$J$1</f>
        <v>0.92908000000000013</v>
      </c>
      <c r="I40" s="4">
        <f>Sheet4!V40*$J$1</f>
        <v>61.927220000000005</v>
      </c>
      <c r="J40" s="4">
        <f>(Sheet4!L40-Sheet4!V40)*$J$1</f>
        <v>11.920920000000001</v>
      </c>
    </row>
    <row r="41" spans="1:10" x14ac:dyDescent="0.3">
      <c r="A41" s="1">
        <f>Sheet4!F41*$J$1</f>
        <v>77.428960000000004</v>
      </c>
      <c r="B41" s="1">
        <f>Sheet4!G41*$J$1</f>
        <v>2.97072</v>
      </c>
      <c r="C41" s="1">
        <f>Sheet4!I41*$J$1</f>
        <v>2.6606800000000002</v>
      </c>
      <c r="D41" s="1">
        <f>Sheet4!J41*$J$1</f>
        <v>0.41300000000000003</v>
      </c>
      <c r="E41" s="1">
        <f>Sheet4!O41*$J$1</f>
        <v>7.2771200000000009</v>
      </c>
      <c r="F41" s="1">
        <f>Sheet4!P41*$J$1</f>
        <v>1.3520000000000001E-2</v>
      </c>
      <c r="G41" s="4">
        <f>Sheet4!K41*$J$1</f>
        <v>77.48378000000001</v>
      </c>
      <c r="H41" s="4">
        <f>Sheet4!M41*$J$1</f>
        <v>2.47106</v>
      </c>
      <c r="I41" s="4">
        <f>Sheet4!V41*$J$1</f>
        <v>64.128219999999999</v>
      </c>
      <c r="J41" s="4">
        <f>(Sheet4!L41-Sheet4!V41)*$J$1</f>
        <v>10.884500000000001</v>
      </c>
    </row>
    <row r="42" spans="1:10" x14ac:dyDescent="0.3">
      <c r="A42" s="1">
        <f>Sheet4!F42*$J$1</f>
        <v>77.095820000000003</v>
      </c>
      <c r="B42" s="1">
        <f>Sheet4!G42*$J$1</f>
        <v>1.6160000000000001E-2</v>
      </c>
      <c r="C42" s="1">
        <f>Sheet4!I42*$J$1</f>
        <v>0.14408000000000001</v>
      </c>
      <c r="D42" s="1">
        <f>Sheet4!J42*$J$1</f>
        <v>1.1400000000000002E-3</v>
      </c>
      <c r="E42" s="1">
        <f>Sheet4!O42*$J$1</f>
        <v>0.31252000000000002</v>
      </c>
      <c r="F42" s="1">
        <f>Sheet4!P42*$J$1</f>
        <v>3.0000000000000003E-4</v>
      </c>
      <c r="G42" s="4">
        <f>Sheet4!K42*$J$1</f>
        <v>69.563079999999999</v>
      </c>
      <c r="H42" s="4">
        <f>Sheet4!M42*$J$1</f>
        <v>2.4360000000000003E-2</v>
      </c>
      <c r="I42" s="4">
        <f>Sheet4!V42*$J$1</f>
        <v>69.154480000000007</v>
      </c>
      <c r="J42" s="4">
        <f>(Sheet4!L42-Sheet4!V42)*$J$1</f>
        <v>0.38424000000000003</v>
      </c>
    </row>
    <row r="43" spans="1:10" x14ac:dyDescent="0.3">
      <c r="A43" s="1">
        <f>Sheet4!F43*$J$1</f>
        <v>87.379440000000002</v>
      </c>
      <c r="B43" s="1">
        <f>Sheet4!G43*$J$1</f>
        <v>2.9347000000000003</v>
      </c>
      <c r="C43" s="1">
        <f>Sheet4!I43*$J$1</f>
        <v>0.8249200000000001</v>
      </c>
      <c r="D43" s="1">
        <f>Sheet4!J43*$J$1</f>
        <v>0.54414000000000007</v>
      </c>
      <c r="E43" s="1">
        <f>Sheet4!O43*$J$1</f>
        <v>5.7873800000000006</v>
      </c>
      <c r="F43" s="1">
        <f>Sheet4!P43*$J$1</f>
        <v>1.864E-2</v>
      </c>
      <c r="G43" s="4">
        <f>Sheet4!K43*$J$1</f>
        <v>88.793860000000009</v>
      </c>
      <c r="H43" s="4">
        <f>Sheet4!M43*$J$1</f>
        <v>2.7655200000000004</v>
      </c>
      <c r="I43" s="4">
        <f>Sheet4!V43*$J$1</f>
        <v>80.002420000000001</v>
      </c>
      <c r="J43" s="4">
        <f>(Sheet4!L43-Sheet4!V43)*$J$1</f>
        <v>6.0259200000000002</v>
      </c>
    </row>
    <row r="44" spans="1:10" x14ac:dyDescent="0.3">
      <c r="A44" s="1">
        <f>Sheet4!F44*$J$1</f>
        <v>87.501480000000001</v>
      </c>
      <c r="B44" s="1">
        <f>Sheet4!G44*$J$1</f>
        <v>2.9832800000000002</v>
      </c>
      <c r="C44" s="1">
        <f>Sheet4!I44*$J$1</f>
        <v>0.80602000000000007</v>
      </c>
      <c r="D44" s="1">
        <f>Sheet4!J44*$J$1</f>
        <v>0.57268000000000008</v>
      </c>
      <c r="E44" s="1">
        <f>Sheet4!O44*$J$1</f>
        <v>5.8390400000000007</v>
      </c>
      <c r="F44" s="1">
        <f>Sheet4!P44*$J$1</f>
        <v>1.4840000000000001E-2</v>
      </c>
      <c r="G44" s="4">
        <f>Sheet4!K44*$J$1</f>
        <v>89.260900000000007</v>
      </c>
      <c r="H44" s="4">
        <f>Sheet4!M44*$J$1</f>
        <v>2.8475000000000001</v>
      </c>
      <c r="I44" s="4">
        <f>Sheet4!V44*$J$1</f>
        <v>80.474540000000005</v>
      </c>
      <c r="J44" s="4">
        <f>(Sheet4!L44-Sheet4!V44)*$J$1</f>
        <v>5.9388600000000009</v>
      </c>
    </row>
    <row r="45" spans="1:10" x14ac:dyDescent="0.3">
      <c r="A45" s="1">
        <f>Sheet4!F45*$J$1</f>
        <v>85.977820000000008</v>
      </c>
      <c r="B45" s="1">
        <f>Sheet4!G45*$J$1</f>
        <v>6.0000000000000008E-5</v>
      </c>
      <c r="C45" s="1">
        <f>Sheet4!I45*$J$1</f>
        <v>1.3386600000000002</v>
      </c>
      <c r="D45" s="1">
        <f>Sheet4!J45*$J$1</f>
        <v>0</v>
      </c>
      <c r="E45" s="1">
        <f>Sheet4!O45*$J$1</f>
        <v>3.6041800000000004</v>
      </c>
      <c r="F45" s="1">
        <f>Sheet4!P45*$J$1</f>
        <v>0</v>
      </c>
      <c r="G45" s="4">
        <f>Sheet4!K45*$J$1</f>
        <v>69.818280000000001</v>
      </c>
      <c r="H45" s="4">
        <f>Sheet4!M45*$J$1</f>
        <v>9.2000000000000003E-4</v>
      </c>
      <c r="I45" s="4">
        <f>Sheet4!V45*$J$1</f>
        <v>65.448980000000006</v>
      </c>
      <c r="J45" s="4">
        <f>(Sheet4!L45-Sheet4!V45)*$J$1</f>
        <v>4.3683800000000002</v>
      </c>
    </row>
    <row r="46" spans="1:10" x14ac:dyDescent="0.3">
      <c r="A46" s="1">
        <f>Sheet4!F46*$J$1</f>
        <v>11.460980000000001</v>
      </c>
      <c r="B46" s="1">
        <f>Sheet4!G46*$J$1</f>
        <v>1.9745200000000001</v>
      </c>
      <c r="C46" s="1">
        <f>Sheet4!I46*$J$1</f>
        <v>0.75942000000000009</v>
      </c>
      <c r="D46" s="1">
        <f>Sheet4!J46*$J$1</f>
        <v>0.74192000000000002</v>
      </c>
      <c r="E46" s="1">
        <f>Sheet4!O46*$J$1</f>
        <v>5.0676400000000008</v>
      </c>
      <c r="F46" s="1">
        <f>Sheet4!P46*$J$1</f>
        <v>7.5600000000000007E-3</v>
      </c>
      <c r="G46" s="4">
        <f>Sheet4!K46*$J$1</f>
        <v>27.976680000000002</v>
      </c>
      <c r="H46" s="4">
        <f>Sheet4!M46*$J$1</f>
        <v>1.7150600000000003</v>
      </c>
      <c r="I46" s="4">
        <f>Sheet4!V46*$J$1</f>
        <v>16.518060000000002</v>
      </c>
      <c r="J46" s="4">
        <f>(Sheet4!L46-Sheet4!V46)*$J$1</f>
        <v>9.7435600000000004</v>
      </c>
    </row>
    <row r="47" spans="1:10" x14ac:dyDescent="0.3">
      <c r="A47" s="1">
        <f>Sheet4!F47*$J$1</f>
        <v>8.15076</v>
      </c>
      <c r="B47" s="1">
        <f>Sheet4!G47*$J$1</f>
        <v>7.807500000000001</v>
      </c>
      <c r="C47" s="1">
        <f>Sheet4!I47*$J$1</f>
        <v>0.25376000000000004</v>
      </c>
      <c r="D47" s="1">
        <f>Sheet4!J47*$J$1</f>
        <v>71.737980000000007</v>
      </c>
      <c r="E47" s="1">
        <f>Sheet4!O47*$J$1</f>
        <v>74.508720000000011</v>
      </c>
      <c r="F47" s="1">
        <f>Sheet4!P47*$J$1</f>
        <v>2.5400000000000002E-3</v>
      </c>
      <c r="G47" s="4">
        <f>Sheet4!K47*$J$1</f>
        <v>36.019780000000004</v>
      </c>
      <c r="H47" s="4">
        <f>Sheet4!M47*$J$1</f>
        <v>25.669540000000001</v>
      </c>
      <c r="I47" s="4">
        <f>Sheet4!V47*$J$1</f>
        <v>6.3427200000000008</v>
      </c>
      <c r="J47" s="4">
        <f>(Sheet4!L47-Sheet4!V47)*$J$1</f>
        <v>4.0075200000000004</v>
      </c>
    </row>
    <row r="48" spans="1:10" x14ac:dyDescent="0.3">
      <c r="A48" s="1">
        <f>Sheet4!F48*$J$1</f>
        <v>7.5910000000000002</v>
      </c>
      <c r="B48" s="1">
        <f>Sheet4!G48*$J$1</f>
        <v>10.054600000000001</v>
      </c>
      <c r="C48" s="1">
        <f>Sheet4!I48*$J$1</f>
        <v>0.13270000000000001</v>
      </c>
      <c r="D48" s="1">
        <f>Sheet4!J48*$J$1</f>
        <v>100.87726000000001</v>
      </c>
      <c r="E48" s="1">
        <f>Sheet4!O48*$J$1</f>
        <v>103.15786000000001</v>
      </c>
      <c r="F48" s="1">
        <f>Sheet4!P48*$J$1</f>
        <v>1.7600000000000001E-3</v>
      </c>
      <c r="G48" s="4">
        <f>Sheet4!K48*$J$1</f>
        <v>16.504660000000001</v>
      </c>
      <c r="H48" s="4">
        <f>Sheet4!M48*$J$1</f>
        <v>8.6604600000000005</v>
      </c>
      <c r="I48" s="4">
        <f>Sheet4!V48*$J$1</f>
        <v>6.1621600000000001</v>
      </c>
      <c r="J48" s="4">
        <f>(Sheet4!L48-Sheet4!V48)*$J$1</f>
        <v>1.6820400000000002</v>
      </c>
    </row>
    <row r="49" spans="1:10" x14ac:dyDescent="0.3">
      <c r="A49" s="1">
        <f>Sheet4!F49*$J$1</f>
        <v>7.8105600000000006</v>
      </c>
      <c r="B49" s="1">
        <f>Sheet4!G49*$J$1</f>
        <v>0.89430000000000009</v>
      </c>
      <c r="C49" s="1">
        <f>Sheet4!I49*$J$1</f>
        <v>1.4105800000000002</v>
      </c>
      <c r="D49" s="1">
        <f>Sheet4!J49*$J$1</f>
        <v>0.67266000000000004</v>
      </c>
      <c r="E49" s="1">
        <f>Sheet4!O49*$J$1</f>
        <v>2.7855200000000004</v>
      </c>
      <c r="F49" s="1">
        <f>Sheet4!P49*$J$1</f>
        <v>1E-3</v>
      </c>
      <c r="G49" s="4">
        <f>Sheet4!K49*$J$1</f>
        <v>10.664980000000002</v>
      </c>
      <c r="H49" s="4">
        <f>Sheet4!M49*$J$1</f>
        <v>0.88950000000000007</v>
      </c>
      <c r="I49" s="4">
        <f>Sheet4!V49*$J$1</f>
        <v>7.4553400000000005</v>
      </c>
      <c r="J49" s="4">
        <f>(Sheet4!L49-Sheet4!V49)*$J$1</f>
        <v>2.3201400000000003</v>
      </c>
    </row>
    <row r="50" spans="1:10" x14ac:dyDescent="0.3">
      <c r="A50" s="1">
        <f>Sheet4!F50*$J$1</f>
        <v>8.8217600000000012</v>
      </c>
      <c r="B50" s="1">
        <f>Sheet4!G50*$J$1</f>
        <v>0.31262000000000001</v>
      </c>
      <c r="C50" s="1">
        <f>Sheet4!I50*$J$1</f>
        <v>0.79662000000000011</v>
      </c>
      <c r="D50" s="1">
        <f>Sheet4!J50*$J$1</f>
        <v>5.3800000000000008E-2</v>
      </c>
      <c r="E50" s="1">
        <f>Sheet4!O50*$J$1</f>
        <v>1.4816800000000001</v>
      </c>
      <c r="F50" s="1">
        <f>Sheet4!P50*$J$1</f>
        <v>2.4000000000000002E-3</v>
      </c>
      <c r="G50" s="4">
        <f>Sheet4!K50*$J$1</f>
        <v>8.532960000000001</v>
      </c>
      <c r="H50" s="4">
        <f>Sheet4!M50*$J$1</f>
        <v>0.37110000000000004</v>
      </c>
      <c r="I50" s="4">
        <f>Sheet4!V50*$J$1</f>
        <v>7.5917600000000007</v>
      </c>
      <c r="J50" s="4">
        <f>(Sheet4!L50-Sheet4!V50)*$J$1</f>
        <v>0.57010000000000005</v>
      </c>
    </row>
    <row r="51" spans="1:10" x14ac:dyDescent="0.3">
      <c r="A51" s="1">
        <f>Sheet4!F51*$J$1</f>
        <v>8.4176000000000002</v>
      </c>
      <c r="B51" s="1">
        <f>Sheet4!G51*$J$1</f>
        <v>1.8752600000000001</v>
      </c>
      <c r="C51" s="1">
        <f>Sheet4!I51*$J$1</f>
        <v>0.26084000000000002</v>
      </c>
      <c r="D51" s="1">
        <f>Sheet4!J51*$J$1</f>
        <v>0.10548</v>
      </c>
      <c r="E51" s="1">
        <f>Sheet4!O51*$J$1</f>
        <v>1.5729200000000001</v>
      </c>
      <c r="F51" s="1">
        <f>Sheet4!P51*$J$1</f>
        <v>6.2800000000000009E-3</v>
      </c>
      <c r="G51" s="4">
        <f>Sheet4!K51*$J$1</f>
        <v>10.185300000000002</v>
      </c>
      <c r="H51" s="4">
        <f>Sheet4!M51*$J$1</f>
        <v>1.2885200000000001</v>
      </c>
      <c r="I51" s="4">
        <f>Sheet4!V51*$J$1</f>
        <v>6.3967800000000006</v>
      </c>
      <c r="J51" s="4">
        <f>(Sheet4!L51-Sheet4!V51)*$J$1</f>
        <v>2.5</v>
      </c>
    </row>
    <row r="52" spans="1:10" x14ac:dyDescent="0.3">
      <c r="A52" s="1">
        <f>Sheet4!F52*$J$1</f>
        <v>6.1522400000000008</v>
      </c>
      <c r="B52" s="1">
        <f>Sheet4!G52*$J$1</f>
        <v>0.13928000000000001</v>
      </c>
      <c r="C52" s="1">
        <f>Sheet4!I52*$J$1</f>
        <v>0.45062000000000002</v>
      </c>
      <c r="D52" s="1">
        <f>Sheet4!J52*$J$1</f>
        <v>0.24148000000000003</v>
      </c>
      <c r="E52" s="1">
        <f>Sheet4!O52*$J$1</f>
        <v>0.87336000000000003</v>
      </c>
      <c r="F52" s="1">
        <f>Sheet4!P52*$J$1</f>
        <v>1.2800000000000001E-3</v>
      </c>
      <c r="G52" s="4">
        <f>Sheet4!K52*$J$1</f>
        <v>8.9635800000000003</v>
      </c>
      <c r="H52" s="4">
        <f>Sheet4!M52*$J$1</f>
        <v>0.39214000000000004</v>
      </c>
      <c r="I52" s="4">
        <f>Sheet4!V52*$J$1</f>
        <v>7.4650200000000009</v>
      </c>
      <c r="J52" s="4">
        <f>(Sheet4!L52-Sheet4!V52)*$J$1</f>
        <v>1.1064200000000002</v>
      </c>
    </row>
    <row r="53" spans="1:10" x14ac:dyDescent="0.3">
      <c r="A53" s="1">
        <f>AVERAGE(A3:A52)</f>
        <v>39.738287599999992</v>
      </c>
      <c r="B53" s="1">
        <f t="shared" ref="B53:J53" si="0">AVERAGE(B3:B52)</f>
        <v>6.229672400000001</v>
      </c>
      <c r="C53" s="1">
        <f t="shared" si="0"/>
        <v>1.4935088000000007</v>
      </c>
      <c r="D53" s="1">
        <f t="shared" si="0"/>
        <v>6.4578980000000028</v>
      </c>
      <c r="E53" s="1">
        <f t="shared" si="0"/>
        <v>11.315750000000001</v>
      </c>
      <c r="F53" s="1">
        <f t="shared" si="0"/>
        <v>2.2726799999999998E-2</v>
      </c>
      <c r="G53" s="4">
        <f t="shared" si="0"/>
        <v>45.495474000000016</v>
      </c>
      <c r="H53" s="4">
        <f t="shared" si="0"/>
        <v>4.1631868000000019</v>
      </c>
      <c r="I53" s="4">
        <f t="shared" si="0"/>
        <v>33.342618000000009</v>
      </c>
      <c r="J53" s="4">
        <f t="shared" si="0"/>
        <v>7.9896691999999998</v>
      </c>
    </row>
    <row r="54" spans="1:10" x14ac:dyDescent="0.3">
      <c r="A54" s="1" t="s">
        <v>153</v>
      </c>
      <c r="B54" s="1">
        <f>SUM(A53:G53)</f>
        <v>110.7533176</v>
      </c>
      <c r="C54" s="1"/>
      <c r="D54" s="1"/>
      <c r="E54" s="1"/>
      <c r="F54" s="1"/>
      <c r="G54" s="1"/>
      <c r="H54" s="1"/>
    </row>
    <row r="55" spans="1:10" x14ac:dyDescent="0.3">
      <c r="A55" s="1" t="s">
        <v>144</v>
      </c>
      <c r="B55" s="1">
        <f>(B53+D53+F53+H53)*linkedrecords!$D$3</f>
        <v>23.918669774520005</v>
      </c>
      <c r="C55" s="1"/>
      <c r="D55" s="1"/>
      <c r="E55" s="1"/>
      <c r="F55" s="1"/>
      <c r="G55" s="1"/>
      <c r="H55" s="1"/>
    </row>
    <row r="56" spans="1:10" x14ac:dyDescent="0.3">
      <c r="A56" s="1" t="s">
        <v>145</v>
      </c>
      <c r="B56" s="1">
        <f>(A53+C53+E53+J53)*linkedrecords!$C$3</f>
        <v>71.699067412327992</v>
      </c>
    </row>
    <row r="57" spans="1:10" x14ac:dyDescent="0.3">
      <c r="A57" s="1" t="s">
        <v>134</v>
      </c>
      <c r="B57" s="1">
        <f>I53*linkedrecords!$B$3</f>
        <v>1.6216815774042004</v>
      </c>
    </row>
    <row r="58" spans="1:10" x14ac:dyDescent="0.3">
      <c r="A58" s="1" t="s">
        <v>147</v>
      </c>
      <c r="B58" s="1">
        <f>SUM(B55:B57)</f>
        <v>97.239418764252193</v>
      </c>
    </row>
    <row r="59" spans="1:10" x14ac:dyDescent="0.3">
      <c r="A59" s="1" t="s">
        <v>148</v>
      </c>
      <c r="B59" s="1">
        <f>Sheet1!B55*linkedrecords!E3*20</f>
        <v>63.735954988433335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linkedrecords</vt:lpstr>
      <vt:lpstr>l1i_analysis</vt:lpstr>
      <vt:lpstr>l2_analysis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2021-01-19T21:10:47Z</dcterms:created>
  <dcterms:modified xsi:type="dcterms:W3CDTF">2021-04-30T14:50:10Z</dcterms:modified>
</cp:coreProperties>
</file>