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Pif-l1i_32k1w\"/>
    </mc:Choice>
  </mc:AlternateContent>
  <bookViews>
    <workbookView xWindow="240" yWindow="12" windowWidth="16092" windowHeight="966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B2" i="7"/>
  <c r="C2" i="7"/>
  <c r="D2" i="7"/>
  <c r="G4" i="9" l="1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I3" i="9"/>
  <c r="H3" i="9"/>
  <c r="G3" i="9"/>
  <c r="I53" i="9" l="1"/>
  <c r="G53" i="9"/>
  <c r="H53" i="9"/>
  <c r="J53" i="9"/>
  <c r="E3" i="7"/>
  <c r="C3" i="7"/>
  <c r="D3" i="7"/>
  <c r="B3" i="7"/>
  <c r="B57" i="9" l="1"/>
  <c r="B54" i="1"/>
  <c r="B55" i="1" s="1"/>
  <c r="B59" i="9" s="1"/>
  <c r="E4" i="7"/>
  <c r="E5" i="7"/>
  <c r="C4" i="7"/>
  <c r="C5" i="7"/>
  <c r="A17" i="10"/>
  <c r="A23" i="10"/>
  <c r="A35" i="10"/>
  <c r="A41" i="10"/>
  <c r="A51" i="10"/>
  <c r="C1" i="10"/>
  <c r="A6" i="10" s="1"/>
  <c r="A4" i="9"/>
  <c r="B4" i="9"/>
  <c r="C4" i="9"/>
  <c r="D4" i="9"/>
  <c r="A5" i="9"/>
  <c r="D5" i="9"/>
  <c r="E5" i="9"/>
  <c r="F5" i="9"/>
  <c r="B6" i="9"/>
  <c r="C6" i="9"/>
  <c r="D6" i="9"/>
  <c r="A7" i="9"/>
  <c r="E7" i="9"/>
  <c r="F7" i="9"/>
  <c r="A8" i="9"/>
  <c r="B8" i="9"/>
  <c r="C8" i="9"/>
  <c r="D8" i="9"/>
  <c r="A9" i="9"/>
  <c r="D9" i="9"/>
  <c r="E9" i="9"/>
  <c r="F9" i="9"/>
  <c r="B10" i="9"/>
  <c r="C10" i="9"/>
  <c r="D10" i="9"/>
  <c r="A11" i="9"/>
  <c r="E11" i="9"/>
  <c r="F11" i="9"/>
  <c r="A12" i="9"/>
  <c r="B12" i="9"/>
  <c r="C12" i="9"/>
  <c r="D12" i="9"/>
  <c r="A13" i="9"/>
  <c r="D13" i="9"/>
  <c r="E13" i="9"/>
  <c r="F13" i="9"/>
  <c r="B14" i="9"/>
  <c r="C14" i="9"/>
  <c r="D14" i="9"/>
  <c r="A15" i="9"/>
  <c r="E15" i="9"/>
  <c r="F15" i="9"/>
  <c r="A16" i="9"/>
  <c r="B16" i="9"/>
  <c r="C16" i="9"/>
  <c r="D16" i="9"/>
  <c r="A17" i="9"/>
  <c r="D17" i="9"/>
  <c r="E17" i="9"/>
  <c r="F17" i="9"/>
  <c r="B18" i="9"/>
  <c r="C18" i="9"/>
  <c r="D18" i="9"/>
  <c r="A19" i="9"/>
  <c r="E19" i="9"/>
  <c r="F19" i="9"/>
  <c r="A20" i="9"/>
  <c r="B20" i="9"/>
  <c r="C20" i="9"/>
  <c r="D20" i="9"/>
  <c r="A21" i="9"/>
  <c r="D21" i="9"/>
  <c r="E21" i="9"/>
  <c r="F21" i="9"/>
  <c r="B22" i="9"/>
  <c r="C22" i="9"/>
  <c r="D22" i="9"/>
  <c r="F22" i="9"/>
  <c r="A23" i="9"/>
  <c r="E23" i="9"/>
  <c r="F23" i="9"/>
  <c r="A24" i="9"/>
  <c r="B24" i="9"/>
  <c r="C24" i="9"/>
  <c r="D24" i="9"/>
  <c r="A25" i="9"/>
  <c r="C25" i="9"/>
  <c r="D25" i="9"/>
  <c r="E25" i="9"/>
  <c r="F25" i="9"/>
  <c r="B26" i="9"/>
  <c r="C26" i="9"/>
  <c r="D26" i="9"/>
  <c r="F26" i="9"/>
  <c r="A27" i="9"/>
  <c r="E27" i="9"/>
  <c r="F27" i="9"/>
  <c r="A28" i="9"/>
  <c r="B28" i="9"/>
  <c r="C28" i="9"/>
  <c r="D28" i="9"/>
  <c r="A29" i="9"/>
  <c r="C29" i="9"/>
  <c r="D29" i="9"/>
  <c r="E29" i="9"/>
  <c r="F29" i="9"/>
  <c r="B30" i="9"/>
  <c r="C30" i="9"/>
  <c r="D30" i="9"/>
  <c r="F30" i="9"/>
  <c r="A31" i="9"/>
  <c r="E31" i="9"/>
  <c r="F31" i="9"/>
  <c r="A32" i="9"/>
  <c r="B32" i="9"/>
  <c r="C32" i="9"/>
  <c r="D32" i="9"/>
  <c r="A33" i="9"/>
  <c r="C33" i="9"/>
  <c r="D33" i="9"/>
  <c r="E33" i="9"/>
  <c r="F33" i="9"/>
  <c r="B34" i="9"/>
  <c r="C34" i="9"/>
  <c r="D34" i="9"/>
  <c r="F34" i="9"/>
  <c r="A35" i="9"/>
  <c r="E35" i="9"/>
  <c r="F35" i="9"/>
  <c r="A36" i="9"/>
  <c r="B36" i="9"/>
  <c r="C36" i="9"/>
  <c r="D36" i="9"/>
  <c r="A37" i="9"/>
  <c r="C37" i="9"/>
  <c r="D37" i="9"/>
  <c r="E37" i="9"/>
  <c r="F37" i="9"/>
  <c r="B38" i="9"/>
  <c r="C38" i="9"/>
  <c r="D38" i="9"/>
  <c r="F38" i="9"/>
  <c r="A39" i="9"/>
  <c r="E39" i="9"/>
  <c r="F39" i="9"/>
  <c r="A40" i="9"/>
  <c r="B40" i="9"/>
  <c r="C40" i="9"/>
  <c r="D40" i="9"/>
  <c r="A41" i="9"/>
  <c r="C41" i="9"/>
  <c r="D41" i="9"/>
  <c r="E41" i="9"/>
  <c r="F41" i="9"/>
  <c r="B42" i="9"/>
  <c r="C42" i="9"/>
  <c r="D42" i="9"/>
  <c r="F42" i="9"/>
  <c r="A43" i="9"/>
  <c r="E43" i="9"/>
  <c r="F43" i="9"/>
  <c r="A44" i="9"/>
  <c r="B44" i="9"/>
  <c r="C44" i="9"/>
  <c r="D44" i="9"/>
  <c r="A45" i="9"/>
  <c r="C45" i="9"/>
  <c r="D45" i="9"/>
  <c r="E45" i="9"/>
  <c r="F45" i="9"/>
  <c r="B46" i="9"/>
  <c r="C46" i="9"/>
  <c r="D46" i="9"/>
  <c r="F46" i="9"/>
  <c r="A47" i="9"/>
  <c r="E47" i="9"/>
  <c r="F47" i="9"/>
  <c r="A48" i="9"/>
  <c r="B48" i="9"/>
  <c r="C48" i="9"/>
  <c r="D48" i="9"/>
  <c r="A49" i="9"/>
  <c r="C49" i="9"/>
  <c r="D49" i="9"/>
  <c r="E49" i="9"/>
  <c r="F49" i="9"/>
  <c r="B50" i="9"/>
  <c r="C50" i="9"/>
  <c r="D50" i="9"/>
  <c r="F50" i="9"/>
  <c r="A51" i="9"/>
  <c r="E51" i="9"/>
  <c r="F51" i="9"/>
  <c r="A52" i="9"/>
  <c r="B52" i="9"/>
  <c r="C52" i="9"/>
  <c r="D52" i="9"/>
  <c r="F3" i="9"/>
  <c r="E3" i="9"/>
  <c r="D3" i="9"/>
  <c r="C3" i="9"/>
  <c r="K1" i="9"/>
  <c r="E4" i="9" s="1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A53" i="8" l="1"/>
  <c r="B53" i="8"/>
  <c r="C53" i="8"/>
  <c r="B57" i="8" s="1"/>
  <c r="D53" i="8"/>
  <c r="B59" i="8"/>
  <c r="B55" i="10"/>
  <c r="A55" i="10"/>
  <c r="D55" i="10" s="1"/>
  <c r="C21" i="9"/>
  <c r="F18" i="9"/>
  <c r="C17" i="9"/>
  <c r="F14" i="9"/>
  <c r="C13" i="9"/>
  <c r="F10" i="9"/>
  <c r="C9" i="9"/>
  <c r="F6" i="9"/>
  <c r="C5" i="9"/>
  <c r="E50" i="9"/>
  <c r="B49" i="9"/>
  <c r="E46" i="9"/>
  <c r="B45" i="9"/>
  <c r="E42" i="9"/>
  <c r="B41" i="9"/>
  <c r="E38" i="9"/>
  <c r="B37" i="9"/>
  <c r="E34" i="9"/>
  <c r="B33" i="9"/>
  <c r="E30" i="9"/>
  <c r="B29" i="9"/>
  <c r="E26" i="9"/>
  <c r="B25" i="9"/>
  <c r="E22" i="9"/>
  <c r="B21" i="9"/>
  <c r="E18" i="9"/>
  <c r="B17" i="9"/>
  <c r="E14" i="9"/>
  <c r="B13" i="9"/>
  <c r="E10" i="9"/>
  <c r="B9" i="9"/>
  <c r="E6" i="9"/>
  <c r="B5" i="9"/>
  <c r="A50" i="9"/>
  <c r="D47" i="9"/>
  <c r="A42" i="9"/>
  <c r="D39" i="9"/>
  <c r="D35" i="9"/>
  <c r="A30" i="9"/>
  <c r="D27" i="9"/>
  <c r="A26" i="9"/>
  <c r="D23" i="9"/>
  <c r="A18" i="9"/>
  <c r="D15" i="9"/>
  <c r="A10" i="9"/>
  <c r="D7" i="9"/>
  <c r="A3" i="9"/>
  <c r="F52" i="9"/>
  <c r="C51" i="9"/>
  <c r="F48" i="9"/>
  <c r="C47" i="9"/>
  <c r="F44" i="9"/>
  <c r="C43" i="9"/>
  <c r="F40" i="9"/>
  <c r="C39" i="9"/>
  <c r="F36" i="9"/>
  <c r="C35" i="9"/>
  <c r="F32" i="9"/>
  <c r="C31" i="9"/>
  <c r="F28" i="9"/>
  <c r="C27" i="9"/>
  <c r="F24" i="9"/>
  <c r="C23" i="9"/>
  <c r="F20" i="9"/>
  <c r="C19" i="9"/>
  <c r="F16" i="9"/>
  <c r="C15" i="9"/>
  <c r="F12" i="9"/>
  <c r="C11" i="9"/>
  <c r="F8" i="9"/>
  <c r="C7" i="9"/>
  <c r="F4" i="9"/>
  <c r="D51" i="9"/>
  <c r="A46" i="9"/>
  <c r="D43" i="9"/>
  <c r="A38" i="9"/>
  <c r="A34" i="9"/>
  <c r="D31" i="9"/>
  <c r="A22" i="9"/>
  <c r="D19" i="9"/>
  <c r="A14" i="9"/>
  <c r="D11" i="9"/>
  <c r="A6" i="9"/>
  <c r="B3" i="9"/>
  <c r="E52" i="9"/>
  <c r="B51" i="9"/>
  <c r="E48" i="9"/>
  <c r="B47" i="9"/>
  <c r="E44" i="9"/>
  <c r="B43" i="9"/>
  <c r="E40" i="9"/>
  <c r="B39" i="9"/>
  <c r="E36" i="9"/>
  <c r="B35" i="9"/>
  <c r="E32" i="9"/>
  <c r="B31" i="9"/>
  <c r="E28" i="9"/>
  <c r="B27" i="9"/>
  <c r="E24" i="9"/>
  <c r="B23" i="9"/>
  <c r="E20" i="9"/>
  <c r="B19" i="9"/>
  <c r="E16" i="9"/>
  <c r="B15" i="9"/>
  <c r="E12" i="9"/>
  <c r="B11" i="9"/>
  <c r="E8" i="9"/>
  <c r="B7" i="9"/>
  <c r="B49" i="10"/>
  <c r="B31" i="10"/>
  <c r="B13" i="10"/>
  <c r="B48" i="10"/>
  <c r="B30" i="10"/>
  <c r="B12" i="10"/>
  <c r="B47" i="10"/>
  <c r="B11" i="10"/>
  <c r="A47" i="10"/>
  <c r="A29" i="10"/>
  <c r="A11" i="10"/>
  <c r="B29" i="10"/>
  <c r="B43" i="10"/>
  <c r="B25" i="10"/>
  <c r="B7" i="10"/>
  <c r="B42" i="10"/>
  <c r="B24" i="10"/>
  <c r="B6" i="10"/>
  <c r="B41" i="10"/>
  <c r="B23" i="10"/>
  <c r="B5" i="10"/>
  <c r="B37" i="10"/>
  <c r="B3" i="10"/>
  <c r="B36" i="10"/>
  <c r="B18" i="10"/>
  <c r="B19" i="10"/>
  <c r="A3" i="10"/>
  <c r="B35" i="10"/>
  <c r="B17" i="10"/>
  <c r="A5" i="10"/>
  <c r="B52" i="10"/>
  <c r="B46" i="10"/>
  <c r="B40" i="10"/>
  <c r="B34" i="10"/>
  <c r="B28" i="10"/>
  <c r="B22" i="10"/>
  <c r="B16" i="10"/>
  <c r="B10" i="10"/>
  <c r="B4" i="10"/>
  <c r="A52" i="10"/>
  <c r="A46" i="10"/>
  <c r="A40" i="10"/>
  <c r="A34" i="10"/>
  <c r="A28" i="10"/>
  <c r="A22" i="10"/>
  <c r="A16" i="10"/>
  <c r="A10" i="10"/>
  <c r="A4" i="10"/>
  <c r="B51" i="10"/>
  <c r="B45" i="10"/>
  <c r="B39" i="10"/>
  <c r="B33" i="10"/>
  <c r="B27" i="10"/>
  <c r="B21" i="10"/>
  <c r="B15" i="10"/>
  <c r="B9" i="10"/>
  <c r="A45" i="10"/>
  <c r="A39" i="10"/>
  <c r="A33" i="10"/>
  <c r="A27" i="10"/>
  <c r="A21" i="10"/>
  <c r="A15" i="10"/>
  <c r="A9" i="10"/>
  <c r="B50" i="10"/>
  <c r="B44" i="10"/>
  <c r="B38" i="10"/>
  <c r="B32" i="10"/>
  <c r="B26" i="10"/>
  <c r="B20" i="10"/>
  <c r="B14" i="10"/>
  <c r="B8" i="10"/>
  <c r="A50" i="10"/>
  <c r="A44" i="10"/>
  <c r="A38" i="10"/>
  <c r="A32" i="10"/>
  <c r="A26" i="10"/>
  <c r="A20" i="10"/>
  <c r="A14" i="10"/>
  <c r="A8" i="10"/>
  <c r="A49" i="10"/>
  <c r="A43" i="10"/>
  <c r="A37" i="10"/>
  <c r="A31" i="10"/>
  <c r="A25" i="10"/>
  <c r="A19" i="10"/>
  <c r="A13" i="10"/>
  <c r="A7" i="10"/>
  <c r="A48" i="10"/>
  <c r="A42" i="10"/>
  <c r="A36" i="10"/>
  <c r="A30" i="10"/>
  <c r="A24" i="10"/>
  <c r="A18" i="10"/>
  <c r="A12" i="10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I4" i="6" s="1"/>
  <c r="G5" i="6"/>
  <c r="G6" i="6"/>
  <c r="G7" i="6"/>
  <c r="G8" i="6"/>
  <c r="G9" i="6"/>
  <c r="I9" i="6" s="1"/>
  <c r="G10" i="6"/>
  <c r="G11" i="6"/>
  <c r="G12" i="6"/>
  <c r="G13" i="6"/>
  <c r="G14" i="6"/>
  <c r="G15" i="6"/>
  <c r="G16" i="6"/>
  <c r="I16" i="6" s="1"/>
  <c r="G17" i="6"/>
  <c r="G18" i="6"/>
  <c r="G19" i="6"/>
  <c r="G20" i="6"/>
  <c r="G21" i="6"/>
  <c r="I21" i="6" s="1"/>
  <c r="G22" i="6"/>
  <c r="G23" i="6"/>
  <c r="G24" i="6"/>
  <c r="G25" i="6"/>
  <c r="G26" i="6"/>
  <c r="G27" i="6"/>
  <c r="G28" i="6"/>
  <c r="I28" i="6" s="1"/>
  <c r="G29" i="6"/>
  <c r="G30" i="6"/>
  <c r="G31" i="6"/>
  <c r="G32" i="6"/>
  <c r="G33" i="6"/>
  <c r="I33" i="6" s="1"/>
  <c r="G34" i="6"/>
  <c r="G35" i="6"/>
  <c r="G36" i="6"/>
  <c r="G37" i="6"/>
  <c r="G38" i="6"/>
  <c r="G39" i="6"/>
  <c r="I39" i="6" s="1"/>
  <c r="G40" i="6"/>
  <c r="I40" i="6" s="1"/>
  <c r="G41" i="6"/>
  <c r="G42" i="6"/>
  <c r="G43" i="6"/>
  <c r="G44" i="6"/>
  <c r="I44" i="6" s="1"/>
  <c r="G45" i="6"/>
  <c r="I45" i="6" s="1"/>
  <c r="G46" i="6"/>
  <c r="G47" i="6"/>
  <c r="G48" i="6"/>
  <c r="G49" i="6"/>
  <c r="G50" i="6"/>
  <c r="G51" i="6"/>
  <c r="I51" i="6" s="1"/>
  <c r="G52" i="6"/>
  <c r="I52" i="6" s="1"/>
  <c r="G3" i="6"/>
  <c r="I32" i="6" l="1"/>
  <c r="I20" i="6"/>
  <c r="I8" i="6"/>
  <c r="I41" i="6"/>
  <c r="I17" i="6"/>
  <c r="I31" i="6"/>
  <c r="I46" i="6"/>
  <c r="I34" i="6"/>
  <c r="I22" i="6"/>
  <c r="I10" i="6"/>
  <c r="B54" i="8"/>
  <c r="B55" i="8"/>
  <c r="B56" i="8"/>
  <c r="I13" i="6"/>
  <c r="I7" i="6"/>
  <c r="I43" i="6"/>
  <c r="I19" i="6"/>
  <c r="I42" i="6"/>
  <c r="I18" i="6"/>
  <c r="I50" i="6"/>
  <c r="I38" i="6"/>
  <c r="I26" i="6"/>
  <c r="I14" i="6"/>
  <c r="I49" i="6"/>
  <c r="I37" i="6"/>
  <c r="I25" i="6"/>
  <c r="I30" i="6"/>
  <c r="I6" i="6"/>
  <c r="I27" i="6"/>
  <c r="I15" i="6"/>
  <c r="I3" i="6"/>
  <c r="I29" i="6"/>
  <c r="I5" i="6"/>
  <c r="I48" i="6"/>
  <c r="I36" i="6"/>
  <c r="I24" i="6"/>
  <c r="I12" i="6"/>
  <c r="I47" i="6"/>
  <c r="I35" i="6"/>
  <c r="I23" i="6"/>
  <c r="I11" i="6"/>
  <c r="E53" i="9"/>
  <c r="C53" i="9"/>
  <c r="F53" i="9"/>
  <c r="D53" i="9"/>
  <c r="B53" i="9"/>
  <c r="A53" i="9"/>
  <c r="A53" i="10"/>
  <c r="A54" i="10" s="1"/>
  <c r="B53" i="10"/>
  <c r="B54" i="10" s="1"/>
  <c r="B58" i="8" l="1"/>
  <c r="B55" i="9"/>
  <c r="B54" i="9"/>
  <c r="B56" i="9"/>
  <c r="D54" i="10"/>
  <c r="B58" i="9" l="1"/>
</calcChain>
</file>

<file path=xl/sharedStrings.xml><?xml version="1.0" encoding="utf-8"?>
<sst xmlns="http://schemas.openxmlformats.org/spreadsheetml/2006/main" count="444" uniqueCount="174">
  <si>
    <t xml:space="preserve">IPC </t>
  </si>
  <si>
    <t>client_001</t>
  </si>
  <si>
    <t>Pif-cache32k8w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</si>
  <si>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</si>
  <si>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</si>
  <si>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</si>
  <si>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</si>
  <si>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</si>
  <si>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</si>
  <si>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</si>
  <si>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</si>
  <si>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</si>
  <si>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</si>
  <si>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</si>
  <si>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</si>
  <si>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</si>
  <si>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</si>
  <si>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</si>
  <si>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</si>
  <si>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</si>
  <si>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</si>
  <si>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</si>
  <si>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</si>
  <si>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</si>
  <si>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</si>
  <si>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</si>
  <si>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</si>
  <si>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</si>
  <si>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</si>
  <si>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</si>
  <si>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</si>
  <si>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</si>
  <si>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</si>
  <si>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</si>
  <si>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</si>
  <si>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</si>
  <si>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</si>
  <si>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</si>
  <si>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</si>
  <si>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</si>
  <si>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</si>
  <si>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</si>
  <si>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</si>
  <si>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</si>
  <si>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</si>
  <si>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</si>
  <si>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</si>
  <si>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</si>
  <si>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</si>
  <si>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</si>
  <si>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</si>
  <si>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</si>
  <si>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</si>
  <si>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</si>
  <si>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</si>
  <si>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</si>
  <si>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</si>
  <si>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</si>
  <si>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</si>
  <si>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</si>
  <si>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</si>
  <si>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</si>
  <si>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</si>
  <si>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</si>
  <si>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</si>
  <si>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</si>
  <si>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</si>
  <si>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</si>
  <si>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</si>
  <si>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</si>
  <si>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</si>
  <si>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</si>
  <si>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</si>
  <si>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</si>
  <si>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</si>
  <si>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</si>
  <si>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</si>
  <si>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</si>
  <si>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</si>
  <si>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</si>
  <si>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</si>
  <si>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</si>
  <si>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</si>
  <si>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history_access_cntr </t>
  </si>
  <si>
    <t xml:space="preserve">index_access_cntr </t>
  </si>
  <si>
    <t xml:space="preserve">sab_access_cntr </t>
  </si>
  <si>
    <t xml:space="preserve">compactor_access_cntr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</si>
  <si>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</si>
  <si>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</si>
  <si>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</si>
  <si>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</si>
  <si>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</si>
  <si>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</si>
  <si>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</si>
  <si>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</si>
  <si>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</si>
  <si>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</si>
  <si>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</si>
  <si>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</si>
  <si>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</si>
  <si>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</si>
  <si>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</si>
  <si>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</si>
  <si>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</si>
  <si>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</si>
  <si>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</si>
  <si>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</si>
  <si>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</si>
  <si>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</si>
  <si>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</si>
  <si>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</si>
  <si>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</si>
  <si>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</si>
  <si>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</si>
  <si>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</si>
  <si>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</si>
  <si>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</si>
  <si>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</si>
  <si>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</si>
  <si>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</si>
  <si>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</si>
  <si>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</si>
  <si>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</si>
  <si>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</si>
  <si>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</si>
  <si>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</si>
  <si>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</si>
  <si>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</si>
  <si>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</si>
  <si>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</si>
  <si>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</si>
  <si>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</si>
  <si>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</si>
  <si>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</si>
  <si>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</si>
  <si>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</si>
  <si>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history_table_energy</t>
  </si>
  <si>
    <t>index_table_energy</t>
  </si>
  <si>
    <t>total_energy</t>
  </si>
  <si>
    <t>tag</t>
  </si>
  <si>
    <t>read</t>
  </si>
  <si>
    <t>write</t>
  </si>
  <si>
    <t>static</t>
  </si>
  <si>
    <t>l2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</si>
  <si>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</si>
  <si>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</si>
  <si>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</si>
  <si>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</si>
  <si>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</si>
  <si>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</si>
  <si>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</si>
  <si>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</si>
  <si>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</si>
  <si>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</si>
  <si>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</si>
  <si>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</si>
  <si>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</si>
  <si>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history</t>
  </si>
  <si>
    <t>index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</si>
  <si>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</si>
  <si>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</si>
  <si>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</si>
  <si>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</si>
  <si>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</si>
  <si>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</si>
  <si>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</si>
  <si>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</si>
  <si>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</si>
  <si>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</si>
  <si>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</si>
  <si>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</si>
  <si>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 xml:space="preserve">L1D-Morteza_fill_l2_prefetches </t>
  </si>
  <si>
    <t xml:space="preserve">L1I-Morteza_fill_l2_prefetches </t>
  </si>
  <si>
    <t>l1I32K1024S1W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</si>
</sst>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1">
          <cell r="C21">
            <v>16.3049</v>
          </cell>
          <cell r="D21">
            <v>7.4578500000000002E-3</v>
          </cell>
          <cell r="E21">
            <v>0.1227</v>
          </cell>
          <cell r="F21">
            <v>0.30682500000000001</v>
          </cell>
        </row>
      </sheetData>
      <sheetData sheetId="1">
        <row r="2">
          <cell r="B2">
            <v>0.10349</v>
          </cell>
          <cell r="C2">
            <v>85.176900000000003</v>
          </cell>
        </row>
        <row r="3">
          <cell r="B3">
            <v>7.0865600000000001E-2</v>
          </cell>
          <cell r="C3">
            <v>22.763500000000001</v>
          </cell>
        </row>
      </sheetData>
      <sheetData sheetId="2"/>
      <sheetData sheetId="3">
        <row r="3">
          <cell r="B3">
            <v>5.9954300000000004E-3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" sqref="B1"/>
    </sheetView>
  </sheetViews>
  <sheetFormatPr defaultRowHeight="14.4" x14ac:dyDescent="0.3"/>
  <cols>
    <col min="4" max="4" width="11" bestFit="1" customWidth="1"/>
  </cols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13">
        <v>1.18631</v>
      </c>
    </row>
    <row r="4" spans="1:2" x14ac:dyDescent="0.3">
      <c r="A4" t="s">
        <v>87</v>
      </c>
      <c r="B4" s="13">
        <v>1.51267</v>
      </c>
    </row>
    <row r="5" spans="1:2" x14ac:dyDescent="0.3">
      <c r="A5" t="s">
        <v>88</v>
      </c>
      <c r="B5" s="13">
        <v>1.2333099999999999</v>
      </c>
    </row>
    <row r="6" spans="1:2" x14ac:dyDescent="0.3">
      <c r="A6" t="s">
        <v>89</v>
      </c>
      <c r="B6" s="13">
        <v>1.1633800000000001</v>
      </c>
    </row>
    <row r="7" spans="1:2" x14ac:dyDescent="0.3">
      <c r="A7" t="s">
        <v>90</v>
      </c>
      <c r="B7" s="13">
        <v>1.2094800000000001</v>
      </c>
    </row>
    <row r="8" spans="1:2" x14ac:dyDescent="0.3">
      <c r="A8" t="s">
        <v>91</v>
      </c>
      <c r="B8" s="13">
        <v>1.13859</v>
      </c>
    </row>
    <row r="9" spans="1:2" x14ac:dyDescent="0.3">
      <c r="A9" t="s">
        <v>92</v>
      </c>
      <c r="B9" s="13">
        <v>1.29416</v>
      </c>
    </row>
    <row r="10" spans="1:2" x14ac:dyDescent="0.3">
      <c r="A10" t="s">
        <v>93</v>
      </c>
      <c r="B10" s="13">
        <v>1.2032</v>
      </c>
    </row>
    <row r="11" spans="1:2" x14ac:dyDescent="0.3">
      <c r="A11" t="s">
        <v>94</v>
      </c>
      <c r="B11" s="13">
        <v>1.2884199999999999</v>
      </c>
    </row>
    <row r="12" spans="1:2" x14ac:dyDescent="0.3">
      <c r="A12" t="s">
        <v>95</v>
      </c>
      <c r="B12" s="13">
        <v>1.5429600000000001</v>
      </c>
    </row>
    <row r="13" spans="1:2" x14ac:dyDescent="0.3">
      <c r="A13" t="s">
        <v>96</v>
      </c>
      <c r="B13" s="13">
        <v>0.98179000000000005</v>
      </c>
    </row>
    <row r="14" spans="1:2" x14ac:dyDescent="0.3">
      <c r="A14" t="s">
        <v>97</v>
      </c>
      <c r="B14" s="13">
        <v>0.790358</v>
      </c>
    </row>
    <row r="15" spans="1:2" x14ac:dyDescent="0.3">
      <c r="A15" t="s">
        <v>98</v>
      </c>
      <c r="B15" s="13">
        <v>0.82655699999999999</v>
      </c>
    </row>
    <row r="16" spans="1:2" x14ac:dyDescent="0.3">
      <c r="A16" t="s">
        <v>99</v>
      </c>
      <c r="B16" s="13">
        <v>0.96604299999999999</v>
      </c>
    </row>
    <row r="17" spans="1:2" x14ac:dyDescent="0.3">
      <c r="A17" t="s">
        <v>100</v>
      </c>
      <c r="B17" s="13">
        <v>1.20536</v>
      </c>
    </row>
    <row r="18" spans="1:2" x14ac:dyDescent="0.3">
      <c r="A18" t="s">
        <v>101</v>
      </c>
      <c r="B18" s="13">
        <v>1.3374999999999999</v>
      </c>
    </row>
    <row r="19" spans="1:2" x14ac:dyDescent="0.3">
      <c r="A19" t="s">
        <v>102</v>
      </c>
      <c r="B19" s="13">
        <v>1.26552</v>
      </c>
    </row>
    <row r="20" spans="1:2" x14ac:dyDescent="0.3">
      <c r="A20" t="s">
        <v>103</v>
      </c>
      <c r="B20" s="13">
        <v>1.4777400000000001</v>
      </c>
    </row>
    <row r="21" spans="1:2" x14ac:dyDescent="0.3">
      <c r="A21" t="s">
        <v>104</v>
      </c>
      <c r="B21" s="13">
        <v>1.56525</v>
      </c>
    </row>
    <row r="22" spans="1:2" x14ac:dyDescent="0.3">
      <c r="A22" t="s">
        <v>105</v>
      </c>
      <c r="B22" s="13">
        <v>1.4111400000000001</v>
      </c>
    </row>
    <row r="23" spans="1:2" x14ac:dyDescent="0.3">
      <c r="A23" t="s">
        <v>106</v>
      </c>
      <c r="B23" s="13">
        <v>0.52658000000000005</v>
      </c>
    </row>
    <row r="24" spans="1:2" x14ac:dyDescent="0.3">
      <c r="A24" t="s">
        <v>107</v>
      </c>
      <c r="B24" s="13">
        <v>0.57628500000000005</v>
      </c>
    </row>
    <row r="25" spans="1:2" x14ac:dyDescent="0.3">
      <c r="A25" t="s">
        <v>108</v>
      </c>
      <c r="B25" s="13">
        <v>0.50944</v>
      </c>
    </row>
    <row r="26" spans="1:2" x14ac:dyDescent="0.3">
      <c r="A26" t="s">
        <v>109</v>
      </c>
      <c r="B26" s="13">
        <v>0.57448200000000005</v>
      </c>
    </row>
    <row r="27" spans="1:2" x14ac:dyDescent="0.3">
      <c r="A27" t="s">
        <v>110</v>
      </c>
      <c r="B27" s="13">
        <v>0.60001599999999999</v>
      </c>
    </row>
    <row r="28" spans="1:2" x14ac:dyDescent="0.3">
      <c r="A28" t="s">
        <v>111</v>
      </c>
      <c r="B28" s="13">
        <v>0.59607299999999996</v>
      </c>
    </row>
    <row r="29" spans="1:2" x14ac:dyDescent="0.3">
      <c r="A29" t="s">
        <v>112</v>
      </c>
      <c r="B29" s="13">
        <v>1.4340299999999999</v>
      </c>
    </row>
    <row r="30" spans="1:2" x14ac:dyDescent="0.3">
      <c r="A30" t="s">
        <v>113</v>
      </c>
      <c r="B30" s="13">
        <v>1.45726</v>
      </c>
    </row>
    <row r="31" spans="1:2" x14ac:dyDescent="0.3">
      <c r="A31" t="s">
        <v>114</v>
      </c>
      <c r="B31" s="13">
        <v>1.48607</v>
      </c>
    </row>
    <row r="32" spans="1:2" x14ac:dyDescent="0.3">
      <c r="A32" t="s">
        <v>115</v>
      </c>
      <c r="B32" s="13">
        <v>1.4387799999999999</v>
      </c>
    </row>
    <row r="33" spans="1:2" x14ac:dyDescent="0.3">
      <c r="A33" t="s">
        <v>116</v>
      </c>
      <c r="B33" s="13">
        <v>1.4567000000000001</v>
      </c>
    </row>
    <row r="34" spans="1:2" x14ac:dyDescent="0.3">
      <c r="A34" t="s">
        <v>117</v>
      </c>
      <c r="B34" s="13">
        <v>1.3088</v>
      </c>
    </row>
    <row r="35" spans="1:2" x14ac:dyDescent="0.3">
      <c r="A35" t="s">
        <v>118</v>
      </c>
      <c r="B35" s="13">
        <v>1.3127</v>
      </c>
    </row>
    <row r="36" spans="1:2" x14ac:dyDescent="0.3">
      <c r="A36" t="s">
        <v>119</v>
      </c>
      <c r="B36" s="13">
        <v>1.3833599999999999</v>
      </c>
    </row>
    <row r="37" spans="1:2" x14ac:dyDescent="0.3">
      <c r="A37" t="s">
        <v>120</v>
      </c>
      <c r="B37" s="13">
        <v>1.3162700000000001</v>
      </c>
    </row>
    <row r="38" spans="1:2" x14ac:dyDescent="0.3">
      <c r="A38" t="s">
        <v>121</v>
      </c>
      <c r="B38" s="13">
        <v>1.46146</v>
      </c>
    </row>
    <row r="39" spans="1:2" x14ac:dyDescent="0.3">
      <c r="A39" t="s">
        <v>122</v>
      </c>
      <c r="B39" s="13">
        <v>1.47031</v>
      </c>
    </row>
    <row r="40" spans="1:2" x14ac:dyDescent="0.3">
      <c r="A40" t="s">
        <v>123</v>
      </c>
      <c r="B40" s="13">
        <v>1.6241699999999999</v>
      </c>
    </row>
    <row r="41" spans="1:2" x14ac:dyDescent="0.3">
      <c r="A41" t="s">
        <v>124</v>
      </c>
      <c r="B41" s="13">
        <v>1.22464</v>
      </c>
    </row>
    <row r="42" spans="1:2" x14ac:dyDescent="0.3">
      <c r="A42" t="s">
        <v>125</v>
      </c>
      <c r="B42" s="13">
        <v>1.7706900000000001</v>
      </c>
    </row>
    <row r="43" spans="1:2" x14ac:dyDescent="0.3">
      <c r="A43" t="s">
        <v>126</v>
      </c>
      <c r="B43" s="13">
        <v>1.5560099999999999</v>
      </c>
    </row>
    <row r="44" spans="1:2" x14ac:dyDescent="0.3">
      <c r="A44" t="s">
        <v>127</v>
      </c>
      <c r="B44" s="13">
        <v>1.5503899999999999</v>
      </c>
    </row>
    <row r="45" spans="1:2" x14ac:dyDescent="0.3">
      <c r="A45" t="s">
        <v>128</v>
      </c>
      <c r="B45" s="13">
        <v>1.6949700000000001</v>
      </c>
    </row>
    <row r="46" spans="1:2" x14ac:dyDescent="0.3">
      <c r="A46" t="s">
        <v>129</v>
      </c>
      <c r="B46" s="13">
        <v>1.21543</v>
      </c>
    </row>
    <row r="47" spans="1:2" x14ac:dyDescent="0.3">
      <c r="A47" t="s">
        <v>130</v>
      </c>
      <c r="B47" s="13">
        <v>0.25217899999999999</v>
      </c>
    </row>
    <row r="48" spans="1:2" x14ac:dyDescent="0.3">
      <c r="A48" t="s">
        <v>131</v>
      </c>
      <c r="B48" s="13">
        <v>0.236403</v>
      </c>
    </row>
    <row r="49" spans="1:2" x14ac:dyDescent="0.3">
      <c r="A49" t="s">
        <v>132</v>
      </c>
      <c r="B49" s="13">
        <v>1.10501</v>
      </c>
    </row>
    <row r="50" spans="1:2" x14ac:dyDescent="0.3">
      <c r="A50" t="s">
        <v>133</v>
      </c>
      <c r="B50" s="13">
        <v>1.26536</v>
      </c>
    </row>
    <row r="51" spans="1:2" x14ac:dyDescent="0.3">
      <c r="A51" t="s">
        <v>134</v>
      </c>
      <c r="B51" s="13">
        <v>1.3298399999999999</v>
      </c>
    </row>
    <row r="52" spans="1:2" x14ac:dyDescent="0.3">
      <c r="A52" t="s">
        <v>135</v>
      </c>
      <c r="B52" s="13">
        <v>1.6595299999999999</v>
      </c>
    </row>
    <row r="54" spans="1:2" x14ac:dyDescent="0.3">
      <c r="A54" s="2" t="s">
        <v>161</v>
      </c>
      <c r="B54" s="2">
        <f>GEOMEAN(B3:B52)</f>
        <v>1.1120791610317773</v>
      </c>
    </row>
    <row r="55" spans="1:2" x14ac:dyDescent="0.3">
      <c r="A55" s="2" t="s">
        <v>162</v>
      </c>
      <c r="B55" s="2">
        <f>0.0125/B54</f>
        <v>1.1240207026631638E-2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D55" sqref="D55"/>
    </sheetView>
  </sheetViews>
  <sheetFormatPr defaultRowHeight="14.4" x14ac:dyDescent="0.3"/>
  <cols>
    <col min="1" max="1" width="14.33203125" bestFit="1" customWidth="1"/>
    <col min="2" max="2" width="8.88671875" style="2"/>
    <col min="3" max="3" width="14.33203125" bestFit="1" customWidth="1"/>
  </cols>
  <sheetData>
    <row r="1" spans="1:3" x14ac:dyDescent="0.3">
      <c r="A1" s="15" t="s">
        <v>144</v>
      </c>
      <c r="B1" s="15"/>
      <c r="C1" s="2">
        <f>1000/50000000</f>
        <v>2.0000000000000002E-5</v>
      </c>
    </row>
    <row r="2" spans="1:3" x14ac:dyDescent="0.3">
      <c r="A2" s="2" t="s">
        <v>157</v>
      </c>
      <c r="B2" s="2" t="s">
        <v>158</v>
      </c>
    </row>
    <row r="3" spans="1:3" x14ac:dyDescent="0.3">
      <c r="A3">
        <f>Sheet6!B3*$C$1</f>
        <v>82.063860000000005</v>
      </c>
      <c r="B3" s="2">
        <f>Sheet6!C3*$C$1</f>
        <v>25.69706</v>
      </c>
    </row>
    <row r="4" spans="1:3" x14ac:dyDescent="0.3">
      <c r="A4" s="2">
        <f>Sheet6!B4*$C$1</f>
        <v>192.72130000000001</v>
      </c>
      <c r="B4" s="2">
        <f>Sheet6!C4*$C$1</f>
        <v>64.940899999999999</v>
      </c>
    </row>
    <row r="5" spans="1:3" x14ac:dyDescent="0.3">
      <c r="A5" s="2">
        <f>Sheet6!B5*$C$1</f>
        <v>193.28970000000001</v>
      </c>
      <c r="B5" s="2">
        <f>Sheet6!C5*$C$1</f>
        <v>66.043040000000005</v>
      </c>
    </row>
    <row r="6" spans="1:3" x14ac:dyDescent="0.3">
      <c r="A6" s="2">
        <f>Sheet6!B6*$C$1</f>
        <v>134.48430000000002</v>
      </c>
      <c r="B6" s="2">
        <f>Sheet6!C6*$C$1</f>
        <v>41.352620000000002</v>
      </c>
    </row>
    <row r="7" spans="1:3" x14ac:dyDescent="0.3">
      <c r="A7" s="2">
        <f>Sheet6!B7*$C$1</f>
        <v>214.72866000000002</v>
      </c>
      <c r="B7" s="2">
        <f>Sheet6!C7*$C$1</f>
        <v>73.228360000000009</v>
      </c>
    </row>
    <row r="8" spans="1:3" x14ac:dyDescent="0.3">
      <c r="A8" s="2">
        <f>Sheet6!B8*$C$1</f>
        <v>77.356059999999999</v>
      </c>
      <c r="B8" s="2">
        <f>Sheet6!C8*$C$1</f>
        <v>26.355140000000002</v>
      </c>
    </row>
    <row r="9" spans="1:3" x14ac:dyDescent="0.3">
      <c r="A9" s="2">
        <f>Sheet6!B9*$C$1</f>
        <v>86.788900000000012</v>
      </c>
      <c r="B9" s="2">
        <f>Sheet6!C9*$C$1</f>
        <v>29.056320000000003</v>
      </c>
    </row>
    <row r="10" spans="1:3" x14ac:dyDescent="0.3">
      <c r="A10" s="2">
        <f>Sheet6!B10*$C$1</f>
        <v>122.3096</v>
      </c>
      <c r="B10" s="2">
        <f>Sheet6!C10*$C$1</f>
        <v>43.346680000000006</v>
      </c>
    </row>
    <row r="11" spans="1:3" x14ac:dyDescent="0.3">
      <c r="A11" s="2">
        <f>Sheet6!B11*$C$1</f>
        <v>108.81034000000001</v>
      </c>
      <c r="B11" s="2">
        <f>Sheet6!C11*$C$1</f>
        <v>34.929760000000002</v>
      </c>
    </row>
    <row r="12" spans="1:3" x14ac:dyDescent="0.3">
      <c r="A12" s="2">
        <f>Sheet6!B12*$C$1</f>
        <v>185.99404000000001</v>
      </c>
      <c r="B12" s="2">
        <f>Sheet6!C12*$C$1</f>
        <v>77.683240000000012</v>
      </c>
    </row>
    <row r="13" spans="1:3" x14ac:dyDescent="0.3">
      <c r="A13" s="2">
        <f>Sheet6!B13*$C$1</f>
        <v>123.03708</v>
      </c>
      <c r="B13" s="2">
        <f>Sheet6!C13*$C$1</f>
        <v>42.207660000000004</v>
      </c>
    </row>
    <row r="14" spans="1:3" x14ac:dyDescent="0.3">
      <c r="A14" s="2">
        <f>Sheet6!B14*$C$1</f>
        <v>136.44830000000002</v>
      </c>
      <c r="B14" s="2">
        <f>Sheet6!C14*$C$1</f>
        <v>49.213960000000007</v>
      </c>
    </row>
    <row r="15" spans="1:3" x14ac:dyDescent="0.3">
      <c r="A15" s="2">
        <f>Sheet6!B15*$C$1</f>
        <v>109.84020000000001</v>
      </c>
      <c r="B15" s="2">
        <f>Sheet6!C15*$C$1</f>
        <v>44.618860000000005</v>
      </c>
    </row>
    <row r="16" spans="1:3" x14ac:dyDescent="0.3">
      <c r="A16" s="2">
        <f>Sheet6!B16*$C$1</f>
        <v>104.76976000000001</v>
      </c>
      <c r="B16" s="2">
        <f>Sheet6!C16*$C$1</f>
        <v>43.114540000000005</v>
      </c>
    </row>
    <row r="17" spans="1:2" x14ac:dyDescent="0.3">
      <c r="A17" s="2">
        <f>Sheet6!B17*$C$1</f>
        <v>108.09006000000001</v>
      </c>
      <c r="B17" s="2">
        <f>Sheet6!C17*$C$1</f>
        <v>42.920520000000003</v>
      </c>
    </row>
    <row r="18" spans="1:2" x14ac:dyDescent="0.3">
      <c r="A18" s="2">
        <f>Sheet6!B18*$C$1</f>
        <v>106.48180000000001</v>
      </c>
      <c r="B18" s="2">
        <f>Sheet6!C18*$C$1</f>
        <v>43.245760000000004</v>
      </c>
    </row>
    <row r="19" spans="1:2" x14ac:dyDescent="0.3">
      <c r="A19" s="2">
        <f>Sheet6!B19*$C$1</f>
        <v>106.47426000000002</v>
      </c>
      <c r="B19" s="2">
        <f>Sheet6!C19*$C$1</f>
        <v>43.250880000000002</v>
      </c>
    </row>
    <row r="20" spans="1:2" x14ac:dyDescent="0.3">
      <c r="A20" s="2">
        <f>Sheet6!B20*$C$1</f>
        <v>193.48276000000001</v>
      </c>
      <c r="B20" s="2">
        <f>Sheet6!C20*$C$1</f>
        <v>78.026780000000002</v>
      </c>
    </row>
    <row r="21" spans="1:2" x14ac:dyDescent="0.3">
      <c r="A21" s="2">
        <f>Sheet6!B21*$C$1</f>
        <v>187.49898000000002</v>
      </c>
      <c r="B21" s="2">
        <f>Sheet6!C21*$C$1</f>
        <v>77.180240000000012</v>
      </c>
    </row>
    <row r="22" spans="1:2" x14ac:dyDescent="0.3">
      <c r="A22" s="2">
        <f>Sheet6!B22*$C$1</f>
        <v>95.681720000000013</v>
      </c>
      <c r="B22" s="2">
        <f>Sheet6!C22*$C$1</f>
        <v>39.947500000000005</v>
      </c>
    </row>
    <row r="23" spans="1:2" x14ac:dyDescent="0.3">
      <c r="A23" s="2">
        <f>Sheet6!B23*$C$1</f>
        <v>119.37460000000002</v>
      </c>
      <c r="B23" s="2">
        <f>Sheet6!C23*$C$1</f>
        <v>50.074920000000006</v>
      </c>
    </row>
    <row r="24" spans="1:2" x14ac:dyDescent="0.3">
      <c r="A24" s="2">
        <f>Sheet6!B24*$C$1</f>
        <v>114.69258000000001</v>
      </c>
      <c r="B24" s="2">
        <f>Sheet6!C24*$C$1</f>
        <v>49.104860000000002</v>
      </c>
    </row>
    <row r="25" spans="1:2" x14ac:dyDescent="0.3">
      <c r="A25" s="2">
        <f>Sheet6!B25*$C$1</f>
        <v>116.36122</v>
      </c>
      <c r="B25" s="2">
        <f>Sheet6!C25*$C$1</f>
        <v>49.652300000000004</v>
      </c>
    </row>
    <row r="26" spans="1:2" x14ac:dyDescent="0.3">
      <c r="A26" s="2">
        <f>Sheet6!B26*$C$1</f>
        <v>121.04136000000001</v>
      </c>
      <c r="B26" s="2">
        <f>Sheet6!C26*$C$1</f>
        <v>51.739940000000004</v>
      </c>
    </row>
    <row r="27" spans="1:2" x14ac:dyDescent="0.3">
      <c r="A27" s="2">
        <f>Sheet6!B27*$C$1</f>
        <v>130.27772000000002</v>
      </c>
      <c r="B27" s="2">
        <f>Sheet6!C27*$C$1</f>
        <v>54.270540000000004</v>
      </c>
    </row>
    <row r="28" spans="1:2" x14ac:dyDescent="0.3">
      <c r="A28" s="2">
        <f>Sheet6!B28*$C$1</f>
        <v>125.14682000000001</v>
      </c>
      <c r="B28" s="2">
        <f>Sheet6!C28*$C$1</f>
        <v>53.269160000000007</v>
      </c>
    </row>
    <row r="29" spans="1:2" x14ac:dyDescent="0.3">
      <c r="A29" s="2">
        <f>Sheet6!B29*$C$1</f>
        <v>134.18512000000001</v>
      </c>
      <c r="B29" s="2">
        <f>Sheet6!C29*$C$1</f>
        <v>54.920340000000003</v>
      </c>
    </row>
    <row r="30" spans="1:2" x14ac:dyDescent="0.3">
      <c r="A30" s="2">
        <f>Sheet6!B30*$C$1</f>
        <v>129.56938000000002</v>
      </c>
      <c r="B30" s="2">
        <f>Sheet6!C30*$C$1</f>
        <v>54.180560000000007</v>
      </c>
    </row>
    <row r="31" spans="1:2" x14ac:dyDescent="0.3">
      <c r="A31" s="2">
        <f>Sheet6!B31*$C$1</f>
        <v>147.77062000000001</v>
      </c>
      <c r="B31" s="2">
        <f>Sheet6!C31*$C$1</f>
        <v>61.234320000000004</v>
      </c>
    </row>
    <row r="32" spans="1:2" x14ac:dyDescent="0.3">
      <c r="A32" s="2">
        <f>Sheet6!B32*$C$1</f>
        <v>137.11824000000001</v>
      </c>
      <c r="B32" s="2">
        <f>Sheet6!C32*$C$1</f>
        <v>57.699200000000005</v>
      </c>
    </row>
    <row r="33" spans="1:2" x14ac:dyDescent="0.3">
      <c r="A33" s="2">
        <f>Sheet6!B33*$C$1</f>
        <v>138.07314000000002</v>
      </c>
      <c r="B33" s="2">
        <f>Sheet6!C33*$C$1</f>
        <v>58.064420000000005</v>
      </c>
    </row>
    <row r="34" spans="1:2" x14ac:dyDescent="0.3">
      <c r="A34" s="2">
        <f>Sheet6!B34*$C$1</f>
        <v>146.82730000000001</v>
      </c>
      <c r="B34" s="2">
        <f>Sheet6!C34*$C$1</f>
        <v>61.352600000000002</v>
      </c>
    </row>
    <row r="35" spans="1:2" x14ac:dyDescent="0.3">
      <c r="A35" s="2">
        <f>Sheet6!B35*$C$1</f>
        <v>144.74758</v>
      </c>
      <c r="B35" s="2">
        <f>Sheet6!C35*$C$1</f>
        <v>61.064760000000007</v>
      </c>
    </row>
    <row r="36" spans="1:2" x14ac:dyDescent="0.3">
      <c r="A36" s="2">
        <f>Sheet6!B36*$C$1</f>
        <v>151.80288000000002</v>
      </c>
      <c r="B36" s="2">
        <f>Sheet6!C36*$C$1</f>
        <v>63.018100000000004</v>
      </c>
    </row>
    <row r="37" spans="1:2" x14ac:dyDescent="0.3">
      <c r="A37" s="2">
        <f>Sheet6!B37*$C$1</f>
        <v>149.11082000000002</v>
      </c>
      <c r="B37" s="2">
        <f>Sheet6!C37*$C$1</f>
        <v>63.060360000000003</v>
      </c>
    </row>
    <row r="38" spans="1:2" x14ac:dyDescent="0.3">
      <c r="A38" s="2">
        <f>Sheet6!B38*$C$1</f>
        <v>153.94028</v>
      </c>
      <c r="B38" s="2">
        <f>Sheet6!C38*$C$1</f>
        <v>65.778200000000012</v>
      </c>
    </row>
    <row r="39" spans="1:2" x14ac:dyDescent="0.3">
      <c r="A39" s="2">
        <f>Sheet6!B39*$C$1</f>
        <v>161.93814</v>
      </c>
      <c r="B39" s="2">
        <f>Sheet6!C39*$C$1</f>
        <v>69.6404</v>
      </c>
    </row>
    <row r="40" spans="1:2" x14ac:dyDescent="0.3">
      <c r="A40" s="2">
        <f>Sheet6!B40*$C$1</f>
        <v>156.45992000000001</v>
      </c>
      <c r="B40" s="2">
        <f>Sheet6!C40*$C$1</f>
        <v>68.613040000000012</v>
      </c>
    </row>
    <row r="41" spans="1:2" x14ac:dyDescent="0.3">
      <c r="A41" s="2">
        <f>Sheet6!B41*$C$1</f>
        <v>157.62016000000003</v>
      </c>
      <c r="B41" s="2">
        <f>Sheet6!C41*$C$1</f>
        <v>69.142220000000009</v>
      </c>
    </row>
    <row r="42" spans="1:2" x14ac:dyDescent="0.3">
      <c r="A42" s="2">
        <f>Sheet6!B42*$C$1</f>
        <v>157.36698000000001</v>
      </c>
      <c r="B42" s="2">
        <f>Sheet6!C42*$C$1</f>
        <v>68.131860000000003</v>
      </c>
    </row>
    <row r="43" spans="1:2" x14ac:dyDescent="0.3">
      <c r="A43" s="2">
        <f>Sheet6!B43*$C$1</f>
        <v>159.47794000000002</v>
      </c>
      <c r="B43" s="2">
        <f>Sheet6!C43*$C$1</f>
        <v>71.124080000000006</v>
      </c>
    </row>
    <row r="44" spans="1:2" x14ac:dyDescent="0.3">
      <c r="A44" s="2">
        <f>Sheet6!B44*$C$1</f>
        <v>159.45348000000001</v>
      </c>
      <c r="B44" s="2">
        <f>Sheet6!C44*$C$1</f>
        <v>71.23254</v>
      </c>
    </row>
    <row r="45" spans="1:2" x14ac:dyDescent="0.3">
      <c r="A45" s="2">
        <f>Sheet6!B45*$C$1</f>
        <v>172.33690000000001</v>
      </c>
      <c r="B45" s="2">
        <f>Sheet6!C45*$C$1</f>
        <v>74.407980000000009</v>
      </c>
    </row>
    <row r="46" spans="1:2" x14ac:dyDescent="0.3">
      <c r="A46" s="2">
        <f>Sheet6!B46*$C$1</f>
        <v>160.22834</v>
      </c>
      <c r="B46" s="2">
        <f>Sheet6!C46*$C$1</f>
        <v>48.283520000000003</v>
      </c>
    </row>
    <row r="47" spans="1:2" x14ac:dyDescent="0.3">
      <c r="A47" s="2">
        <f>Sheet6!B47*$C$1</f>
        <v>68.387979999999999</v>
      </c>
      <c r="B47" s="2">
        <f>Sheet6!C47*$C$1</f>
        <v>23.942400000000003</v>
      </c>
    </row>
    <row r="48" spans="1:2" x14ac:dyDescent="0.3">
      <c r="A48" s="2">
        <f>Sheet6!B48*$C$1</f>
        <v>69.71108000000001</v>
      </c>
      <c r="B48" s="2">
        <f>Sheet6!C48*$C$1</f>
        <v>25.214300000000001</v>
      </c>
    </row>
    <row r="49" spans="1:4" x14ac:dyDescent="0.3">
      <c r="A49" s="2">
        <f>Sheet6!B49*$C$1</f>
        <v>103.66632000000001</v>
      </c>
      <c r="B49" s="2">
        <f>Sheet6!C49*$C$1</f>
        <v>32.279880000000006</v>
      </c>
    </row>
    <row r="50" spans="1:4" x14ac:dyDescent="0.3">
      <c r="A50" s="2">
        <f>Sheet6!B50*$C$1</f>
        <v>143.55854000000002</v>
      </c>
      <c r="B50" s="2">
        <f>Sheet6!C50*$C$1</f>
        <v>44.785680000000006</v>
      </c>
    </row>
    <row r="51" spans="1:4" x14ac:dyDescent="0.3">
      <c r="A51" s="2">
        <f>Sheet6!B51*$C$1</f>
        <v>134.89118000000002</v>
      </c>
      <c r="B51" s="2">
        <f>Sheet6!C51*$C$1</f>
        <v>38.497900000000001</v>
      </c>
    </row>
    <row r="52" spans="1:4" x14ac:dyDescent="0.3">
      <c r="A52" s="2">
        <f>Sheet6!B52*$C$1</f>
        <v>14.149740000000001</v>
      </c>
      <c r="B52" s="2">
        <f>Sheet6!C52*$C$1</f>
        <v>5.4215600000000004</v>
      </c>
    </row>
    <row r="53" spans="1:4" x14ac:dyDescent="0.3">
      <c r="A53" s="2">
        <f>AVERAGE(A3:A52)</f>
        <v>132.99276080000001</v>
      </c>
      <c r="B53" s="2">
        <f>AVERAGE(B3:B52)</f>
        <v>52.111235199999989</v>
      </c>
      <c r="C53" t="s">
        <v>149</v>
      </c>
      <c r="D53" t="s">
        <v>164</v>
      </c>
    </row>
    <row r="54" spans="1:4" x14ac:dyDescent="0.3">
      <c r="A54" s="2">
        <f>A53*linkedrecords!C4</f>
        <v>13.763420815192001</v>
      </c>
      <c r="B54" s="2">
        <f>B53*linkedrecords!C5</f>
        <v>3.6928939491891191</v>
      </c>
      <c r="C54" s="2" t="s">
        <v>159</v>
      </c>
      <c r="D54" s="6">
        <f>SUM(A54:B54)</f>
        <v>17.456314764381119</v>
      </c>
    </row>
    <row r="55" spans="1:4" x14ac:dyDescent="0.3">
      <c r="A55">
        <f>Sheet1!B55*linkedrecords!E4*20</f>
        <v>19.148119797734008</v>
      </c>
      <c r="B55" s="2">
        <f>Sheet1!B55*linkedrecords!E5*20</f>
        <v>5.1173290530145863</v>
      </c>
      <c r="C55" s="2" t="s">
        <v>160</v>
      </c>
      <c r="D55" s="6">
        <f>SUM(A55:B55)</f>
        <v>24.265448850748594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sheetData>
    <row r="1" spans="1:22" x14ac:dyDescent="0.3">
      <c r="B1" s="14" t="s">
        <v>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s="12" t="s">
        <v>171</v>
      </c>
    </row>
    <row r="3" spans="1:22" x14ac:dyDescent="0.3">
      <c r="A3" t="s">
        <v>1</v>
      </c>
      <c r="B3" s="13">
        <v>21458774</v>
      </c>
      <c r="C3" s="13">
        <v>20622229</v>
      </c>
      <c r="D3" s="13">
        <v>836545</v>
      </c>
      <c r="E3" s="13">
        <v>8930019</v>
      </c>
      <c r="F3" s="13">
        <v>8535621</v>
      </c>
      <c r="G3" s="13">
        <v>394398</v>
      </c>
      <c r="H3" s="13">
        <v>4043130</v>
      </c>
      <c r="I3" s="13">
        <v>3984193</v>
      </c>
      <c r="J3" s="13">
        <v>58937</v>
      </c>
      <c r="K3" s="13">
        <v>8485625</v>
      </c>
      <c r="L3" s="13">
        <v>8102415</v>
      </c>
      <c r="M3" s="13">
        <v>383210</v>
      </c>
      <c r="N3" s="13">
        <v>0</v>
      </c>
      <c r="O3" s="13">
        <v>0</v>
      </c>
      <c r="P3" s="13">
        <v>0</v>
      </c>
      <c r="Q3" s="13">
        <v>8978067</v>
      </c>
      <c r="R3" s="13">
        <v>8668180</v>
      </c>
      <c r="S3" s="13">
        <v>130189</v>
      </c>
      <c r="T3" s="13">
        <v>252994</v>
      </c>
      <c r="U3" s="13">
        <v>47.985199999999999</v>
      </c>
      <c r="V3" s="13">
        <v>0</v>
      </c>
    </row>
    <row r="4" spans="1:22" x14ac:dyDescent="0.3">
      <c r="A4" t="s">
        <v>87</v>
      </c>
      <c r="B4" s="13">
        <v>19602808</v>
      </c>
      <c r="C4" s="13">
        <v>19263170</v>
      </c>
      <c r="D4" s="13">
        <v>339638</v>
      </c>
      <c r="E4" s="13">
        <v>6720771</v>
      </c>
      <c r="F4" s="13">
        <v>6604254</v>
      </c>
      <c r="G4" s="13">
        <v>116517</v>
      </c>
      <c r="H4" s="13">
        <v>6429319</v>
      </c>
      <c r="I4" s="13">
        <v>6339727</v>
      </c>
      <c r="J4" s="13">
        <v>89592</v>
      </c>
      <c r="K4" s="13">
        <v>6452718</v>
      </c>
      <c r="L4" s="13">
        <v>6319189</v>
      </c>
      <c r="M4" s="13">
        <v>133529</v>
      </c>
      <c r="N4" s="13">
        <v>0</v>
      </c>
      <c r="O4" s="13">
        <v>0</v>
      </c>
      <c r="P4" s="13">
        <v>0</v>
      </c>
      <c r="Q4" s="13">
        <v>6731622</v>
      </c>
      <c r="R4" s="13">
        <v>6524696</v>
      </c>
      <c r="S4" s="13">
        <v>54448</v>
      </c>
      <c r="T4" s="13">
        <v>79222</v>
      </c>
      <c r="U4" s="13">
        <v>48.726500000000001</v>
      </c>
      <c r="V4" s="13">
        <v>0</v>
      </c>
    </row>
    <row r="5" spans="1:22" x14ac:dyDescent="0.3">
      <c r="A5" t="s">
        <v>88</v>
      </c>
      <c r="B5" s="13">
        <v>17896883</v>
      </c>
      <c r="C5" s="13">
        <v>17400813</v>
      </c>
      <c r="D5" s="13">
        <v>496070</v>
      </c>
      <c r="E5" s="13">
        <v>6158178</v>
      </c>
      <c r="F5" s="13">
        <v>6034268</v>
      </c>
      <c r="G5" s="13">
        <v>123910</v>
      </c>
      <c r="H5" s="13">
        <v>5958950</v>
      </c>
      <c r="I5" s="13">
        <v>5724879</v>
      </c>
      <c r="J5" s="13">
        <v>234071</v>
      </c>
      <c r="K5" s="13">
        <v>5779755</v>
      </c>
      <c r="L5" s="13">
        <v>5641666</v>
      </c>
      <c r="M5" s="13">
        <v>138089</v>
      </c>
      <c r="N5" s="13">
        <v>0</v>
      </c>
      <c r="O5" s="13">
        <v>0</v>
      </c>
      <c r="P5" s="13">
        <v>0</v>
      </c>
      <c r="Q5" s="13">
        <v>6199493</v>
      </c>
      <c r="R5" s="13">
        <v>6055600</v>
      </c>
      <c r="S5" s="13">
        <v>69998</v>
      </c>
      <c r="T5" s="13">
        <v>68138</v>
      </c>
      <c r="U5" s="13">
        <v>124.245</v>
      </c>
      <c r="V5" s="13">
        <v>0</v>
      </c>
    </row>
    <row r="6" spans="1:22" x14ac:dyDescent="0.3">
      <c r="A6" t="s">
        <v>89</v>
      </c>
      <c r="B6" s="13">
        <v>22158567</v>
      </c>
      <c r="C6" s="13">
        <v>21269614</v>
      </c>
      <c r="D6" s="13">
        <v>888953</v>
      </c>
      <c r="E6" s="13">
        <v>8817936</v>
      </c>
      <c r="F6" s="13">
        <v>8422439</v>
      </c>
      <c r="G6" s="13">
        <v>395497</v>
      </c>
      <c r="H6" s="13">
        <v>4816823</v>
      </c>
      <c r="I6" s="13">
        <v>4695490</v>
      </c>
      <c r="J6" s="13">
        <v>121333</v>
      </c>
      <c r="K6" s="13">
        <v>8523808</v>
      </c>
      <c r="L6" s="13">
        <v>8151685</v>
      </c>
      <c r="M6" s="13">
        <v>372123</v>
      </c>
      <c r="N6" s="13">
        <v>0</v>
      </c>
      <c r="O6" s="13">
        <v>0</v>
      </c>
      <c r="P6" s="13">
        <v>0</v>
      </c>
      <c r="Q6" s="13">
        <v>8858510</v>
      </c>
      <c r="R6" s="13">
        <v>8698882</v>
      </c>
      <c r="S6" s="13">
        <v>133620</v>
      </c>
      <c r="T6" s="13">
        <v>238511</v>
      </c>
      <c r="U6" s="13">
        <v>30.139900000000001</v>
      </c>
      <c r="V6" s="13">
        <v>0</v>
      </c>
    </row>
    <row r="7" spans="1:22" x14ac:dyDescent="0.3">
      <c r="A7" t="s">
        <v>90</v>
      </c>
      <c r="B7" s="13">
        <v>19974516</v>
      </c>
      <c r="C7" s="13">
        <v>19438560</v>
      </c>
      <c r="D7" s="13">
        <v>535956</v>
      </c>
      <c r="E7" s="13">
        <v>6814647</v>
      </c>
      <c r="F7" s="13">
        <v>6643102</v>
      </c>
      <c r="G7" s="13">
        <v>171545</v>
      </c>
      <c r="H7" s="13">
        <v>6805771</v>
      </c>
      <c r="I7" s="13">
        <v>6621481</v>
      </c>
      <c r="J7" s="13">
        <v>184290</v>
      </c>
      <c r="K7" s="13">
        <v>6354098</v>
      </c>
      <c r="L7" s="13">
        <v>6173977</v>
      </c>
      <c r="M7" s="13">
        <v>180121</v>
      </c>
      <c r="N7" s="13">
        <v>0</v>
      </c>
      <c r="O7" s="13">
        <v>0</v>
      </c>
      <c r="P7" s="13">
        <v>0</v>
      </c>
      <c r="Q7" s="13">
        <v>6838667</v>
      </c>
      <c r="R7" s="13">
        <v>6459751</v>
      </c>
      <c r="S7" s="13">
        <v>59788</v>
      </c>
      <c r="T7" s="13">
        <v>120221</v>
      </c>
      <c r="U7" s="13">
        <v>93.031899999999993</v>
      </c>
      <c r="V7" s="13">
        <v>0</v>
      </c>
    </row>
    <row r="8" spans="1:22" x14ac:dyDescent="0.3">
      <c r="A8" t="s">
        <v>91</v>
      </c>
      <c r="B8" s="13">
        <v>16751152</v>
      </c>
      <c r="C8" s="13">
        <v>16024092</v>
      </c>
      <c r="D8" s="13">
        <v>727060</v>
      </c>
      <c r="E8" s="13">
        <v>6439544</v>
      </c>
      <c r="F8" s="13">
        <v>6034013</v>
      </c>
      <c r="G8" s="13">
        <v>405531</v>
      </c>
      <c r="H8" s="13">
        <v>4342586</v>
      </c>
      <c r="I8" s="13">
        <v>4299970</v>
      </c>
      <c r="J8" s="13">
        <v>42616</v>
      </c>
      <c r="K8" s="13">
        <v>5969022</v>
      </c>
      <c r="L8" s="13">
        <v>5690109</v>
      </c>
      <c r="M8" s="13">
        <v>278913</v>
      </c>
      <c r="N8" s="13">
        <v>0</v>
      </c>
      <c r="O8" s="13">
        <v>0</v>
      </c>
      <c r="P8" s="13">
        <v>0</v>
      </c>
      <c r="Q8" s="13">
        <v>6480737</v>
      </c>
      <c r="R8" s="13">
        <v>6299550</v>
      </c>
      <c r="S8" s="13">
        <v>117865</v>
      </c>
      <c r="T8" s="13">
        <v>160922</v>
      </c>
      <c r="U8" s="13">
        <v>81.114400000000003</v>
      </c>
      <c r="V8" s="13">
        <v>0</v>
      </c>
    </row>
    <row r="9" spans="1:22" x14ac:dyDescent="0.3">
      <c r="A9" t="s">
        <v>92</v>
      </c>
      <c r="B9" s="13">
        <v>21337542</v>
      </c>
      <c r="C9" s="13">
        <v>20168274</v>
      </c>
      <c r="D9" s="13">
        <v>1169268</v>
      </c>
      <c r="E9" s="13">
        <v>8437447</v>
      </c>
      <c r="F9" s="13">
        <v>7898841</v>
      </c>
      <c r="G9" s="13">
        <v>538606</v>
      </c>
      <c r="H9" s="13">
        <v>4872924</v>
      </c>
      <c r="I9" s="13">
        <v>4781850</v>
      </c>
      <c r="J9" s="13">
        <v>91074</v>
      </c>
      <c r="K9" s="13">
        <v>8027171</v>
      </c>
      <c r="L9" s="13">
        <v>7487583</v>
      </c>
      <c r="M9" s="13">
        <v>539588</v>
      </c>
      <c r="N9" s="13">
        <v>0</v>
      </c>
      <c r="O9" s="13">
        <v>0</v>
      </c>
      <c r="P9" s="13">
        <v>0</v>
      </c>
      <c r="Q9" s="13">
        <v>8492360</v>
      </c>
      <c r="R9" s="13">
        <v>8248481</v>
      </c>
      <c r="S9" s="13">
        <v>158964</v>
      </c>
      <c r="T9" s="13">
        <v>380639</v>
      </c>
      <c r="U9" s="13">
        <v>34.590200000000003</v>
      </c>
      <c r="V9" s="13">
        <v>0</v>
      </c>
    </row>
    <row r="10" spans="1:22" x14ac:dyDescent="0.3">
      <c r="A10" t="s">
        <v>93</v>
      </c>
      <c r="B10" s="13">
        <v>20591636</v>
      </c>
      <c r="C10" s="13">
        <v>18963021</v>
      </c>
      <c r="D10" s="13">
        <v>1628615</v>
      </c>
      <c r="E10" s="13">
        <v>8112682</v>
      </c>
      <c r="F10" s="13">
        <v>7314602</v>
      </c>
      <c r="G10" s="13">
        <v>798080</v>
      </c>
      <c r="H10" s="13">
        <v>4823295</v>
      </c>
      <c r="I10" s="13">
        <v>4713821</v>
      </c>
      <c r="J10" s="13">
        <v>109474</v>
      </c>
      <c r="K10" s="13">
        <v>7655659</v>
      </c>
      <c r="L10" s="13">
        <v>6934598</v>
      </c>
      <c r="M10" s="13">
        <v>721061</v>
      </c>
      <c r="N10" s="13">
        <v>0</v>
      </c>
      <c r="O10" s="13">
        <v>0</v>
      </c>
      <c r="P10" s="13">
        <v>0</v>
      </c>
      <c r="Q10" s="13">
        <v>8182473</v>
      </c>
      <c r="R10" s="13">
        <v>8013286</v>
      </c>
      <c r="S10" s="13">
        <v>201049</v>
      </c>
      <c r="T10" s="13">
        <v>520017</v>
      </c>
      <c r="U10" s="13">
        <v>32.786499999999997</v>
      </c>
      <c r="V10" s="13">
        <v>0</v>
      </c>
    </row>
    <row r="11" spans="1:22" x14ac:dyDescent="0.3">
      <c r="A11" t="s">
        <v>94</v>
      </c>
      <c r="B11" s="13">
        <v>18011673</v>
      </c>
      <c r="C11" s="13">
        <v>17500507</v>
      </c>
      <c r="D11" s="13">
        <v>511166</v>
      </c>
      <c r="E11" s="13">
        <v>6640617</v>
      </c>
      <c r="F11" s="13">
        <v>6436345</v>
      </c>
      <c r="G11" s="13">
        <v>204272</v>
      </c>
      <c r="H11" s="13">
        <v>5069794</v>
      </c>
      <c r="I11" s="13">
        <v>4987006</v>
      </c>
      <c r="J11" s="13">
        <v>82788</v>
      </c>
      <c r="K11" s="13">
        <v>6301262</v>
      </c>
      <c r="L11" s="13">
        <v>6077156</v>
      </c>
      <c r="M11" s="13">
        <v>224106</v>
      </c>
      <c r="N11" s="13">
        <v>0</v>
      </c>
      <c r="O11" s="13">
        <v>0</v>
      </c>
      <c r="P11" s="13">
        <v>0</v>
      </c>
      <c r="Q11" s="13">
        <v>6669797</v>
      </c>
      <c r="R11" s="13">
        <v>6479428</v>
      </c>
      <c r="S11" s="13">
        <v>132376</v>
      </c>
      <c r="T11" s="13">
        <v>91856</v>
      </c>
      <c r="U11" s="13">
        <v>94.412800000000004</v>
      </c>
      <c r="V11" s="13">
        <v>0</v>
      </c>
    </row>
    <row r="12" spans="1:22" x14ac:dyDescent="0.3">
      <c r="A12" t="s">
        <v>95</v>
      </c>
      <c r="B12" s="13">
        <v>21556031</v>
      </c>
      <c r="C12" s="13">
        <v>21555222</v>
      </c>
      <c r="D12" s="13">
        <v>809</v>
      </c>
      <c r="E12" s="13">
        <v>6617381</v>
      </c>
      <c r="F12" s="13">
        <v>6617009</v>
      </c>
      <c r="G12" s="13">
        <v>372</v>
      </c>
      <c r="H12" s="13">
        <v>8433534</v>
      </c>
      <c r="I12" s="13">
        <v>8433421</v>
      </c>
      <c r="J12" s="13">
        <v>113</v>
      </c>
      <c r="K12" s="13">
        <v>6505116</v>
      </c>
      <c r="L12" s="13">
        <v>6504792</v>
      </c>
      <c r="M12" s="13">
        <v>324</v>
      </c>
      <c r="N12" s="13">
        <v>0</v>
      </c>
      <c r="O12" s="13">
        <v>0</v>
      </c>
      <c r="P12" s="13">
        <v>0</v>
      </c>
      <c r="Q12" s="13">
        <v>6617433</v>
      </c>
      <c r="R12" s="13">
        <v>6513210</v>
      </c>
      <c r="S12" s="13">
        <v>94</v>
      </c>
      <c r="T12" s="13">
        <v>231</v>
      </c>
      <c r="U12" s="13">
        <v>37.053199999999997</v>
      </c>
      <c r="V12" s="13">
        <v>0</v>
      </c>
    </row>
    <row r="13" spans="1:22" x14ac:dyDescent="0.3">
      <c r="A13" t="s">
        <v>96</v>
      </c>
      <c r="B13" s="13">
        <v>20188778</v>
      </c>
      <c r="C13" s="13">
        <v>19047790</v>
      </c>
      <c r="D13" s="13">
        <v>1140988</v>
      </c>
      <c r="E13" s="13">
        <v>7946016</v>
      </c>
      <c r="F13" s="13">
        <v>7416461</v>
      </c>
      <c r="G13" s="13">
        <v>529555</v>
      </c>
      <c r="H13" s="13">
        <v>4556823</v>
      </c>
      <c r="I13" s="13">
        <v>4439481</v>
      </c>
      <c r="J13" s="13">
        <v>117342</v>
      </c>
      <c r="K13" s="13">
        <v>7685939</v>
      </c>
      <c r="L13" s="13">
        <v>7191848</v>
      </c>
      <c r="M13" s="13">
        <v>494091</v>
      </c>
      <c r="N13" s="13">
        <v>0</v>
      </c>
      <c r="O13" s="13">
        <v>0</v>
      </c>
      <c r="P13" s="13">
        <v>0</v>
      </c>
      <c r="Q13" s="13">
        <v>8006020</v>
      </c>
      <c r="R13" s="13">
        <v>7914171</v>
      </c>
      <c r="S13" s="13">
        <v>155842</v>
      </c>
      <c r="T13" s="13">
        <v>338208</v>
      </c>
      <c r="U13" s="13">
        <v>54.106699999999996</v>
      </c>
      <c r="V13" s="13">
        <v>0</v>
      </c>
    </row>
    <row r="14" spans="1:22" x14ac:dyDescent="0.3">
      <c r="A14" t="s">
        <v>97</v>
      </c>
      <c r="B14" s="13">
        <v>21749575</v>
      </c>
      <c r="C14" s="13">
        <v>17678360</v>
      </c>
      <c r="D14" s="13">
        <v>4071215</v>
      </c>
      <c r="E14" s="13">
        <v>8653920</v>
      </c>
      <c r="F14" s="13">
        <v>6635864</v>
      </c>
      <c r="G14" s="13">
        <v>2018056</v>
      </c>
      <c r="H14" s="13">
        <v>4649078</v>
      </c>
      <c r="I14" s="13">
        <v>4542257</v>
      </c>
      <c r="J14" s="13">
        <v>106821</v>
      </c>
      <c r="K14" s="13">
        <v>8446577</v>
      </c>
      <c r="L14" s="13">
        <v>6500239</v>
      </c>
      <c r="M14" s="13">
        <v>1946338</v>
      </c>
      <c r="N14" s="13">
        <v>0</v>
      </c>
      <c r="O14" s="13">
        <v>0</v>
      </c>
      <c r="P14" s="13">
        <v>0</v>
      </c>
      <c r="Q14" s="13">
        <v>8689274</v>
      </c>
      <c r="R14" s="13">
        <v>8600633</v>
      </c>
      <c r="S14" s="13">
        <v>106668</v>
      </c>
      <c r="T14" s="13">
        <v>1839666</v>
      </c>
      <c r="U14" s="13">
        <v>22.854199999999999</v>
      </c>
      <c r="V14" s="13">
        <v>0</v>
      </c>
    </row>
    <row r="15" spans="1:22" x14ac:dyDescent="0.3">
      <c r="A15" t="s">
        <v>98</v>
      </c>
      <c r="B15" s="13">
        <v>21787918</v>
      </c>
      <c r="C15" s="13">
        <v>17208304</v>
      </c>
      <c r="D15" s="13">
        <v>4579614</v>
      </c>
      <c r="E15" s="13">
        <v>8705761</v>
      </c>
      <c r="F15" s="13">
        <v>6426587</v>
      </c>
      <c r="G15" s="13">
        <v>2279174</v>
      </c>
      <c r="H15" s="13">
        <v>4586122</v>
      </c>
      <c r="I15" s="13">
        <v>4481641</v>
      </c>
      <c r="J15" s="13">
        <v>104481</v>
      </c>
      <c r="K15" s="13">
        <v>8496035</v>
      </c>
      <c r="L15" s="13">
        <v>6300076</v>
      </c>
      <c r="M15" s="13">
        <v>2195959</v>
      </c>
      <c r="N15" s="13">
        <v>0</v>
      </c>
      <c r="O15" s="13">
        <v>0</v>
      </c>
      <c r="P15" s="13">
        <v>0</v>
      </c>
      <c r="Q15" s="13">
        <v>8738363</v>
      </c>
      <c r="R15" s="13">
        <v>8641715</v>
      </c>
      <c r="S15" s="13">
        <v>107432</v>
      </c>
      <c r="T15" s="13">
        <v>2088524</v>
      </c>
      <c r="U15" s="13">
        <v>20.246700000000001</v>
      </c>
      <c r="V15" s="13">
        <v>0</v>
      </c>
    </row>
    <row r="16" spans="1:22" x14ac:dyDescent="0.3">
      <c r="A16" t="s">
        <v>99</v>
      </c>
      <c r="B16" s="13">
        <v>20104615</v>
      </c>
      <c r="C16" s="13">
        <v>16879283</v>
      </c>
      <c r="D16" s="13">
        <v>3225332</v>
      </c>
      <c r="E16" s="13">
        <v>7802636</v>
      </c>
      <c r="F16" s="13">
        <v>6210489</v>
      </c>
      <c r="G16" s="13">
        <v>1592147</v>
      </c>
      <c r="H16" s="13">
        <v>4718552</v>
      </c>
      <c r="I16" s="13">
        <v>4624201</v>
      </c>
      <c r="J16" s="13">
        <v>94351</v>
      </c>
      <c r="K16" s="13">
        <v>7583427</v>
      </c>
      <c r="L16" s="13">
        <v>6044593</v>
      </c>
      <c r="M16" s="13">
        <v>1538834</v>
      </c>
      <c r="N16" s="13">
        <v>0</v>
      </c>
      <c r="O16" s="13">
        <v>0</v>
      </c>
      <c r="P16" s="13">
        <v>0</v>
      </c>
      <c r="Q16" s="13">
        <v>7835203</v>
      </c>
      <c r="R16" s="13">
        <v>7738836</v>
      </c>
      <c r="S16" s="13">
        <v>118304</v>
      </c>
      <c r="T16" s="13">
        <v>1420502</v>
      </c>
      <c r="U16" s="13">
        <v>22.6402</v>
      </c>
      <c r="V16" s="13">
        <v>0</v>
      </c>
    </row>
    <row r="17" spans="1:22" x14ac:dyDescent="0.3">
      <c r="A17" t="s">
        <v>100</v>
      </c>
      <c r="B17" s="13">
        <v>18414166</v>
      </c>
      <c r="C17" s="13">
        <v>17382629</v>
      </c>
      <c r="D17" s="13">
        <v>1031537</v>
      </c>
      <c r="E17" s="13">
        <v>6901353</v>
      </c>
      <c r="F17" s="13">
        <v>6421204</v>
      </c>
      <c r="G17" s="13">
        <v>480149</v>
      </c>
      <c r="H17" s="13">
        <v>4847411</v>
      </c>
      <c r="I17" s="13">
        <v>4765398</v>
      </c>
      <c r="J17" s="13">
        <v>82013</v>
      </c>
      <c r="K17" s="13">
        <v>6665402</v>
      </c>
      <c r="L17" s="13">
        <v>6196027</v>
      </c>
      <c r="M17" s="13">
        <v>469375</v>
      </c>
      <c r="N17" s="13">
        <v>0</v>
      </c>
      <c r="O17" s="13">
        <v>0</v>
      </c>
      <c r="P17" s="13">
        <v>0</v>
      </c>
      <c r="Q17" s="13">
        <v>6938725</v>
      </c>
      <c r="R17" s="13">
        <v>6845384</v>
      </c>
      <c r="S17" s="13">
        <v>139034</v>
      </c>
      <c r="T17" s="13">
        <v>330336</v>
      </c>
      <c r="U17" s="13">
        <v>39.996600000000001</v>
      </c>
      <c r="V17" s="13">
        <v>0</v>
      </c>
    </row>
    <row r="18" spans="1:22" x14ac:dyDescent="0.3">
      <c r="A18" t="s">
        <v>101</v>
      </c>
      <c r="B18" s="13">
        <v>17431135</v>
      </c>
      <c r="C18" s="13">
        <v>16388180</v>
      </c>
      <c r="D18" s="13">
        <v>1042955</v>
      </c>
      <c r="E18" s="13">
        <v>6354106</v>
      </c>
      <c r="F18" s="13">
        <v>5867256</v>
      </c>
      <c r="G18" s="13">
        <v>486850</v>
      </c>
      <c r="H18" s="13">
        <v>4963859</v>
      </c>
      <c r="I18" s="13">
        <v>4882010</v>
      </c>
      <c r="J18" s="13">
        <v>81849</v>
      </c>
      <c r="K18" s="13">
        <v>6113170</v>
      </c>
      <c r="L18" s="13">
        <v>5638914</v>
      </c>
      <c r="M18" s="13">
        <v>474256</v>
      </c>
      <c r="N18" s="13">
        <v>0</v>
      </c>
      <c r="O18" s="13">
        <v>0</v>
      </c>
      <c r="P18" s="13">
        <v>0</v>
      </c>
      <c r="Q18" s="13">
        <v>6388063</v>
      </c>
      <c r="R18" s="13">
        <v>6288652</v>
      </c>
      <c r="S18" s="13">
        <v>133626</v>
      </c>
      <c r="T18" s="13">
        <v>340649</v>
      </c>
      <c r="U18" s="13">
        <v>40.174799999999998</v>
      </c>
      <c r="V18" s="13">
        <v>0</v>
      </c>
    </row>
    <row r="19" spans="1:22" x14ac:dyDescent="0.3">
      <c r="A19" t="s">
        <v>102</v>
      </c>
      <c r="B19" s="13">
        <v>17529868</v>
      </c>
      <c r="C19" s="13">
        <v>16463158</v>
      </c>
      <c r="D19" s="13">
        <v>1066710</v>
      </c>
      <c r="E19" s="13">
        <v>6415601</v>
      </c>
      <c r="F19" s="13">
        <v>5915206</v>
      </c>
      <c r="G19" s="13">
        <v>500395</v>
      </c>
      <c r="H19" s="13">
        <v>4937299</v>
      </c>
      <c r="I19" s="13">
        <v>4857117</v>
      </c>
      <c r="J19" s="13">
        <v>80182</v>
      </c>
      <c r="K19" s="13">
        <v>6176968</v>
      </c>
      <c r="L19" s="13">
        <v>5690835</v>
      </c>
      <c r="M19" s="13">
        <v>486133</v>
      </c>
      <c r="N19" s="13">
        <v>0</v>
      </c>
      <c r="O19" s="13">
        <v>0</v>
      </c>
      <c r="P19" s="13">
        <v>0</v>
      </c>
      <c r="Q19" s="13">
        <v>6450215</v>
      </c>
      <c r="R19" s="13">
        <v>6355941</v>
      </c>
      <c r="S19" s="13">
        <v>134511</v>
      </c>
      <c r="T19" s="13">
        <v>351629</v>
      </c>
      <c r="U19" s="13">
        <v>41.959800000000001</v>
      </c>
      <c r="V19" s="13">
        <v>0</v>
      </c>
    </row>
    <row r="20" spans="1:22" x14ac:dyDescent="0.3">
      <c r="A20" t="s">
        <v>103</v>
      </c>
      <c r="B20" s="13">
        <v>21711611</v>
      </c>
      <c r="C20" s="13">
        <v>21640741</v>
      </c>
      <c r="D20" s="13">
        <v>70870</v>
      </c>
      <c r="E20" s="13">
        <v>6713555</v>
      </c>
      <c r="F20" s="13">
        <v>6686677</v>
      </c>
      <c r="G20" s="13">
        <v>26878</v>
      </c>
      <c r="H20" s="13">
        <v>8414754</v>
      </c>
      <c r="I20" s="13">
        <v>8382677</v>
      </c>
      <c r="J20" s="13">
        <v>32077</v>
      </c>
      <c r="K20" s="13">
        <v>6583302</v>
      </c>
      <c r="L20" s="13">
        <v>6571387</v>
      </c>
      <c r="M20" s="13">
        <v>11915</v>
      </c>
      <c r="N20" s="13">
        <v>0</v>
      </c>
      <c r="O20" s="13">
        <v>0</v>
      </c>
      <c r="P20" s="13">
        <v>0</v>
      </c>
      <c r="Q20" s="13">
        <v>6717891</v>
      </c>
      <c r="R20" s="13">
        <v>6611139</v>
      </c>
      <c r="S20" s="13">
        <v>3357</v>
      </c>
      <c r="T20" s="13">
        <v>8558</v>
      </c>
      <c r="U20" s="13">
        <v>231.529</v>
      </c>
      <c r="V20" s="13">
        <v>0</v>
      </c>
    </row>
    <row r="21" spans="1:22" x14ac:dyDescent="0.3">
      <c r="A21" t="s">
        <v>104</v>
      </c>
      <c r="B21" s="13">
        <v>21907144</v>
      </c>
      <c r="C21" s="13">
        <v>21890376</v>
      </c>
      <c r="D21" s="13">
        <v>16768</v>
      </c>
      <c r="E21" s="13">
        <v>6728160</v>
      </c>
      <c r="F21" s="13">
        <v>6727629</v>
      </c>
      <c r="G21" s="13">
        <v>531</v>
      </c>
      <c r="H21" s="13">
        <v>8563522</v>
      </c>
      <c r="I21" s="13">
        <v>8563426</v>
      </c>
      <c r="J21" s="13">
        <v>96</v>
      </c>
      <c r="K21" s="13">
        <v>6615462</v>
      </c>
      <c r="L21" s="13">
        <v>6599321</v>
      </c>
      <c r="M21" s="13">
        <v>16141</v>
      </c>
      <c r="N21" s="13">
        <v>0</v>
      </c>
      <c r="O21" s="13">
        <v>0</v>
      </c>
      <c r="P21" s="13">
        <v>0</v>
      </c>
      <c r="Q21" s="13">
        <v>6728222</v>
      </c>
      <c r="R21" s="13">
        <v>6620606</v>
      </c>
      <c r="S21" s="13">
        <v>86</v>
      </c>
      <c r="T21" s="13">
        <v>16052</v>
      </c>
      <c r="U21" s="13">
        <v>16.212399999999999</v>
      </c>
      <c r="V21" s="13">
        <v>0</v>
      </c>
    </row>
    <row r="22" spans="1:22" x14ac:dyDescent="0.3">
      <c r="A22" t="s">
        <v>105</v>
      </c>
      <c r="B22" s="13">
        <v>18083276</v>
      </c>
      <c r="C22" s="13">
        <v>16815668</v>
      </c>
      <c r="D22" s="13">
        <v>1267608</v>
      </c>
      <c r="E22" s="13">
        <v>6581897</v>
      </c>
      <c r="F22" s="13">
        <v>6009401</v>
      </c>
      <c r="G22" s="13">
        <v>572496</v>
      </c>
      <c r="H22" s="13">
        <v>5197035</v>
      </c>
      <c r="I22" s="13">
        <v>4975109</v>
      </c>
      <c r="J22" s="13">
        <v>221926</v>
      </c>
      <c r="K22" s="13">
        <v>6304344</v>
      </c>
      <c r="L22" s="13">
        <v>5831158</v>
      </c>
      <c r="M22" s="13">
        <v>473186</v>
      </c>
      <c r="N22" s="13">
        <v>0</v>
      </c>
      <c r="O22" s="13">
        <v>0</v>
      </c>
      <c r="P22" s="13">
        <v>0</v>
      </c>
      <c r="Q22" s="13">
        <v>6623043</v>
      </c>
      <c r="R22" s="13">
        <v>6520112</v>
      </c>
      <c r="S22" s="13">
        <v>113885</v>
      </c>
      <c r="T22" s="13">
        <v>359319</v>
      </c>
      <c r="U22" s="13">
        <v>22.9405</v>
      </c>
      <c r="V22" s="13">
        <v>0</v>
      </c>
    </row>
    <row r="23" spans="1:22" x14ac:dyDescent="0.3">
      <c r="A23" t="s">
        <v>106</v>
      </c>
      <c r="B23" s="13">
        <v>18390767</v>
      </c>
      <c r="C23" s="13">
        <v>16225200</v>
      </c>
      <c r="D23" s="13">
        <v>2165567</v>
      </c>
      <c r="E23" s="13">
        <v>7031377</v>
      </c>
      <c r="F23" s="13">
        <v>6289141</v>
      </c>
      <c r="G23" s="13">
        <v>742236</v>
      </c>
      <c r="H23" s="13">
        <v>5516089</v>
      </c>
      <c r="I23" s="13">
        <v>4656929</v>
      </c>
      <c r="J23" s="13">
        <v>859160</v>
      </c>
      <c r="K23" s="13">
        <v>5843301</v>
      </c>
      <c r="L23" s="13">
        <v>5279130</v>
      </c>
      <c r="M23" s="13">
        <v>564171</v>
      </c>
      <c r="N23" s="13">
        <v>0</v>
      </c>
      <c r="O23" s="13">
        <v>0</v>
      </c>
      <c r="P23" s="13">
        <v>0</v>
      </c>
      <c r="Q23" s="13">
        <v>7069024</v>
      </c>
      <c r="R23" s="13">
        <v>6878665</v>
      </c>
      <c r="S23" s="13">
        <v>201763</v>
      </c>
      <c r="T23" s="13">
        <v>362469</v>
      </c>
      <c r="U23" s="13">
        <v>175.226</v>
      </c>
      <c r="V23" s="13">
        <v>0</v>
      </c>
    </row>
    <row r="24" spans="1:22" x14ac:dyDescent="0.3">
      <c r="A24" t="s">
        <v>107</v>
      </c>
      <c r="B24" s="13">
        <v>18622004</v>
      </c>
      <c r="C24" s="13">
        <v>16404254</v>
      </c>
      <c r="D24" s="13">
        <v>2217750</v>
      </c>
      <c r="E24" s="13">
        <v>7051855</v>
      </c>
      <c r="F24" s="13">
        <v>6330456</v>
      </c>
      <c r="G24" s="13">
        <v>721399</v>
      </c>
      <c r="H24" s="13">
        <v>5800307</v>
      </c>
      <c r="I24" s="13">
        <v>4847878</v>
      </c>
      <c r="J24" s="13">
        <v>952429</v>
      </c>
      <c r="K24" s="13">
        <v>5769842</v>
      </c>
      <c r="L24" s="13">
        <v>5225920</v>
      </c>
      <c r="M24" s="13">
        <v>543922</v>
      </c>
      <c r="N24" s="13">
        <v>0</v>
      </c>
      <c r="O24" s="13">
        <v>0</v>
      </c>
      <c r="P24" s="13">
        <v>0</v>
      </c>
      <c r="Q24" s="13">
        <v>7093588</v>
      </c>
      <c r="R24" s="13">
        <v>6889149</v>
      </c>
      <c r="S24" s="13">
        <v>204179</v>
      </c>
      <c r="T24" s="13">
        <v>339833</v>
      </c>
      <c r="U24" s="13">
        <v>174.36199999999999</v>
      </c>
      <c r="V24" s="13">
        <v>0</v>
      </c>
    </row>
    <row r="25" spans="1:22" x14ac:dyDescent="0.3">
      <c r="A25" t="s">
        <v>108</v>
      </c>
      <c r="B25" s="13">
        <v>18327277</v>
      </c>
      <c r="C25" s="13">
        <v>16103627</v>
      </c>
      <c r="D25" s="13">
        <v>2223650</v>
      </c>
      <c r="E25" s="13">
        <v>6987643</v>
      </c>
      <c r="F25" s="13">
        <v>6237644</v>
      </c>
      <c r="G25" s="13">
        <v>749999</v>
      </c>
      <c r="H25" s="13">
        <v>5508440</v>
      </c>
      <c r="I25" s="13">
        <v>4606493</v>
      </c>
      <c r="J25" s="13">
        <v>901947</v>
      </c>
      <c r="K25" s="13">
        <v>5831194</v>
      </c>
      <c r="L25" s="13">
        <v>5259490</v>
      </c>
      <c r="M25" s="13">
        <v>571704</v>
      </c>
      <c r="N25" s="13">
        <v>0</v>
      </c>
      <c r="O25" s="13">
        <v>0</v>
      </c>
      <c r="P25" s="13">
        <v>0</v>
      </c>
      <c r="Q25" s="13">
        <v>7025826</v>
      </c>
      <c r="R25" s="13">
        <v>6840869</v>
      </c>
      <c r="S25" s="13">
        <v>202463</v>
      </c>
      <c r="T25" s="13">
        <v>369149</v>
      </c>
      <c r="U25" s="13">
        <v>186.49700000000001</v>
      </c>
      <c r="V25" s="13">
        <v>0</v>
      </c>
    </row>
    <row r="26" spans="1:22" x14ac:dyDescent="0.3">
      <c r="A26" t="s">
        <v>109</v>
      </c>
      <c r="B26" s="13">
        <v>18746683</v>
      </c>
      <c r="C26" s="13">
        <v>16542436</v>
      </c>
      <c r="D26" s="13">
        <v>2204247</v>
      </c>
      <c r="E26" s="13">
        <v>7106917</v>
      </c>
      <c r="F26" s="13">
        <v>6389551</v>
      </c>
      <c r="G26" s="13">
        <v>717366</v>
      </c>
      <c r="H26" s="13">
        <v>5806209</v>
      </c>
      <c r="I26" s="13">
        <v>4860261</v>
      </c>
      <c r="J26" s="13">
        <v>945948</v>
      </c>
      <c r="K26" s="13">
        <v>5833557</v>
      </c>
      <c r="L26" s="13">
        <v>5292624</v>
      </c>
      <c r="M26" s="13">
        <v>540933</v>
      </c>
      <c r="N26" s="13">
        <v>0</v>
      </c>
      <c r="O26" s="13">
        <v>0</v>
      </c>
      <c r="P26" s="13">
        <v>0</v>
      </c>
      <c r="Q26" s="13">
        <v>7149898</v>
      </c>
      <c r="R26" s="13">
        <v>6948427</v>
      </c>
      <c r="S26" s="13">
        <v>201656</v>
      </c>
      <c r="T26" s="13">
        <v>339196</v>
      </c>
      <c r="U26" s="13">
        <v>173.83</v>
      </c>
      <c r="V26" s="13">
        <v>0</v>
      </c>
    </row>
    <row r="27" spans="1:22" x14ac:dyDescent="0.3">
      <c r="A27" t="s">
        <v>110</v>
      </c>
      <c r="B27" s="13">
        <v>18722995</v>
      </c>
      <c r="C27" s="13">
        <v>16519445</v>
      </c>
      <c r="D27" s="13">
        <v>2203550</v>
      </c>
      <c r="E27" s="13">
        <v>7065873</v>
      </c>
      <c r="F27" s="13">
        <v>6362544</v>
      </c>
      <c r="G27" s="13">
        <v>703329</v>
      </c>
      <c r="H27" s="13">
        <v>5882360</v>
      </c>
      <c r="I27" s="13">
        <v>4906785</v>
      </c>
      <c r="J27" s="13">
        <v>975575</v>
      </c>
      <c r="K27" s="13">
        <v>5774762</v>
      </c>
      <c r="L27" s="13">
        <v>5250116</v>
      </c>
      <c r="M27" s="13">
        <v>524646</v>
      </c>
      <c r="N27" s="13">
        <v>0</v>
      </c>
      <c r="O27" s="13">
        <v>0</v>
      </c>
      <c r="P27" s="13">
        <v>0</v>
      </c>
      <c r="Q27" s="13">
        <v>7109495</v>
      </c>
      <c r="R27" s="13">
        <v>6904158</v>
      </c>
      <c r="S27" s="13">
        <v>203286</v>
      </c>
      <c r="T27" s="13">
        <v>321356</v>
      </c>
      <c r="U27" s="13">
        <v>178.72900000000001</v>
      </c>
      <c r="V27" s="13">
        <v>0</v>
      </c>
    </row>
    <row r="28" spans="1:22" x14ac:dyDescent="0.3">
      <c r="A28" t="s">
        <v>111</v>
      </c>
      <c r="B28" s="13">
        <v>18718122</v>
      </c>
      <c r="C28" s="13">
        <v>16507334</v>
      </c>
      <c r="D28" s="13">
        <v>2210788</v>
      </c>
      <c r="E28" s="13">
        <v>7064630</v>
      </c>
      <c r="F28" s="13">
        <v>6357574</v>
      </c>
      <c r="G28" s="13">
        <v>707056</v>
      </c>
      <c r="H28" s="13">
        <v>5888113</v>
      </c>
      <c r="I28" s="13">
        <v>4908329</v>
      </c>
      <c r="J28" s="13">
        <v>979784</v>
      </c>
      <c r="K28" s="13">
        <v>5765379</v>
      </c>
      <c r="L28" s="13">
        <v>5241431</v>
      </c>
      <c r="M28" s="13">
        <v>523948</v>
      </c>
      <c r="N28" s="13">
        <v>0</v>
      </c>
      <c r="O28" s="13">
        <v>0</v>
      </c>
      <c r="P28" s="13">
        <v>0</v>
      </c>
      <c r="Q28" s="13">
        <v>7107066</v>
      </c>
      <c r="R28" s="13">
        <v>6899819</v>
      </c>
      <c r="S28" s="13">
        <v>202712</v>
      </c>
      <c r="T28" s="13">
        <v>321241</v>
      </c>
      <c r="U28" s="13">
        <v>179.441</v>
      </c>
      <c r="V28" s="13">
        <v>0</v>
      </c>
    </row>
    <row r="29" spans="1:22" x14ac:dyDescent="0.3">
      <c r="A29" t="s">
        <v>112</v>
      </c>
      <c r="B29" s="13">
        <v>19500411</v>
      </c>
      <c r="C29" s="13">
        <v>18033419</v>
      </c>
      <c r="D29" s="13">
        <v>1466992</v>
      </c>
      <c r="E29" s="13">
        <v>6917705</v>
      </c>
      <c r="F29" s="13">
        <v>6256985</v>
      </c>
      <c r="G29" s="13">
        <v>660720</v>
      </c>
      <c r="H29" s="13">
        <v>5984673</v>
      </c>
      <c r="I29" s="13">
        <v>5723273</v>
      </c>
      <c r="J29" s="13">
        <v>261400</v>
      </c>
      <c r="K29" s="13">
        <v>6598033</v>
      </c>
      <c r="L29" s="13">
        <v>6053161</v>
      </c>
      <c r="M29" s="13">
        <v>544872</v>
      </c>
      <c r="N29" s="13">
        <v>0</v>
      </c>
      <c r="O29" s="13">
        <v>0</v>
      </c>
      <c r="P29" s="13">
        <v>0</v>
      </c>
      <c r="Q29" s="13">
        <v>6967798</v>
      </c>
      <c r="R29" s="13">
        <v>6848210</v>
      </c>
      <c r="S29" s="13">
        <v>130133</v>
      </c>
      <c r="T29" s="13">
        <v>414748</v>
      </c>
      <c r="U29" s="13">
        <v>24.0351</v>
      </c>
      <c r="V29" s="13">
        <v>0</v>
      </c>
    </row>
    <row r="30" spans="1:22" x14ac:dyDescent="0.3">
      <c r="A30" t="s">
        <v>113</v>
      </c>
      <c r="B30" s="13">
        <v>19778150</v>
      </c>
      <c r="C30" s="13">
        <v>18260472</v>
      </c>
      <c r="D30" s="13">
        <v>1517678</v>
      </c>
      <c r="E30" s="13">
        <v>6977082</v>
      </c>
      <c r="F30" s="13">
        <v>6296535</v>
      </c>
      <c r="G30" s="13">
        <v>680547</v>
      </c>
      <c r="H30" s="13">
        <v>6151931</v>
      </c>
      <c r="I30" s="13">
        <v>5877965</v>
      </c>
      <c r="J30" s="13">
        <v>273966</v>
      </c>
      <c r="K30" s="13">
        <v>6649137</v>
      </c>
      <c r="L30" s="13">
        <v>6085972</v>
      </c>
      <c r="M30" s="13">
        <v>563165</v>
      </c>
      <c r="N30" s="13">
        <v>0</v>
      </c>
      <c r="O30" s="13">
        <v>0</v>
      </c>
      <c r="P30" s="13">
        <v>0</v>
      </c>
      <c r="Q30" s="13">
        <v>7030626</v>
      </c>
      <c r="R30" s="13">
        <v>6910632</v>
      </c>
      <c r="S30" s="13">
        <v>135704</v>
      </c>
      <c r="T30" s="13">
        <v>427466</v>
      </c>
      <c r="U30" s="13">
        <v>24.767800000000001</v>
      </c>
      <c r="V30" s="13">
        <v>0</v>
      </c>
    </row>
    <row r="31" spans="1:22" x14ac:dyDescent="0.3">
      <c r="A31" t="s">
        <v>114</v>
      </c>
      <c r="B31" s="13">
        <v>20134835</v>
      </c>
      <c r="C31" s="13">
        <v>18709312</v>
      </c>
      <c r="D31" s="13">
        <v>1425523</v>
      </c>
      <c r="E31" s="13">
        <v>7031084</v>
      </c>
      <c r="F31" s="13">
        <v>6413416</v>
      </c>
      <c r="G31" s="13">
        <v>617668</v>
      </c>
      <c r="H31" s="13">
        <v>6384927</v>
      </c>
      <c r="I31" s="13">
        <v>6136510</v>
      </c>
      <c r="J31" s="13">
        <v>248417</v>
      </c>
      <c r="K31" s="13">
        <v>6718824</v>
      </c>
      <c r="L31" s="13">
        <v>6159386</v>
      </c>
      <c r="M31" s="13">
        <v>559438</v>
      </c>
      <c r="N31" s="13">
        <v>0</v>
      </c>
      <c r="O31" s="13">
        <v>0</v>
      </c>
      <c r="P31" s="13">
        <v>0</v>
      </c>
      <c r="Q31" s="13">
        <v>7072230</v>
      </c>
      <c r="R31" s="13">
        <v>6897533</v>
      </c>
      <c r="S31" s="13">
        <v>132107</v>
      </c>
      <c r="T31" s="13">
        <v>427325</v>
      </c>
      <c r="U31" s="13">
        <v>22.540800000000001</v>
      </c>
      <c r="V31" s="13">
        <v>0</v>
      </c>
    </row>
    <row r="32" spans="1:22" x14ac:dyDescent="0.3">
      <c r="A32" t="s">
        <v>115</v>
      </c>
      <c r="B32" s="13">
        <v>19904389</v>
      </c>
      <c r="C32" s="13">
        <v>18259137</v>
      </c>
      <c r="D32" s="13">
        <v>1645252</v>
      </c>
      <c r="E32" s="13">
        <v>6996460</v>
      </c>
      <c r="F32" s="13">
        <v>6267261</v>
      </c>
      <c r="G32" s="13">
        <v>729199</v>
      </c>
      <c r="H32" s="13">
        <v>6247137</v>
      </c>
      <c r="I32" s="13">
        <v>5960244</v>
      </c>
      <c r="J32" s="13">
        <v>286893</v>
      </c>
      <c r="K32" s="13">
        <v>6660792</v>
      </c>
      <c r="L32" s="13">
        <v>6031632</v>
      </c>
      <c r="M32" s="13">
        <v>629160</v>
      </c>
      <c r="N32" s="13">
        <v>0</v>
      </c>
      <c r="O32" s="13">
        <v>0</v>
      </c>
      <c r="P32" s="13">
        <v>0</v>
      </c>
      <c r="Q32" s="13">
        <v>7042259</v>
      </c>
      <c r="R32" s="13">
        <v>6901305</v>
      </c>
      <c r="S32" s="13">
        <v>151199</v>
      </c>
      <c r="T32" s="13">
        <v>477972</v>
      </c>
      <c r="U32" s="13">
        <v>23.526900000000001</v>
      </c>
      <c r="V32" s="13">
        <v>0</v>
      </c>
    </row>
    <row r="33" spans="1:22" x14ac:dyDescent="0.3">
      <c r="A33" t="s">
        <v>116</v>
      </c>
      <c r="B33" s="13">
        <v>20019306</v>
      </c>
      <c r="C33" s="13">
        <v>18417555</v>
      </c>
      <c r="D33" s="13">
        <v>1601751</v>
      </c>
      <c r="E33" s="13">
        <v>7006494</v>
      </c>
      <c r="F33" s="13">
        <v>6316224</v>
      </c>
      <c r="G33" s="13">
        <v>690270</v>
      </c>
      <c r="H33" s="13">
        <v>6289785</v>
      </c>
      <c r="I33" s="13">
        <v>6003740</v>
      </c>
      <c r="J33" s="13">
        <v>286045</v>
      </c>
      <c r="K33" s="13">
        <v>6723027</v>
      </c>
      <c r="L33" s="13">
        <v>6097591</v>
      </c>
      <c r="M33" s="13">
        <v>625436</v>
      </c>
      <c r="N33" s="13">
        <v>0</v>
      </c>
      <c r="O33" s="13">
        <v>0</v>
      </c>
      <c r="P33" s="13">
        <v>0</v>
      </c>
      <c r="Q33" s="13">
        <v>7051340</v>
      </c>
      <c r="R33" s="13">
        <v>6927241</v>
      </c>
      <c r="S33" s="13">
        <v>150945</v>
      </c>
      <c r="T33" s="13">
        <v>474504</v>
      </c>
      <c r="U33" s="13">
        <v>23.0533</v>
      </c>
      <c r="V33" s="13">
        <v>0</v>
      </c>
    </row>
    <row r="34" spans="1:22" x14ac:dyDescent="0.3">
      <c r="A34" t="s">
        <v>117</v>
      </c>
      <c r="B34" s="13">
        <v>19214358</v>
      </c>
      <c r="C34" s="13">
        <v>17140880</v>
      </c>
      <c r="D34" s="13">
        <v>2073478</v>
      </c>
      <c r="E34" s="13">
        <v>6801028</v>
      </c>
      <c r="F34" s="13">
        <v>5755446</v>
      </c>
      <c r="G34" s="13">
        <v>1045582</v>
      </c>
      <c r="H34" s="13">
        <v>6114573</v>
      </c>
      <c r="I34" s="13">
        <v>5830903</v>
      </c>
      <c r="J34" s="13">
        <v>283670</v>
      </c>
      <c r="K34" s="13">
        <v>6298757</v>
      </c>
      <c r="L34" s="13">
        <v>5554531</v>
      </c>
      <c r="M34" s="13">
        <v>744226</v>
      </c>
      <c r="N34" s="13">
        <v>0</v>
      </c>
      <c r="O34" s="13">
        <v>0</v>
      </c>
      <c r="P34" s="13">
        <v>0</v>
      </c>
      <c r="Q34" s="13">
        <v>6858949</v>
      </c>
      <c r="R34" s="13">
        <v>6755733</v>
      </c>
      <c r="S34" s="13">
        <v>177901</v>
      </c>
      <c r="T34" s="13">
        <v>566328</v>
      </c>
      <c r="U34" s="13">
        <v>21.4133</v>
      </c>
      <c r="V34" s="13">
        <v>0</v>
      </c>
    </row>
    <row r="35" spans="1:22" x14ac:dyDescent="0.3">
      <c r="A35" t="s">
        <v>118</v>
      </c>
      <c r="B35" s="13">
        <v>19165838</v>
      </c>
      <c r="C35" s="13">
        <v>17069102</v>
      </c>
      <c r="D35" s="13">
        <v>2096736</v>
      </c>
      <c r="E35" s="13">
        <v>6781713</v>
      </c>
      <c r="F35" s="13">
        <v>5718256</v>
      </c>
      <c r="G35" s="13">
        <v>1063457</v>
      </c>
      <c r="H35" s="13">
        <v>6114169</v>
      </c>
      <c r="I35" s="13">
        <v>5828209</v>
      </c>
      <c r="J35" s="13">
        <v>285960</v>
      </c>
      <c r="K35" s="13">
        <v>6269956</v>
      </c>
      <c r="L35" s="13">
        <v>5522637</v>
      </c>
      <c r="M35" s="13">
        <v>747319</v>
      </c>
      <c r="N35" s="13">
        <v>0</v>
      </c>
      <c r="O35" s="13">
        <v>0</v>
      </c>
      <c r="P35" s="13">
        <v>0</v>
      </c>
      <c r="Q35" s="13">
        <v>6842379</v>
      </c>
      <c r="R35" s="13">
        <v>6737307</v>
      </c>
      <c r="S35" s="13">
        <v>177262</v>
      </c>
      <c r="T35" s="13">
        <v>570049</v>
      </c>
      <c r="U35" s="13">
        <v>21.047799999999999</v>
      </c>
      <c r="V35" s="13">
        <v>0</v>
      </c>
    </row>
    <row r="36" spans="1:22" x14ac:dyDescent="0.3">
      <c r="A36" t="s">
        <v>119</v>
      </c>
      <c r="B36" s="13">
        <v>19336350</v>
      </c>
      <c r="C36" s="13">
        <v>17260072</v>
      </c>
      <c r="D36" s="13">
        <v>2076278</v>
      </c>
      <c r="E36" s="13">
        <v>6848378</v>
      </c>
      <c r="F36" s="13">
        <v>5796522</v>
      </c>
      <c r="G36" s="13">
        <v>1051856</v>
      </c>
      <c r="H36" s="13">
        <v>6182932</v>
      </c>
      <c r="I36" s="13">
        <v>5897451</v>
      </c>
      <c r="J36" s="13">
        <v>285481</v>
      </c>
      <c r="K36" s="13">
        <v>6305040</v>
      </c>
      <c r="L36" s="13">
        <v>5566099</v>
      </c>
      <c r="M36" s="13">
        <v>738941</v>
      </c>
      <c r="N36" s="13">
        <v>0</v>
      </c>
      <c r="O36" s="13">
        <v>0</v>
      </c>
      <c r="P36" s="13">
        <v>0</v>
      </c>
      <c r="Q36" s="13">
        <v>6898050</v>
      </c>
      <c r="R36" s="13">
        <v>6767635</v>
      </c>
      <c r="S36" s="13">
        <v>183342</v>
      </c>
      <c r="T36" s="13">
        <v>555692</v>
      </c>
      <c r="U36" s="13">
        <v>18.4971</v>
      </c>
      <c r="V36" s="13">
        <v>0</v>
      </c>
    </row>
    <row r="37" spans="1:22" x14ac:dyDescent="0.3">
      <c r="A37" t="s">
        <v>120</v>
      </c>
      <c r="B37" s="13">
        <v>19650363</v>
      </c>
      <c r="C37" s="13">
        <v>17745809</v>
      </c>
      <c r="D37" s="13">
        <v>1904554</v>
      </c>
      <c r="E37" s="13">
        <v>6829850</v>
      </c>
      <c r="F37" s="13">
        <v>5959052</v>
      </c>
      <c r="G37" s="13">
        <v>870798</v>
      </c>
      <c r="H37" s="13">
        <v>6324205</v>
      </c>
      <c r="I37" s="13">
        <v>6033013</v>
      </c>
      <c r="J37" s="13">
        <v>291192</v>
      </c>
      <c r="K37" s="13">
        <v>6496308</v>
      </c>
      <c r="L37" s="13">
        <v>5753744</v>
      </c>
      <c r="M37" s="13">
        <v>742564</v>
      </c>
      <c r="N37" s="13">
        <v>0</v>
      </c>
      <c r="O37" s="13">
        <v>0</v>
      </c>
      <c r="P37" s="13">
        <v>0</v>
      </c>
      <c r="Q37" s="13">
        <v>6890329</v>
      </c>
      <c r="R37" s="13">
        <v>6785828</v>
      </c>
      <c r="S37" s="13">
        <v>176788</v>
      </c>
      <c r="T37" s="13">
        <v>565781</v>
      </c>
      <c r="U37" s="13">
        <v>22.282499999999999</v>
      </c>
      <c r="V37" s="13">
        <v>0</v>
      </c>
    </row>
    <row r="38" spans="1:22" x14ac:dyDescent="0.3">
      <c r="A38" t="s">
        <v>121</v>
      </c>
      <c r="B38" s="13">
        <v>19941088</v>
      </c>
      <c r="C38" s="13">
        <v>18112569</v>
      </c>
      <c r="D38" s="13">
        <v>1828519</v>
      </c>
      <c r="E38" s="13">
        <v>6832566</v>
      </c>
      <c r="F38" s="13">
        <v>6038897</v>
      </c>
      <c r="G38" s="13">
        <v>793669</v>
      </c>
      <c r="H38" s="13">
        <v>6555268</v>
      </c>
      <c r="I38" s="13">
        <v>6261360</v>
      </c>
      <c r="J38" s="13">
        <v>293908</v>
      </c>
      <c r="K38" s="13">
        <v>6553254</v>
      </c>
      <c r="L38" s="13">
        <v>5812312</v>
      </c>
      <c r="M38" s="13">
        <v>740942</v>
      </c>
      <c r="N38" s="13">
        <v>0</v>
      </c>
      <c r="O38" s="13">
        <v>0</v>
      </c>
      <c r="P38" s="13">
        <v>0</v>
      </c>
      <c r="Q38" s="13">
        <v>6881430</v>
      </c>
      <c r="R38" s="13">
        <v>6748436</v>
      </c>
      <c r="S38" s="13">
        <v>170813</v>
      </c>
      <c r="T38" s="13">
        <v>570127</v>
      </c>
      <c r="U38" s="13">
        <v>19.020499999999998</v>
      </c>
      <c r="V38" s="13">
        <v>0</v>
      </c>
    </row>
    <row r="39" spans="1:22" x14ac:dyDescent="0.3">
      <c r="A39" t="s">
        <v>122</v>
      </c>
      <c r="B39" s="13">
        <v>18344535</v>
      </c>
      <c r="C39" s="13">
        <v>16862127</v>
      </c>
      <c r="D39" s="13">
        <v>1482408</v>
      </c>
      <c r="E39" s="13">
        <v>6194987</v>
      </c>
      <c r="F39" s="13">
        <v>5512061</v>
      </c>
      <c r="G39" s="13">
        <v>682926</v>
      </c>
      <c r="H39" s="13">
        <v>6166907</v>
      </c>
      <c r="I39" s="13">
        <v>6017526</v>
      </c>
      <c r="J39" s="13">
        <v>149381</v>
      </c>
      <c r="K39" s="13">
        <v>5982641</v>
      </c>
      <c r="L39" s="13">
        <v>5332540</v>
      </c>
      <c r="M39" s="13">
        <v>650101</v>
      </c>
      <c r="N39" s="13">
        <v>0</v>
      </c>
      <c r="O39" s="13">
        <v>0</v>
      </c>
      <c r="P39" s="13">
        <v>0</v>
      </c>
      <c r="Q39" s="13">
        <v>6236561</v>
      </c>
      <c r="R39" s="13">
        <v>6118649</v>
      </c>
      <c r="S39" s="13">
        <v>141805</v>
      </c>
      <c r="T39" s="13">
        <v>508302</v>
      </c>
      <c r="U39" s="13">
        <v>23.413799999999998</v>
      </c>
      <c r="V39" s="13">
        <v>0</v>
      </c>
    </row>
    <row r="40" spans="1:22" x14ac:dyDescent="0.3">
      <c r="A40" t="s">
        <v>123</v>
      </c>
      <c r="B40" s="13">
        <v>18300301</v>
      </c>
      <c r="C40" s="13">
        <v>16876141</v>
      </c>
      <c r="D40" s="13">
        <v>1424160</v>
      </c>
      <c r="E40" s="13">
        <v>6158405</v>
      </c>
      <c r="F40" s="13">
        <v>5502775</v>
      </c>
      <c r="G40" s="13">
        <v>655630</v>
      </c>
      <c r="H40" s="13">
        <v>6164092</v>
      </c>
      <c r="I40" s="13">
        <v>6021243</v>
      </c>
      <c r="J40" s="13">
        <v>142849</v>
      </c>
      <c r="K40" s="13">
        <v>5977804</v>
      </c>
      <c r="L40" s="13">
        <v>5352123</v>
      </c>
      <c r="M40" s="13">
        <v>625681</v>
      </c>
      <c r="N40" s="13">
        <v>0</v>
      </c>
      <c r="O40" s="13">
        <v>0</v>
      </c>
      <c r="P40" s="13">
        <v>0</v>
      </c>
      <c r="Q40" s="13">
        <v>6193365</v>
      </c>
      <c r="R40" s="13">
        <v>6105786</v>
      </c>
      <c r="S40" s="13">
        <v>141202</v>
      </c>
      <c r="T40" s="13">
        <v>484448</v>
      </c>
      <c r="U40" s="13">
        <v>17.9941</v>
      </c>
      <c r="V40" s="13">
        <v>0</v>
      </c>
    </row>
    <row r="41" spans="1:22" x14ac:dyDescent="0.3">
      <c r="A41" t="s">
        <v>124</v>
      </c>
      <c r="B41" s="13">
        <v>18259672</v>
      </c>
      <c r="C41" s="13">
        <v>16755741</v>
      </c>
      <c r="D41" s="13">
        <v>1503931</v>
      </c>
      <c r="E41" s="13">
        <v>6158612</v>
      </c>
      <c r="F41" s="13">
        <v>5457012</v>
      </c>
      <c r="G41" s="13">
        <v>701600</v>
      </c>
      <c r="H41" s="13">
        <v>6158811</v>
      </c>
      <c r="I41" s="13">
        <v>6007028</v>
      </c>
      <c r="J41" s="13">
        <v>151783</v>
      </c>
      <c r="K41" s="13">
        <v>5942249</v>
      </c>
      <c r="L41" s="13">
        <v>5291701</v>
      </c>
      <c r="M41" s="13">
        <v>650548</v>
      </c>
      <c r="N41" s="13">
        <v>0</v>
      </c>
      <c r="O41" s="13">
        <v>0</v>
      </c>
      <c r="P41" s="13">
        <v>0</v>
      </c>
      <c r="Q41" s="13">
        <v>6203314</v>
      </c>
      <c r="R41" s="13">
        <v>6102567</v>
      </c>
      <c r="S41" s="13">
        <v>138772</v>
      </c>
      <c r="T41" s="13">
        <v>511781</v>
      </c>
      <c r="U41" s="13">
        <v>43.206400000000002</v>
      </c>
      <c r="V41" s="13">
        <v>0</v>
      </c>
    </row>
    <row r="42" spans="1:22" x14ac:dyDescent="0.3">
      <c r="A42" t="s">
        <v>125</v>
      </c>
      <c r="B42" s="13">
        <v>20825392</v>
      </c>
      <c r="C42" s="13">
        <v>20765408</v>
      </c>
      <c r="D42" s="13">
        <v>59984</v>
      </c>
      <c r="E42" s="13">
        <v>6834764</v>
      </c>
      <c r="F42" s="13">
        <v>6800067</v>
      </c>
      <c r="G42" s="13">
        <v>34697</v>
      </c>
      <c r="H42" s="13">
        <v>7352535</v>
      </c>
      <c r="I42" s="13">
        <v>7345335</v>
      </c>
      <c r="J42" s="13">
        <v>7200</v>
      </c>
      <c r="K42" s="13">
        <v>6638093</v>
      </c>
      <c r="L42" s="13">
        <v>6620006</v>
      </c>
      <c r="M42" s="13">
        <v>18087</v>
      </c>
      <c r="N42" s="13">
        <v>0</v>
      </c>
      <c r="O42" s="13">
        <v>0</v>
      </c>
      <c r="P42" s="13">
        <v>0</v>
      </c>
      <c r="Q42" s="13">
        <v>6835854</v>
      </c>
      <c r="R42" s="13">
        <v>6675221</v>
      </c>
      <c r="S42" s="13">
        <v>5469</v>
      </c>
      <c r="T42" s="13">
        <v>12619</v>
      </c>
      <c r="U42" s="13">
        <v>17.2498</v>
      </c>
      <c r="V42" s="13">
        <v>0</v>
      </c>
    </row>
    <row r="43" spans="1:22" x14ac:dyDescent="0.3">
      <c r="A43" t="s">
        <v>126</v>
      </c>
      <c r="B43" s="13">
        <v>18699442</v>
      </c>
      <c r="C43" s="13">
        <v>17721456</v>
      </c>
      <c r="D43" s="13">
        <v>977986</v>
      </c>
      <c r="E43" s="13">
        <v>6365701</v>
      </c>
      <c r="F43" s="13">
        <v>5874560</v>
      </c>
      <c r="G43" s="13">
        <v>491141</v>
      </c>
      <c r="H43" s="13">
        <v>6204775</v>
      </c>
      <c r="I43" s="13">
        <v>6140751</v>
      </c>
      <c r="J43" s="13">
        <v>64024</v>
      </c>
      <c r="K43" s="13">
        <v>6128966</v>
      </c>
      <c r="L43" s="13">
        <v>5706145</v>
      </c>
      <c r="M43" s="13">
        <v>422821</v>
      </c>
      <c r="N43" s="13">
        <v>0</v>
      </c>
      <c r="O43" s="13">
        <v>0</v>
      </c>
      <c r="P43" s="13">
        <v>0</v>
      </c>
      <c r="Q43" s="13">
        <v>6402093</v>
      </c>
      <c r="R43" s="13">
        <v>6249211</v>
      </c>
      <c r="S43" s="13">
        <v>117674</v>
      </c>
      <c r="T43" s="13">
        <v>305152</v>
      </c>
      <c r="U43" s="13">
        <v>28.678999999999998</v>
      </c>
      <c r="V43" s="13">
        <v>0</v>
      </c>
    </row>
    <row r="44" spans="1:22" x14ac:dyDescent="0.3">
      <c r="A44" t="s">
        <v>127</v>
      </c>
      <c r="B44" s="13">
        <v>18786323</v>
      </c>
      <c r="C44" s="13">
        <v>17802776</v>
      </c>
      <c r="D44" s="13">
        <v>983547</v>
      </c>
      <c r="E44" s="13">
        <v>6404858</v>
      </c>
      <c r="F44" s="13">
        <v>5911290</v>
      </c>
      <c r="G44" s="13">
        <v>493568</v>
      </c>
      <c r="H44" s="13">
        <v>6209655</v>
      </c>
      <c r="I44" s="13">
        <v>6145216</v>
      </c>
      <c r="J44" s="13">
        <v>64439</v>
      </c>
      <c r="K44" s="13">
        <v>6171810</v>
      </c>
      <c r="L44" s="13">
        <v>5746270</v>
      </c>
      <c r="M44" s="13">
        <v>425540</v>
      </c>
      <c r="N44" s="13">
        <v>0</v>
      </c>
      <c r="O44" s="13">
        <v>0</v>
      </c>
      <c r="P44" s="13">
        <v>0</v>
      </c>
      <c r="Q44" s="13">
        <v>6441604</v>
      </c>
      <c r="R44" s="13">
        <v>6290841</v>
      </c>
      <c r="S44" s="13">
        <v>118210</v>
      </c>
      <c r="T44" s="13">
        <v>307333</v>
      </c>
      <c r="U44" s="13">
        <v>29.0486</v>
      </c>
      <c r="V44" s="13">
        <v>0</v>
      </c>
    </row>
    <row r="45" spans="1:22" x14ac:dyDescent="0.3">
      <c r="A45" t="s">
        <v>128</v>
      </c>
      <c r="B45" s="13">
        <v>20079402</v>
      </c>
      <c r="C45" s="13">
        <v>19584608</v>
      </c>
      <c r="D45" s="13">
        <v>494794</v>
      </c>
      <c r="E45" s="13">
        <v>6581921</v>
      </c>
      <c r="F45" s="13">
        <v>6360142</v>
      </c>
      <c r="G45" s="13">
        <v>221779</v>
      </c>
      <c r="H45" s="13">
        <v>7092622</v>
      </c>
      <c r="I45" s="13">
        <v>7025706</v>
      </c>
      <c r="J45" s="13">
        <v>66916</v>
      </c>
      <c r="K45" s="13">
        <v>6404859</v>
      </c>
      <c r="L45" s="13">
        <v>6198760</v>
      </c>
      <c r="M45" s="13">
        <v>206099</v>
      </c>
      <c r="N45" s="13">
        <v>0</v>
      </c>
      <c r="O45" s="13">
        <v>0</v>
      </c>
      <c r="P45" s="13">
        <v>0</v>
      </c>
      <c r="Q45" s="13">
        <v>6598736</v>
      </c>
      <c r="R45" s="13">
        <v>6477318</v>
      </c>
      <c r="S45" s="13">
        <v>50080</v>
      </c>
      <c r="T45" s="13">
        <v>156022</v>
      </c>
      <c r="U45" s="13">
        <v>15.0245</v>
      </c>
      <c r="V45" s="13">
        <v>0</v>
      </c>
    </row>
    <row r="46" spans="1:22" x14ac:dyDescent="0.3">
      <c r="A46" t="s">
        <v>129</v>
      </c>
      <c r="B46" s="13">
        <v>19532477</v>
      </c>
      <c r="C46" s="13">
        <v>18427297</v>
      </c>
      <c r="D46" s="13">
        <v>1105180</v>
      </c>
      <c r="E46" s="13">
        <v>7335531</v>
      </c>
      <c r="F46" s="13">
        <v>6856769</v>
      </c>
      <c r="G46" s="13">
        <v>478762</v>
      </c>
      <c r="H46" s="13">
        <v>5123259</v>
      </c>
      <c r="I46" s="13">
        <v>5043412</v>
      </c>
      <c r="J46" s="13">
        <v>79847</v>
      </c>
      <c r="K46" s="13">
        <v>7073687</v>
      </c>
      <c r="L46" s="13">
        <v>6527116</v>
      </c>
      <c r="M46" s="13">
        <v>546571</v>
      </c>
      <c r="N46" s="13">
        <v>0</v>
      </c>
      <c r="O46" s="13">
        <v>0</v>
      </c>
      <c r="P46" s="13">
        <v>0</v>
      </c>
      <c r="Q46" s="13">
        <v>7379731</v>
      </c>
      <c r="R46" s="13">
        <v>7279657</v>
      </c>
      <c r="S46" s="13">
        <v>276336</v>
      </c>
      <c r="T46" s="13">
        <v>270247</v>
      </c>
      <c r="U46" s="13">
        <v>25.807500000000001</v>
      </c>
      <c r="V46" s="13">
        <v>0</v>
      </c>
    </row>
    <row r="47" spans="1:22" x14ac:dyDescent="0.3">
      <c r="A47" t="s">
        <v>130</v>
      </c>
      <c r="B47" s="13">
        <v>18426833</v>
      </c>
      <c r="C47" s="13">
        <v>13193163</v>
      </c>
      <c r="D47" s="13">
        <v>5233670</v>
      </c>
      <c r="E47" s="13">
        <v>6450448</v>
      </c>
      <c r="F47" s="13">
        <v>5392279</v>
      </c>
      <c r="G47" s="13">
        <v>1058169</v>
      </c>
      <c r="H47" s="13">
        <v>7040102</v>
      </c>
      <c r="I47" s="13">
        <v>3439363</v>
      </c>
      <c r="J47" s="13">
        <v>3600739</v>
      </c>
      <c r="K47" s="13">
        <v>4936283</v>
      </c>
      <c r="L47" s="13">
        <v>4361521</v>
      </c>
      <c r="M47" s="13">
        <v>574762</v>
      </c>
      <c r="N47" s="13">
        <v>0</v>
      </c>
      <c r="O47" s="13">
        <v>0</v>
      </c>
      <c r="P47" s="13">
        <v>0</v>
      </c>
      <c r="Q47" s="13">
        <v>6470842</v>
      </c>
      <c r="R47" s="13">
        <v>6400176</v>
      </c>
      <c r="S47" s="13">
        <v>414955</v>
      </c>
      <c r="T47" s="13">
        <v>160023</v>
      </c>
      <c r="U47" s="13">
        <v>334.29700000000003</v>
      </c>
      <c r="V47" s="13">
        <v>0</v>
      </c>
    </row>
    <row r="48" spans="1:22" x14ac:dyDescent="0.3">
      <c r="A48" t="s">
        <v>131</v>
      </c>
      <c r="B48" s="13">
        <v>16973509</v>
      </c>
      <c r="C48" s="13">
        <v>11249132</v>
      </c>
      <c r="D48" s="13">
        <v>5724377</v>
      </c>
      <c r="E48" s="13">
        <v>4624042</v>
      </c>
      <c r="F48" s="13">
        <v>4240911</v>
      </c>
      <c r="G48" s="13">
        <v>383131</v>
      </c>
      <c r="H48" s="13">
        <v>8214157</v>
      </c>
      <c r="I48" s="13">
        <v>3162634</v>
      </c>
      <c r="J48" s="13">
        <v>5051523</v>
      </c>
      <c r="K48" s="13">
        <v>4135310</v>
      </c>
      <c r="L48" s="13">
        <v>3845587</v>
      </c>
      <c r="M48" s="13">
        <v>289723</v>
      </c>
      <c r="N48" s="13">
        <v>0</v>
      </c>
      <c r="O48" s="13">
        <v>0</v>
      </c>
      <c r="P48" s="13">
        <v>0</v>
      </c>
      <c r="Q48" s="13">
        <v>4641667</v>
      </c>
      <c r="R48" s="13">
        <v>4581999</v>
      </c>
      <c r="S48" s="13">
        <v>152209</v>
      </c>
      <c r="T48" s="13">
        <v>137694</v>
      </c>
      <c r="U48" s="13">
        <v>504.52199999999999</v>
      </c>
      <c r="V48" s="13">
        <v>0</v>
      </c>
    </row>
    <row r="49" spans="1:22" x14ac:dyDescent="0.3">
      <c r="A49" t="s">
        <v>132</v>
      </c>
      <c r="B49" s="13">
        <v>18121680</v>
      </c>
      <c r="C49" s="13">
        <v>17742059</v>
      </c>
      <c r="D49" s="13">
        <v>379621</v>
      </c>
      <c r="E49" s="13">
        <v>7278361</v>
      </c>
      <c r="F49" s="13">
        <v>7143569</v>
      </c>
      <c r="G49" s="13">
        <v>134792</v>
      </c>
      <c r="H49" s="13">
        <v>3704096</v>
      </c>
      <c r="I49" s="13">
        <v>3599643</v>
      </c>
      <c r="J49" s="13">
        <v>104453</v>
      </c>
      <c r="K49" s="13">
        <v>7139223</v>
      </c>
      <c r="L49" s="13">
        <v>6998847</v>
      </c>
      <c r="M49" s="13">
        <v>140376</v>
      </c>
      <c r="N49" s="13">
        <v>0</v>
      </c>
      <c r="O49" s="13">
        <v>0</v>
      </c>
      <c r="P49" s="13">
        <v>0</v>
      </c>
      <c r="Q49" s="13">
        <v>7283718</v>
      </c>
      <c r="R49" s="13">
        <v>7200444</v>
      </c>
      <c r="S49" s="13">
        <v>45650</v>
      </c>
      <c r="T49" s="13">
        <v>94731</v>
      </c>
      <c r="U49" s="13">
        <v>33.652900000000002</v>
      </c>
      <c r="V49" s="13">
        <v>0</v>
      </c>
    </row>
    <row r="50" spans="1:22" x14ac:dyDescent="0.3">
      <c r="A50" t="s">
        <v>133</v>
      </c>
      <c r="B50" s="13">
        <v>17808422</v>
      </c>
      <c r="C50" s="13">
        <v>17685288</v>
      </c>
      <c r="D50" s="13">
        <v>123134</v>
      </c>
      <c r="E50" s="13">
        <v>6747939</v>
      </c>
      <c r="F50" s="13">
        <v>6713737</v>
      </c>
      <c r="G50" s="13">
        <v>34202</v>
      </c>
      <c r="H50" s="13">
        <v>4391398</v>
      </c>
      <c r="I50" s="13">
        <v>4348715</v>
      </c>
      <c r="J50" s="13">
        <v>42683</v>
      </c>
      <c r="K50" s="13">
        <v>6669085</v>
      </c>
      <c r="L50" s="13">
        <v>6622836</v>
      </c>
      <c r="M50" s="13">
        <v>46249</v>
      </c>
      <c r="N50" s="13">
        <v>0</v>
      </c>
      <c r="O50" s="13">
        <v>0</v>
      </c>
      <c r="P50" s="13">
        <v>0</v>
      </c>
      <c r="Q50" s="13">
        <v>6750341</v>
      </c>
      <c r="R50" s="13">
        <v>6682489</v>
      </c>
      <c r="S50" s="13">
        <v>17188</v>
      </c>
      <c r="T50" s="13">
        <v>29242</v>
      </c>
      <c r="U50" s="13">
        <v>50.170900000000003</v>
      </c>
      <c r="V50" s="13">
        <v>0</v>
      </c>
    </row>
    <row r="51" spans="1:22" x14ac:dyDescent="0.3">
      <c r="A51" t="s">
        <v>134</v>
      </c>
      <c r="B51" s="13">
        <v>20932294</v>
      </c>
      <c r="C51" s="13">
        <v>20517170</v>
      </c>
      <c r="D51" s="13">
        <v>415124</v>
      </c>
      <c r="E51" s="13">
        <v>7292309</v>
      </c>
      <c r="F51" s="13">
        <v>7078534</v>
      </c>
      <c r="G51" s="13">
        <v>213775</v>
      </c>
      <c r="H51" s="13">
        <v>6545938</v>
      </c>
      <c r="I51" s="13">
        <v>6527461</v>
      </c>
      <c r="J51" s="13">
        <v>18477</v>
      </c>
      <c r="K51" s="13">
        <v>7094047</v>
      </c>
      <c r="L51" s="13">
        <v>6911175</v>
      </c>
      <c r="M51" s="13">
        <v>182872</v>
      </c>
      <c r="N51" s="13">
        <v>0</v>
      </c>
      <c r="O51" s="13">
        <v>0</v>
      </c>
      <c r="P51" s="13">
        <v>0</v>
      </c>
      <c r="Q51" s="13">
        <v>7308582</v>
      </c>
      <c r="R51" s="13">
        <v>7194736</v>
      </c>
      <c r="S51" s="13">
        <v>55191</v>
      </c>
      <c r="T51" s="13">
        <v>127677</v>
      </c>
      <c r="U51" s="13">
        <v>58.159700000000001</v>
      </c>
      <c r="V51" s="13">
        <v>0</v>
      </c>
    </row>
    <row r="52" spans="1:22" x14ac:dyDescent="0.3">
      <c r="A52" t="s">
        <v>135</v>
      </c>
      <c r="B52" s="13">
        <v>12990245</v>
      </c>
      <c r="C52" s="13">
        <v>12829129</v>
      </c>
      <c r="D52" s="13">
        <v>161116</v>
      </c>
      <c r="E52" s="13">
        <v>5108366</v>
      </c>
      <c r="F52" s="13">
        <v>5053218</v>
      </c>
      <c r="G52" s="13">
        <v>55148</v>
      </c>
      <c r="H52" s="13">
        <v>2881022</v>
      </c>
      <c r="I52" s="13">
        <v>2846794</v>
      </c>
      <c r="J52" s="13">
        <v>34228</v>
      </c>
      <c r="K52" s="13">
        <v>5000857</v>
      </c>
      <c r="L52" s="13">
        <v>4929117</v>
      </c>
      <c r="M52" s="13">
        <v>71740</v>
      </c>
      <c r="N52" s="13">
        <v>0</v>
      </c>
      <c r="O52" s="13">
        <v>0</v>
      </c>
      <c r="P52" s="13">
        <v>0</v>
      </c>
      <c r="Q52" s="13">
        <v>5124925</v>
      </c>
      <c r="R52" s="13">
        <v>5057178</v>
      </c>
      <c r="S52" s="13">
        <v>25840</v>
      </c>
      <c r="T52" s="13">
        <v>45709</v>
      </c>
      <c r="U52" s="13">
        <v>40.406300000000002</v>
      </c>
      <c r="V52" s="13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2" workbookViewId="0">
      <selection activeCell="T2" sqref="T2"/>
    </sheetView>
  </sheetViews>
  <sheetFormatPr defaultRowHeight="14.4" x14ac:dyDescent="0.3"/>
  <sheetData>
    <row r="1" spans="1:22" x14ac:dyDescent="0.3">
      <c r="B1" s="14" t="s">
        <v>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2" s="11" customFormat="1" ht="57.6" x14ac:dyDescent="0.3">
      <c r="B2" s="11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  <c r="K2" s="11" t="s">
        <v>32</v>
      </c>
      <c r="L2" s="11" t="s">
        <v>33</v>
      </c>
      <c r="M2" s="11" t="s">
        <v>34</v>
      </c>
      <c r="N2" s="11" t="s">
        <v>35</v>
      </c>
      <c r="O2" s="11" t="s">
        <v>36</v>
      </c>
      <c r="P2" s="11" t="s">
        <v>37</v>
      </c>
      <c r="Q2" s="11" t="s">
        <v>38</v>
      </c>
      <c r="R2" s="11" t="s">
        <v>39</v>
      </c>
      <c r="S2" s="11" t="s">
        <v>40</v>
      </c>
      <c r="T2" s="11" t="s">
        <v>41</v>
      </c>
      <c r="U2" s="11" t="s">
        <v>42</v>
      </c>
      <c r="V2" s="12" t="s">
        <v>172</v>
      </c>
    </row>
    <row r="3" spans="1:22" x14ac:dyDescent="0.3">
      <c r="A3" t="s">
        <v>1</v>
      </c>
      <c r="B3" s="13">
        <v>14690059</v>
      </c>
      <c r="C3" s="13">
        <v>13361672</v>
      </c>
      <c r="D3" s="13">
        <v>1328387</v>
      </c>
      <c r="E3" s="13">
        <v>8970466</v>
      </c>
      <c r="F3" s="13">
        <v>8721576</v>
      </c>
      <c r="G3" s="13">
        <v>248890</v>
      </c>
      <c r="H3" s="13">
        <v>0</v>
      </c>
      <c r="I3" s="13">
        <v>0</v>
      </c>
      <c r="J3" s="13">
        <v>0</v>
      </c>
      <c r="K3" s="13">
        <v>5719593</v>
      </c>
      <c r="L3" s="13">
        <v>4640096</v>
      </c>
      <c r="M3" s="13">
        <v>1079497</v>
      </c>
      <c r="N3" s="13">
        <v>0</v>
      </c>
      <c r="O3" s="13">
        <v>0</v>
      </c>
      <c r="P3" s="13">
        <v>0</v>
      </c>
      <c r="Q3" s="13">
        <v>5811107</v>
      </c>
      <c r="R3" s="13">
        <v>5799801</v>
      </c>
      <c r="S3" s="13">
        <v>575872</v>
      </c>
      <c r="T3" s="13">
        <v>503809</v>
      </c>
      <c r="U3" s="13">
        <v>15.9656</v>
      </c>
      <c r="V3" s="13">
        <v>0</v>
      </c>
    </row>
    <row r="4" spans="1:22" x14ac:dyDescent="0.3">
      <c r="A4" t="s">
        <v>87</v>
      </c>
      <c r="B4" s="13">
        <v>19789959</v>
      </c>
      <c r="C4" s="13">
        <v>17199128</v>
      </c>
      <c r="D4" s="13">
        <v>2590831</v>
      </c>
      <c r="E4" s="13">
        <v>9613367</v>
      </c>
      <c r="F4" s="13">
        <v>9171030</v>
      </c>
      <c r="G4" s="13">
        <v>442337</v>
      </c>
      <c r="H4" s="13">
        <v>0</v>
      </c>
      <c r="I4" s="13">
        <v>0</v>
      </c>
      <c r="J4" s="13">
        <v>0</v>
      </c>
      <c r="K4" s="13">
        <v>10176592</v>
      </c>
      <c r="L4" s="13">
        <v>8028098</v>
      </c>
      <c r="M4" s="13">
        <v>2148494</v>
      </c>
      <c r="N4" s="13">
        <v>0</v>
      </c>
      <c r="O4" s="13">
        <v>0</v>
      </c>
      <c r="P4" s="13">
        <v>0</v>
      </c>
      <c r="Q4" s="13">
        <v>10422810</v>
      </c>
      <c r="R4" s="13">
        <v>10417701</v>
      </c>
      <c r="S4" s="13">
        <v>1049110</v>
      </c>
      <c r="T4" s="13">
        <v>1099307</v>
      </c>
      <c r="U4" s="13">
        <v>15.2866</v>
      </c>
      <c r="V4" s="13">
        <v>0</v>
      </c>
    </row>
    <row r="5" spans="1:22" x14ac:dyDescent="0.3">
      <c r="A5" t="s">
        <v>88</v>
      </c>
      <c r="B5" s="13">
        <v>17900728</v>
      </c>
      <c r="C5" s="13">
        <v>15851759</v>
      </c>
      <c r="D5" s="13">
        <v>2048969</v>
      </c>
      <c r="E5" s="13">
        <v>9483364</v>
      </c>
      <c r="F5" s="13">
        <v>9170098</v>
      </c>
      <c r="G5" s="13">
        <v>313266</v>
      </c>
      <c r="H5" s="13">
        <v>0</v>
      </c>
      <c r="I5" s="13">
        <v>0</v>
      </c>
      <c r="J5" s="13">
        <v>0</v>
      </c>
      <c r="K5" s="13">
        <v>8417364</v>
      </c>
      <c r="L5" s="13">
        <v>6681661</v>
      </c>
      <c r="M5" s="13">
        <v>1735703</v>
      </c>
      <c r="N5" s="13">
        <v>0</v>
      </c>
      <c r="O5" s="13">
        <v>0</v>
      </c>
      <c r="P5" s="13">
        <v>0</v>
      </c>
      <c r="Q5" s="13">
        <v>8605483</v>
      </c>
      <c r="R5" s="13">
        <v>8601471</v>
      </c>
      <c r="S5" s="13">
        <v>832665</v>
      </c>
      <c r="T5" s="13">
        <v>903152</v>
      </c>
      <c r="U5" s="13">
        <v>15.766400000000001</v>
      </c>
      <c r="V5" s="13">
        <v>0</v>
      </c>
    </row>
    <row r="6" spans="1:22" x14ac:dyDescent="0.3">
      <c r="A6" t="s">
        <v>89</v>
      </c>
      <c r="B6" s="13">
        <v>16986237</v>
      </c>
      <c r="C6" s="13">
        <v>15105258</v>
      </c>
      <c r="D6" s="13">
        <v>1880979</v>
      </c>
      <c r="E6" s="13">
        <v>9449202</v>
      </c>
      <c r="F6" s="13">
        <v>9137146</v>
      </c>
      <c r="G6" s="13">
        <v>312056</v>
      </c>
      <c r="H6" s="13">
        <v>0</v>
      </c>
      <c r="I6" s="13">
        <v>0</v>
      </c>
      <c r="J6" s="13">
        <v>0</v>
      </c>
      <c r="K6" s="13">
        <v>7537035</v>
      </c>
      <c r="L6" s="13">
        <v>5968112</v>
      </c>
      <c r="M6" s="13">
        <v>1568923</v>
      </c>
      <c r="N6" s="13">
        <v>0</v>
      </c>
      <c r="O6" s="13">
        <v>0</v>
      </c>
      <c r="P6" s="13">
        <v>0</v>
      </c>
      <c r="Q6" s="13">
        <v>7673302</v>
      </c>
      <c r="R6" s="13">
        <v>7665282</v>
      </c>
      <c r="S6" s="13">
        <v>715219</v>
      </c>
      <c r="T6" s="13">
        <v>853733</v>
      </c>
      <c r="U6" s="13">
        <v>18.584299999999999</v>
      </c>
      <c r="V6" s="13">
        <v>0</v>
      </c>
    </row>
    <row r="7" spans="1:22" x14ac:dyDescent="0.3">
      <c r="A7" t="s">
        <v>90</v>
      </c>
      <c r="B7" s="13">
        <v>20840511</v>
      </c>
      <c r="C7" s="13">
        <v>18003501</v>
      </c>
      <c r="D7" s="13">
        <v>2837010</v>
      </c>
      <c r="E7" s="13">
        <v>9401992</v>
      </c>
      <c r="F7" s="13">
        <v>8877576</v>
      </c>
      <c r="G7" s="13">
        <v>524416</v>
      </c>
      <c r="H7" s="13">
        <v>0</v>
      </c>
      <c r="I7" s="13">
        <v>0</v>
      </c>
      <c r="J7" s="13">
        <v>0</v>
      </c>
      <c r="K7" s="13">
        <v>11438519</v>
      </c>
      <c r="L7" s="13">
        <v>9125925</v>
      </c>
      <c r="M7" s="13">
        <v>2312594</v>
      </c>
      <c r="N7" s="13">
        <v>0</v>
      </c>
      <c r="O7" s="13">
        <v>0</v>
      </c>
      <c r="P7" s="13">
        <v>0</v>
      </c>
      <c r="Q7" s="13">
        <v>11686801</v>
      </c>
      <c r="R7" s="13">
        <v>11681285</v>
      </c>
      <c r="S7" s="13">
        <v>1136381</v>
      </c>
      <c r="T7" s="13">
        <v>1176125</v>
      </c>
      <c r="U7" s="13">
        <v>15.959099999999999</v>
      </c>
      <c r="V7" s="13">
        <v>0</v>
      </c>
    </row>
    <row r="8" spans="1:22" x14ac:dyDescent="0.3">
      <c r="A8" t="s">
        <v>91</v>
      </c>
      <c r="B8" s="13">
        <v>13824638</v>
      </c>
      <c r="C8" s="13">
        <v>12315618</v>
      </c>
      <c r="D8" s="13">
        <v>1509020</v>
      </c>
      <c r="E8" s="13">
        <v>8508826</v>
      </c>
      <c r="F8" s="13">
        <v>8335925</v>
      </c>
      <c r="G8" s="13">
        <v>172901</v>
      </c>
      <c r="H8" s="13">
        <v>0</v>
      </c>
      <c r="I8" s="13">
        <v>0</v>
      </c>
      <c r="J8" s="13">
        <v>0</v>
      </c>
      <c r="K8" s="13">
        <v>5315812</v>
      </c>
      <c r="L8" s="13">
        <v>3979693</v>
      </c>
      <c r="M8" s="13">
        <v>1336119</v>
      </c>
      <c r="N8" s="13">
        <v>0</v>
      </c>
      <c r="O8" s="13">
        <v>0</v>
      </c>
      <c r="P8" s="13">
        <v>0</v>
      </c>
      <c r="Q8" s="13">
        <v>5377813</v>
      </c>
      <c r="R8" s="13">
        <v>5374233</v>
      </c>
      <c r="S8" s="13">
        <v>971657</v>
      </c>
      <c r="T8" s="13">
        <v>364796</v>
      </c>
      <c r="U8" s="13">
        <v>18.262799999999999</v>
      </c>
      <c r="V8" s="13">
        <v>0</v>
      </c>
    </row>
    <row r="9" spans="1:22" x14ac:dyDescent="0.3">
      <c r="A9" t="s">
        <v>92</v>
      </c>
      <c r="B9" s="13">
        <v>13766603</v>
      </c>
      <c r="C9" s="13">
        <v>12201666</v>
      </c>
      <c r="D9" s="13">
        <v>1564937</v>
      </c>
      <c r="E9" s="13">
        <v>9116342</v>
      </c>
      <c r="F9" s="13">
        <v>8909439</v>
      </c>
      <c r="G9" s="13">
        <v>206903</v>
      </c>
      <c r="H9" s="13">
        <v>0</v>
      </c>
      <c r="I9" s="13">
        <v>0</v>
      </c>
      <c r="J9" s="13">
        <v>0</v>
      </c>
      <c r="K9" s="13">
        <v>4650261</v>
      </c>
      <c r="L9" s="13">
        <v>3292227</v>
      </c>
      <c r="M9" s="13">
        <v>1358034</v>
      </c>
      <c r="N9" s="13">
        <v>0</v>
      </c>
      <c r="O9" s="13">
        <v>0</v>
      </c>
      <c r="P9" s="13">
        <v>0</v>
      </c>
      <c r="Q9" s="13">
        <v>4744810</v>
      </c>
      <c r="R9" s="13">
        <v>4742189</v>
      </c>
      <c r="S9" s="13">
        <v>932846</v>
      </c>
      <c r="T9" s="13">
        <v>425069</v>
      </c>
      <c r="U9" s="13">
        <v>15.4094</v>
      </c>
      <c r="V9" s="13">
        <v>0</v>
      </c>
    </row>
    <row r="10" spans="1:22" x14ac:dyDescent="0.3">
      <c r="A10" t="s">
        <v>93</v>
      </c>
      <c r="B10" s="13">
        <v>16419712</v>
      </c>
      <c r="C10" s="13">
        <v>14962373</v>
      </c>
      <c r="D10" s="13">
        <v>1457339</v>
      </c>
      <c r="E10" s="13">
        <v>9776126</v>
      </c>
      <c r="F10" s="13">
        <v>9554374</v>
      </c>
      <c r="G10" s="13">
        <v>221752</v>
      </c>
      <c r="H10" s="13">
        <v>0</v>
      </c>
      <c r="I10" s="13">
        <v>0</v>
      </c>
      <c r="J10" s="13">
        <v>0</v>
      </c>
      <c r="K10" s="13">
        <v>6643586</v>
      </c>
      <c r="L10" s="13">
        <v>5407999</v>
      </c>
      <c r="M10" s="13">
        <v>1235587</v>
      </c>
      <c r="N10" s="13">
        <v>0</v>
      </c>
      <c r="O10" s="13">
        <v>0</v>
      </c>
      <c r="P10" s="13">
        <v>0</v>
      </c>
      <c r="Q10" s="13">
        <v>6733598</v>
      </c>
      <c r="R10" s="13">
        <v>6731909</v>
      </c>
      <c r="S10" s="13">
        <v>804746</v>
      </c>
      <c r="T10" s="13">
        <v>430796</v>
      </c>
      <c r="U10" s="13">
        <v>16.275600000000001</v>
      </c>
      <c r="V10" s="13">
        <v>0</v>
      </c>
    </row>
    <row r="11" spans="1:22" x14ac:dyDescent="0.3">
      <c r="A11" t="s">
        <v>94</v>
      </c>
      <c r="B11" s="13">
        <v>15765576</v>
      </c>
      <c r="C11" s="13">
        <v>13554998</v>
      </c>
      <c r="D11" s="13">
        <v>2210578</v>
      </c>
      <c r="E11" s="13">
        <v>8267661</v>
      </c>
      <c r="F11" s="13">
        <v>7883044</v>
      </c>
      <c r="G11" s="13">
        <v>384617</v>
      </c>
      <c r="H11" s="13">
        <v>0</v>
      </c>
      <c r="I11" s="13">
        <v>0</v>
      </c>
      <c r="J11" s="13">
        <v>0</v>
      </c>
      <c r="K11" s="13">
        <v>7497915</v>
      </c>
      <c r="L11" s="13">
        <v>5671954</v>
      </c>
      <c r="M11" s="13">
        <v>1825961</v>
      </c>
      <c r="N11" s="13">
        <v>0</v>
      </c>
      <c r="O11" s="13">
        <v>0</v>
      </c>
      <c r="P11" s="13">
        <v>0</v>
      </c>
      <c r="Q11" s="13">
        <v>7611361</v>
      </c>
      <c r="R11" s="13">
        <v>7592429</v>
      </c>
      <c r="S11" s="13">
        <v>885250</v>
      </c>
      <c r="T11" s="13">
        <v>940835</v>
      </c>
      <c r="U11" s="13">
        <v>19.363299999999999</v>
      </c>
      <c r="V11" s="13">
        <v>0</v>
      </c>
    </row>
    <row r="12" spans="1:22" x14ac:dyDescent="0.3">
      <c r="A12" t="s">
        <v>95</v>
      </c>
      <c r="B12" s="13">
        <v>17850474</v>
      </c>
      <c r="C12" s="13">
        <v>15211038</v>
      </c>
      <c r="D12" s="13">
        <v>2639436</v>
      </c>
      <c r="E12" s="13">
        <v>9736059</v>
      </c>
      <c r="F12" s="13">
        <v>9426620</v>
      </c>
      <c r="G12" s="13">
        <v>309439</v>
      </c>
      <c r="H12" s="13">
        <v>0</v>
      </c>
      <c r="I12" s="13">
        <v>0</v>
      </c>
      <c r="J12" s="13">
        <v>0</v>
      </c>
      <c r="K12" s="13">
        <v>8114415</v>
      </c>
      <c r="L12" s="13">
        <v>5784418</v>
      </c>
      <c r="M12" s="13">
        <v>2329997</v>
      </c>
      <c r="N12" s="13">
        <v>0</v>
      </c>
      <c r="O12" s="13">
        <v>0</v>
      </c>
      <c r="P12" s="13">
        <v>0</v>
      </c>
      <c r="Q12" s="13">
        <v>8239330</v>
      </c>
      <c r="R12" s="13">
        <v>8239330</v>
      </c>
      <c r="S12" s="13">
        <v>1863411</v>
      </c>
      <c r="T12" s="13">
        <v>466588</v>
      </c>
      <c r="U12" s="13">
        <v>13.783099999999999</v>
      </c>
      <c r="V12" s="13">
        <v>0</v>
      </c>
    </row>
    <row r="13" spans="1:22" x14ac:dyDescent="0.3">
      <c r="A13" t="s">
        <v>96</v>
      </c>
      <c r="B13" s="13">
        <v>16943819</v>
      </c>
      <c r="C13" s="13">
        <v>14813295</v>
      </c>
      <c r="D13" s="13">
        <v>2130524</v>
      </c>
      <c r="E13" s="13">
        <v>9343642</v>
      </c>
      <c r="F13" s="13">
        <v>9004090</v>
      </c>
      <c r="G13" s="13">
        <v>339552</v>
      </c>
      <c r="H13" s="13">
        <v>0</v>
      </c>
      <c r="I13" s="13">
        <v>0</v>
      </c>
      <c r="J13" s="13">
        <v>0</v>
      </c>
      <c r="K13" s="13">
        <v>7600177</v>
      </c>
      <c r="L13" s="13">
        <v>5809205</v>
      </c>
      <c r="M13" s="13">
        <v>1790972</v>
      </c>
      <c r="N13" s="13">
        <v>0</v>
      </c>
      <c r="O13" s="13">
        <v>0</v>
      </c>
      <c r="P13" s="13">
        <v>0</v>
      </c>
      <c r="Q13" s="13">
        <v>7761911</v>
      </c>
      <c r="R13" s="13">
        <v>7738418</v>
      </c>
      <c r="S13" s="13">
        <v>1008110</v>
      </c>
      <c r="T13" s="13">
        <v>782960</v>
      </c>
      <c r="U13" s="13">
        <v>27.210999999999999</v>
      </c>
      <c r="V13" s="13">
        <v>0</v>
      </c>
    </row>
    <row r="14" spans="1:22" x14ac:dyDescent="0.3">
      <c r="A14" t="s">
        <v>97</v>
      </c>
      <c r="B14" s="13">
        <v>19473346</v>
      </c>
      <c r="C14" s="13">
        <v>17415176</v>
      </c>
      <c r="D14" s="13">
        <v>2058170</v>
      </c>
      <c r="E14" s="13">
        <v>10749717</v>
      </c>
      <c r="F14" s="13">
        <v>10456322</v>
      </c>
      <c r="G14" s="13">
        <v>293395</v>
      </c>
      <c r="H14" s="13">
        <v>0</v>
      </c>
      <c r="I14" s="13">
        <v>0</v>
      </c>
      <c r="J14" s="13">
        <v>0</v>
      </c>
      <c r="K14" s="13">
        <v>8723629</v>
      </c>
      <c r="L14" s="13">
        <v>6958854</v>
      </c>
      <c r="M14" s="13">
        <v>1764775</v>
      </c>
      <c r="N14" s="13">
        <v>0</v>
      </c>
      <c r="O14" s="13">
        <v>0</v>
      </c>
      <c r="P14" s="13">
        <v>0</v>
      </c>
      <c r="Q14" s="13">
        <v>8866637</v>
      </c>
      <c r="R14" s="13">
        <v>8842383</v>
      </c>
      <c r="S14" s="13">
        <v>1174517</v>
      </c>
      <c r="T14" s="13">
        <v>590269</v>
      </c>
      <c r="U14" s="13">
        <v>27.9832</v>
      </c>
      <c r="V14" s="13">
        <v>0</v>
      </c>
    </row>
    <row r="15" spans="1:22" x14ac:dyDescent="0.3">
      <c r="A15" t="s">
        <v>98</v>
      </c>
      <c r="B15" s="13">
        <v>16369703</v>
      </c>
      <c r="C15" s="13">
        <v>13998942</v>
      </c>
      <c r="D15" s="13">
        <v>2370761</v>
      </c>
      <c r="E15" s="13">
        <v>10784313</v>
      </c>
      <c r="F15" s="13">
        <v>10408169</v>
      </c>
      <c r="G15" s="13">
        <v>376144</v>
      </c>
      <c r="H15" s="13">
        <v>0</v>
      </c>
      <c r="I15" s="13">
        <v>0</v>
      </c>
      <c r="J15" s="13">
        <v>0</v>
      </c>
      <c r="K15" s="13">
        <v>5585390</v>
      </c>
      <c r="L15" s="13">
        <v>3590773</v>
      </c>
      <c r="M15" s="13">
        <v>1994617</v>
      </c>
      <c r="N15" s="13">
        <v>0</v>
      </c>
      <c r="O15" s="13">
        <v>0</v>
      </c>
      <c r="P15" s="13">
        <v>0</v>
      </c>
      <c r="Q15" s="13">
        <v>5726249</v>
      </c>
      <c r="R15" s="13">
        <v>5702940</v>
      </c>
      <c r="S15" s="13">
        <v>1333152</v>
      </c>
      <c r="T15" s="13">
        <v>661478</v>
      </c>
      <c r="U15" s="13">
        <v>24.159800000000001</v>
      </c>
      <c r="V15" s="13">
        <v>0</v>
      </c>
    </row>
    <row r="16" spans="1:22" x14ac:dyDescent="0.3">
      <c r="A16" t="s">
        <v>99</v>
      </c>
      <c r="B16" s="13">
        <v>15378150</v>
      </c>
      <c r="C16" s="13">
        <v>12964006</v>
      </c>
      <c r="D16" s="13">
        <v>2414144</v>
      </c>
      <c r="E16" s="13">
        <v>9990603</v>
      </c>
      <c r="F16" s="13">
        <v>9652808</v>
      </c>
      <c r="G16" s="13">
        <v>337795</v>
      </c>
      <c r="H16" s="13">
        <v>0</v>
      </c>
      <c r="I16" s="13">
        <v>0</v>
      </c>
      <c r="J16" s="13">
        <v>0</v>
      </c>
      <c r="K16" s="13">
        <v>5387547</v>
      </c>
      <c r="L16" s="13">
        <v>3311198</v>
      </c>
      <c r="M16" s="13">
        <v>2076349</v>
      </c>
      <c r="N16" s="13">
        <v>0</v>
      </c>
      <c r="O16" s="13">
        <v>0</v>
      </c>
      <c r="P16" s="13">
        <v>0</v>
      </c>
      <c r="Q16" s="13">
        <v>5536674</v>
      </c>
      <c r="R16" s="13">
        <v>5511889</v>
      </c>
      <c r="S16" s="13">
        <v>1514757</v>
      </c>
      <c r="T16" s="13">
        <v>561474</v>
      </c>
      <c r="U16" s="13">
        <v>24.911899999999999</v>
      </c>
      <c r="V16" s="13">
        <v>0</v>
      </c>
    </row>
    <row r="17" spans="1:22" x14ac:dyDescent="0.3">
      <c r="A17" t="s">
        <v>100</v>
      </c>
      <c r="B17" s="13">
        <v>15035887</v>
      </c>
      <c r="C17" s="13">
        <v>12664994</v>
      </c>
      <c r="D17" s="13">
        <v>2370893</v>
      </c>
      <c r="E17" s="13">
        <v>8922162</v>
      </c>
      <c r="F17" s="13">
        <v>8593070</v>
      </c>
      <c r="G17" s="13">
        <v>329092</v>
      </c>
      <c r="H17" s="13">
        <v>0</v>
      </c>
      <c r="I17" s="13">
        <v>0</v>
      </c>
      <c r="J17" s="13">
        <v>0</v>
      </c>
      <c r="K17" s="13">
        <v>6113725</v>
      </c>
      <c r="L17" s="13">
        <v>4071924</v>
      </c>
      <c r="M17" s="13">
        <v>2041801</v>
      </c>
      <c r="N17" s="13">
        <v>0</v>
      </c>
      <c r="O17" s="13">
        <v>0</v>
      </c>
      <c r="P17" s="13">
        <v>0</v>
      </c>
      <c r="Q17" s="13">
        <v>6280306</v>
      </c>
      <c r="R17" s="13">
        <v>6257378</v>
      </c>
      <c r="S17" s="13">
        <v>1429687</v>
      </c>
      <c r="T17" s="13">
        <v>612131</v>
      </c>
      <c r="U17" s="13">
        <v>26.033899999999999</v>
      </c>
      <c r="V17" s="13">
        <v>0</v>
      </c>
    </row>
    <row r="18" spans="1:22" x14ac:dyDescent="0.3">
      <c r="A18" t="s">
        <v>101</v>
      </c>
      <c r="B18" s="13">
        <v>14490486</v>
      </c>
      <c r="C18" s="13">
        <v>12171863</v>
      </c>
      <c r="D18" s="13">
        <v>2318623</v>
      </c>
      <c r="E18" s="13">
        <v>8734280</v>
      </c>
      <c r="F18" s="13">
        <v>8497841</v>
      </c>
      <c r="G18" s="13">
        <v>236439</v>
      </c>
      <c r="H18" s="13">
        <v>0</v>
      </c>
      <c r="I18" s="13">
        <v>0</v>
      </c>
      <c r="J18" s="13">
        <v>0</v>
      </c>
      <c r="K18" s="13">
        <v>5756206</v>
      </c>
      <c r="L18" s="13">
        <v>3674022</v>
      </c>
      <c r="M18" s="13">
        <v>2082184</v>
      </c>
      <c r="N18" s="13">
        <v>0</v>
      </c>
      <c r="O18" s="13">
        <v>0</v>
      </c>
      <c r="P18" s="13">
        <v>0</v>
      </c>
      <c r="Q18" s="13">
        <v>5906796</v>
      </c>
      <c r="R18" s="13">
        <v>5878158</v>
      </c>
      <c r="S18" s="13">
        <v>1598931</v>
      </c>
      <c r="T18" s="13">
        <v>483281</v>
      </c>
      <c r="U18" s="13">
        <v>26.7193</v>
      </c>
      <c r="V18" s="13">
        <v>0</v>
      </c>
    </row>
    <row r="19" spans="1:22" x14ac:dyDescent="0.3">
      <c r="A19" t="s">
        <v>102</v>
      </c>
      <c r="B19" s="13">
        <v>14548121</v>
      </c>
      <c r="C19" s="13">
        <v>12042709</v>
      </c>
      <c r="D19" s="13">
        <v>2505412</v>
      </c>
      <c r="E19" s="13">
        <v>8707057</v>
      </c>
      <c r="F19" s="13">
        <v>8334603</v>
      </c>
      <c r="G19" s="13">
        <v>372454</v>
      </c>
      <c r="H19" s="13">
        <v>0</v>
      </c>
      <c r="I19" s="13">
        <v>0</v>
      </c>
      <c r="J19" s="13">
        <v>0</v>
      </c>
      <c r="K19" s="13">
        <v>5841064</v>
      </c>
      <c r="L19" s="13">
        <v>3708106</v>
      </c>
      <c r="M19" s="13">
        <v>2132958</v>
      </c>
      <c r="N19" s="13">
        <v>0</v>
      </c>
      <c r="O19" s="13">
        <v>0</v>
      </c>
      <c r="P19" s="13">
        <v>0</v>
      </c>
      <c r="Q19" s="13">
        <v>6018755</v>
      </c>
      <c r="R19" s="13">
        <v>5989259</v>
      </c>
      <c r="S19" s="13">
        <v>1518187</v>
      </c>
      <c r="T19" s="13">
        <v>614865</v>
      </c>
      <c r="U19" s="13">
        <v>27.295000000000002</v>
      </c>
      <c r="V19" s="13">
        <v>0</v>
      </c>
    </row>
    <row r="20" spans="1:22" x14ac:dyDescent="0.3">
      <c r="A20" t="s">
        <v>103</v>
      </c>
      <c r="B20" s="13">
        <v>18309763</v>
      </c>
      <c r="C20" s="13">
        <v>15170301</v>
      </c>
      <c r="D20" s="13">
        <v>3139462</v>
      </c>
      <c r="E20" s="13">
        <v>9588871</v>
      </c>
      <c r="F20" s="13">
        <v>9210972</v>
      </c>
      <c r="G20" s="13">
        <v>377899</v>
      </c>
      <c r="H20" s="13">
        <v>0</v>
      </c>
      <c r="I20" s="13">
        <v>0</v>
      </c>
      <c r="J20" s="13">
        <v>0</v>
      </c>
      <c r="K20" s="13">
        <v>8720892</v>
      </c>
      <c r="L20" s="13">
        <v>5959329</v>
      </c>
      <c r="M20" s="13">
        <v>2761563</v>
      </c>
      <c r="N20" s="13">
        <v>0</v>
      </c>
      <c r="O20" s="13">
        <v>0</v>
      </c>
      <c r="P20" s="13">
        <v>0</v>
      </c>
      <c r="Q20" s="13">
        <v>8953764</v>
      </c>
      <c r="R20" s="13">
        <v>8953020</v>
      </c>
      <c r="S20" s="13">
        <v>2150280</v>
      </c>
      <c r="T20" s="13">
        <v>611271</v>
      </c>
      <c r="U20" s="13">
        <v>14.236000000000001</v>
      </c>
      <c r="V20" s="13">
        <v>0</v>
      </c>
    </row>
    <row r="21" spans="1:22" x14ac:dyDescent="0.3">
      <c r="A21" t="s">
        <v>104</v>
      </c>
      <c r="B21" s="13">
        <v>17944170</v>
      </c>
      <c r="C21" s="13">
        <v>14891451</v>
      </c>
      <c r="D21" s="13">
        <v>3052719</v>
      </c>
      <c r="E21" s="13">
        <v>9636741</v>
      </c>
      <c r="F21" s="13">
        <v>9246168</v>
      </c>
      <c r="G21" s="13">
        <v>390573</v>
      </c>
      <c r="H21" s="13">
        <v>0</v>
      </c>
      <c r="I21" s="13">
        <v>0</v>
      </c>
      <c r="J21" s="13">
        <v>0</v>
      </c>
      <c r="K21" s="13">
        <v>8307429</v>
      </c>
      <c r="L21" s="13">
        <v>5645283</v>
      </c>
      <c r="M21" s="13">
        <v>2662146</v>
      </c>
      <c r="N21" s="13">
        <v>0</v>
      </c>
      <c r="O21" s="13">
        <v>0</v>
      </c>
      <c r="P21" s="13">
        <v>0</v>
      </c>
      <c r="Q21" s="13">
        <v>8534586</v>
      </c>
      <c r="R21" s="13">
        <v>8534586</v>
      </c>
      <c r="S21" s="13">
        <v>2063484</v>
      </c>
      <c r="T21" s="13">
        <v>598662</v>
      </c>
      <c r="U21" s="13">
        <v>13.7498</v>
      </c>
      <c r="V21" s="13">
        <v>0</v>
      </c>
    </row>
    <row r="22" spans="1:22" x14ac:dyDescent="0.3">
      <c r="A22" t="s">
        <v>105</v>
      </c>
      <c r="B22" s="13">
        <v>14646313</v>
      </c>
      <c r="C22" s="13">
        <v>11799309</v>
      </c>
      <c r="D22" s="13">
        <v>2847004</v>
      </c>
      <c r="E22" s="13">
        <v>9831080</v>
      </c>
      <c r="F22" s="13">
        <v>9565982</v>
      </c>
      <c r="G22" s="13">
        <v>265098</v>
      </c>
      <c r="H22" s="13">
        <v>0</v>
      </c>
      <c r="I22" s="13">
        <v>0</v>
      </c>
      <c r="J22" s="13">
        <v>0</v>
      </c>
      <c r="K22" s="13">
        <v>4815233</v>
      </c>
      <c r="L22" s="13">
        <v>2233327</v>
      </c>
      <c r="M22" s="13">
        <v>2581906</v>
      </c>
      <c r="N22" s="13">
        <v>0</v>
      </c>
      <c r="O22" s="13">
        <v>0</v>
      </c>
      <c r="P22" s="13">
        <v>0</v>
      </c>
      <c r="Q22" s="13">
        <v>4959769</v>
      </c>
      <c r="R22" s="13">
        <v>4956808</v>
      </c>
      <c r="S22" s="13">
        <v>2107071</v>
      </c>
      <c r="T22" s="13">
        <v>475031</v>
      </c>
      <c r="U22" s="13">
        <v>17.0932</v>
      </c>
      <c r="V22" s="13">
        <v>0</v>
      </c>
    </row>
    <row r="23" spans="1:22" x14ac:dyDescent="0.3">
      <c r="A23" t="s">
        <v>106</v>
      </c>
      <c r="B23" s="13">
        <v>15187840</v>
      </c>
      <c r="C23" s="13">
        <v>12897113</v>
      </c>
      <c r="D23" s="13">
        <v>2290727</v>
      </c>
      <c r="E23" s="13">
        <v>9868312</v>
      </c>
      <c r="F23" s="13">
        <v>9744303</v>
      </c>
      <c r="G23" s="13">
        <v>124009</v>
      </c>
      <c r="H23" s="13">
        <v>0</v>
      </c>
      <c r="I23" s="13">
        <v>0</v>
      </c>
      <c r="J23" s="13">
        <v>0</v>
      </c>
      <c r="K23" s="13">
        <v>5319528</v>
      </c>
      <c r="L23" s="13">
        <v>3152810</v>
      </c>
      <c r="M23" s="13">
        <v>2166718</v>
      </c>
      <c r="N23" s="13">
        <v>0</v>
      </c>
      <c r="O23" s="13">
        <v>0</v>
      </c>
      <c r="P23" s="13">
        <v>0</v>
      </c>
      <c r="Q23" s="13">
        <v>5398448</v>
      </c>
      <c r="R23" s="13">
        <v>5397156</v>
      </c>
      <c r="S23" s="13">
        <v>2014267</v>
      </c>
      <c r="T23" s="13">
        <v>152443</v>
      </c>
      <c r="U23" s="13">
        <v>17.268899999999999</v>
      </c>
      <c r="V23" s="13">
        <v>0</v>
      </c>
    </row>
    <row r="24" spans="1:22" x14ac:dyDescent="0.3">
      <c r="A24" t="s">
        <v>107</v>
      </c>
      <c r="B24" s="13">
        <v>15522227</v>
      </c>
      <c r="C24" s="13">
        <v>12893945</v>
      </c>
      <c r="D24" s="13">
        <v>2628282</v>
      </c>
      <c r="E24" s="13">
        <v>10057621</v>
      </c>
      <c r="F24" s="13">
        <v>9891060</v>
      </c>
      <c r="G24" s="13">
        <v>166561</v>
      </c>
      <c r="H24" s="13">
        <v>0</v>
      </c>
      <c r="I24" s="13">
        <v>0</v>
      </c>
      <c r="J24" s="13">
        <v>0</v>
      </c>
      <c r="K24" s="13">
        <v>5464606</v>
      </c>
      <c r="L24" s="13">
        <v>3002885</v>
      </c>
      <c r="M24" s="13">
        <v>2461721</v>
      </c>
      <c r="N24" s="13">
        <v>0</v>
      </c>
      <c r="O24" s="13">
        <v>0</v>
      </c>
      <c r="P24" s="13">
        <v>0</v>
      </c>
      <c r="Q24" s="13">
        <v>5534204</v>
      </c>
      <c r="R24" s="13">
        <v>5533527</v>
      </c>
      <c r="S24" s="13">
        <v>2239173</v>
      </c>
      <c r="T24" s="13">
        <v>222553</v>
      </c>
      <c r="U24" s="13">
        <v>16.9222</v>
      </c>
      <c r="V24" s="13">
        <v>0</v>
      </c>
    </row>
    <row r="25" spans="1:22" x14ac:dyDescent="0.3">
      <c r="A25" t="s">
        <v>108</v>
      </c>
      <c r="B25" s="13">
        <v>14733942</v>
      </c>
      <c r="C25" s="13">
        <v>12227063</v>
      </c>
      <c r="D25" s="13">
        <v>2506879</v>
      </c>
      <c r="E25" s="13">
        <v>9808428</v>
      </c>
      <c r="F25" s="13">
        <v>9602718</v>
      </c>
      <c r="G25" s="13">
        <v>205710</v>
      </c>
      <c r="H25" s="13">
        <v>0</v>
      </c>
      <c r="I25" s="13">
        <v>0</v>
      </c>
      <c r="J25" s="13">
        <v>0</v>
      </c>
      <c r="K25" s="13">
        <v>4925514</v>
      </c>
      <c r="L25" s="13">
        <v>2624345</v>
      </c>
      <c r="M25" s="13">
        <v>2301169</v>
      </c>
      <c r="N25" s="13">
        <v>0</v>
      </c>
      <c r="O25" s="13">
        <v>0</v>
      </c>
      <c r="P25" s="13">
        <v>0</v>
      </c>
      <c r="Q25" s="13">
        <v>5002139</v>
      </c>
      <c r="R25" s="13">
        <v>5000118</v>
      </c>
      <c r="S25" s="13">
        <v>2004556</v>
      </c>
      <c r="T25" s="13">
        <v>296620</v>
      </c>
      <c r="U25" s="13">
        <v>17.4968</v>
      </c>
      <c r="V25" s="13">
        <v>0</v>
      </c>
    </row>
    <row r="26" spans="1:22" x14ac:dyDescent="0.3">
      <c r="A26" t="s">
        <v>109</v>
      </c>
      <c r="B26" s="13">
        <v>15498530</v>
      </c>
      <c r="C26" s="13">
        <v>12582344</v>
      </c>
      <c r="D26" s="13">
        <v>2916186</v>
      </c>
      <c r="E26" s="13">
        <v>10024424</v>
      </c>
      <c r="F26" s="13">
        <v>9741910</v>
      </c>
      <c r="G26" s="13">
        <v>282514</v>
      </c>
      <c r="H26" s="13">
        <v>0</v>
      </c>
      <c r="I26" s="13">
        <v>0</v>
      </c>
      <c r="J26" s="13">
        <v>0</v>
      </c>
      <c r="K26" s="13">
        <v>5474106</v>
      </c>
      <c r="L26" s="13">
        <v>2840434</v>
      </c>
      <c r="M26" s="13">
        <v>2633672</v>
      </c>
      <c r="N26" s="13">
        <v>0</v>
      </c>
      <c r="O26" s="13">
        <v>0</v>
      </c>
      <c r="P26" s="13">
        <v>0</v>
      </c>
      <c r="Q26" s="13">
        <v>5576752</v>
      </c>
      <c r="R26" s="13">
        <v>5575957</v>
      </c>
      <c r="S26" s="13">
        <v>2341700</v>
      </c>
      <c r="T26" s="13">
        <v>291986</v>
      </c>
      <c r="U26" s="13">
        <v>16.867100000000001</v>
      </c>
      <c r="V26" s="13">
        <v>0</v>
      </c>
    </row>
    <row r="27" spans="1:22" x14ac:dyDescent="0.3">
      <c r="A27" t="s">
        <v>110</v>
      </c>
      <c r="B27" s="13">
        <v>16216609</v>
      </c>
      <c r="C27" s="13">
        <v>13585756</v>
      </c>
      <c r="D27" s="13">
        <v>2630853</v>
      </c>
      <c r="E27" s="13">
        <v>10101183</v>
      </c>
      <c r="F27" s="13">
        <v>9953762</v>
      </c>
      <c r="G27" s="13">
        <v>147421</v>
      </c>
      <c r="H27" s="13">
        <v>0</v>
      </c>
      <c r="I27" s="13">
        <v>0</v>
      </c>
      <c r="J27" s="13">
        <v>0</v>
      </c>
      <c r="K27" s="13">
        <v>6115426</v>
      </c>
      <c r="L27" s="13">
        <v>3631994</v>
      </c>
      <c r="M27" s="13">
        <v>2483432</v>
      </c>
      <c r="N27" s="13">
        <v>0</v>
      </c>
      <c r="O27" s="13">
        <v>0</v>
      </c>
      <c r="P27" s="13">
        <v>0</v>
      </c>
      <c r="Q27" s="13">
        <v>6210260</v>
      </c>
      <c r="R27" s="13">
        <v>6207277</v>
      </c>
      <c r="S27" s="13">
        <v>2273549</v>
      </c>
      <c r="T27" s="13">
        <v>209915</v>
      </c>
      <c r="U27" s="13">
        <v>16.566099999999999</v>
      </c>
      <c r="V27" s="13">
        <v>0</v>
      </c>
    </row>
    <row r="28" spans="1:22" x14ac:dyDescent="0.3">
      <c r="A28" t="s">
        <v>111</v>
      </c>
      <c r="B28" s="13">
        <v>15770044</v>
      </c>
      <c r="C28" s="13">
        <v>13069041</v>
      </c>
      <c r="D28" s="13">
        <v>2701003</v>
      </c>
      <c r="E28" s="13">
        <v>10108655</v>
      </c>
      <c r="F28" s="13">
        <v>9932590</v>
      </c>
      <c r="G28" s="13">
        <v>176065</v>
      </c>
      <c r="H28" s="13">
        <v>0</v>
      </c>
      <c r="I28" s="13">
        <v>0</v>
      </c>
      <c r="J28" s="13">
        <v>0</v>
      </c>
      <c r="K28" s="13">
        <v>5661389</v>
      </c>
      <c r="L28" s="13">
        <v>3136451</v>
      </c>
      <c r="M28" s="13">
        <v>2524938</v>
      </c>
      <c r="N28" s="13">
        <v>0</v>
      </c>
      <c r="O28" s="13">
        <v>0</v>
      </c>
      <c r="P28" s="13">
        <v>0</v>
      </c>
      <c r="Q28" s="13">
        <v>5751893</v>
      </c>
      <c r="R28" s="13">
        <v>5750214</v>
      </c>
      <c r="S28" s="13">
        <v>2272181</v>
      </c>
      <c r="T28" s="13">
        <v>252767</v>
      </c>
      <c r="U28" s="13">
        <v>16.588899999999999</v>
      </c>
      <c r="V28" s="13">
        <v>0</v>
      </c>
    </row>
    <row r="29" spans="1:22" x14ac:dyDescent="0.3">
      <c r="A29" t="s">
        <v>112</v>
      </c>
      <c r="B29" s="13">
        <v>15621758</v>
      </c>
      <c r="C29" s="13">
        <v>12149508</v>
      </c>
      <c r="D29" s="13">
        <v>3472250</v>
      </c>
      <c r="E29" s="13">
        <v>9388386</v>
      </c>
      <c r="F29" s="13">
        <v>9098125</v>
      </c>
      <c r="G29" s="13">
        <v>290261</v>
      </c>
      <c r="H29" s="13">
        <v>0</v>
      </c>
      <c r="I29" s="13">
        <v>0</v>
      </c>
      <c r="J29" s="13">
        <v>0</v>
      </c>
      <c r="K29" s="13">
        <v>6233372</v>
      </c>
      <c r="L29" s="13">
        <v>3051383</v>
      </c>
      <c r="M29" s="13">
        <v>3181989</v>
      </c>
      <c r="N29" s="13">
        <v>0</v>
      </c>
      <c r="O29" s="13">
        <v>0</v>
      </c>
      <c r="P29" s="13">
        <v>0</v>
      </c>
      <c r="Q29" s="13">
        <v>6419445</v>
      </c>
      <c r="R29" s="13">
        <v>6412010</v>
      </c>
      <c r="S29" s="13">
        <v>2442685</v>
      </c>
      <c r="T29" s="13">
        <v>739334</v>
      </c>
      <c r="U29" s="13">
        <v>17.011199999999999</v>
      </c>
      <c r="V29" s="13">
        <v>0</v>
      </c>
    </row>
    <row r="30" spans="1:22" x14ac:dyDescent="0.3">
      <c r="A30" t="s">
        <v>113</v>
      </c>
      <c r="B30" s="13">
        <v>15034389</v>
      </c>
      <c r="C30" s="13">
        <v>11734532</v>
      </c>
      <c r="D30" s="13">
        <v>3299857</v>
      </c>
      <c r="E30" s="13">
        <v>9277469</v>
      </c>
      <c r="F30" s="13">
        <v>9014141</v>
      </c>
      <c r="G30" s="13">
        <v>263328</v>
      </c>
      <c r="H30" s="13">
        <v>0</v>
      </c>
      <c r="I30" s="13">
        <v>0</v>
      </c>
      <c r="J30" s="13">
        <v>0</v>
      </c>
      <c r="K30" s="13">
        <v>5756920</v>
      </c>
      <c r="L30" s="13">
        <v>2720391</v>
      </c>
      <c r="M30" s="13">
        <v>3036529</v>
      </c>
      <c r="N30" s="13">
        <v>0</v>
      </c>
      <c r="O30" s="13">
        <v>0</v>
      </c>
      <c r="P30" s="13">
        <v>0</v>
      </c>
      <c r="Q30" s="13">
        <v>5924450</v>
      </c>
      <c r="R30" s="13">
        <v>5917272</v>
      </c>
      <c r="S30" s="13">
        <v>2518984</v>
      </c>
      <c r="T30" s="13">
        <v>517548</v>
      </c>
      <c r="U30" s="13">
        <v>17.321200000000001</v>
      </c>
      <c r="V30" s="13">
        <v>0</v>
      </c>
    </row>
    <row r="31" spans="1:22" x14ac:dyDescent="0.3">
      <c r="A31" t="s">
        <v>114</v>
      </c>
      <c r="B31" s="13">
        <v>16272566</v>
      </c>
      <c r="C31" s="13">
        <v>12701013</v>
      </c>
      <c r="D31" s="13">
        <v>3571553</v>
      </c>
      <c r="E31" s="13">
        <v>9455443</v>
      </c>
      <c r="F31" s="13">
        <v>9112425</v>
      </c>
      <c r="G31" s="13">
        <v>343018</v>
      </c>
      <c r="H31" s="13">
        <v>0</v>
      </c>
      <c r="I31" s="13">
        <v>0</v>
      </c>
      <c r="J31" s="13">
        <v>0</v>
      </c>
      <c r="K31" s="13">
        <v>6817123</v>
      </c>
      <c r="L31" s="13">
        <v>3588588</v>
      </c>
      <c r="M31" s="13">
        <v>3228535</v>
      </c>
      <c r="N31" s="13">
        <v>0</v>
      </c>
      <c r="O31" s="13">
        <v>0</v>
      </c>
      <c r="P31" s="13">
        <v>0</v>
      </c>
      <c r="Q31" s="13">
        <v>6986580</v>
      </c>
      <c r="R31" s="13">
        <v>6983967</v>
      </c>
      <c r="S31" s="13">
        <v>2545457</v>
      </c>
      <c r="T31" s="13">
        <v>683122</v>
      </c>
      <c r="U31" s="13">
        <v>16.889900000000001</v>
      </c>
      <c r="V31" s="13">
        <v>0</v>
      </c>
    </row>
    <row r="32" spans="1:22" x14ac:dyDescent="0.3">
      <c r="A32" t="s">
        <v>115</v>
      </c>
      <c r="B32" s="13">
        <v>15480117</v>
      </c>
      <c r="C32" s="13">
        <v>11814329</v>
      </c>
      <c r="D32" s="13">
        <v>3665788</v>
      </c>
      <c r="E32" s="13">
        <v>9423786</v>
      </c>
      <c r="F32" s="13">
        <v>9103408</v>
      </c>
      <c r="G32" s="13">
        <v>320378</v>
      </c>
      <c r="H32" s="13">
        <v>0</v>
      </c>
      <c r="I32" s="13">
        <v>0</v>
      </c>
      <c r="J32" s="13">
        <v>0</v>
      </c>
      <c r="K32" s="13">
        <v>6056331</v>
      </c>
      <c r="L32" s="13">
        <v>2710921</v>
      </c>
      <c r="M32" s="13">
        <v>3345410</v>
      </c>
      <c r="N32" s="13">
        <v>0</v>
      </c>
      <c r="O32" s="13">
        <v>0</v>
      </c>
      <c r="P32" s="13">
        <v>0</v>
      </c>
      <c r="Q32" s="13">
        <v>6241876</v>
      </c>
      <c r="R32" s="13">
        <v>6235438</v>
      </c>
      <c r="S32" s="13">
        <v>2753115</v>
      </c>
      <c r="T32" s="13">
        <v>592308</v>
      </c>
      <c r="U32" s="13">
        <v>17.215699999999998</v>
      </c>
      <c r="V32" s="13">
        <v>0</v>
      </c>
    </row>
    <row r="33" spans="1:22" x14ac:dyDescent="0.3">
      <c r="A33" t="s">
        <v>116</v>
      </c>
      <c r="B33" s="13">
        <v>15496541</v>
      </c>
      <c r="C33" s="13">
        <v>11792169</v>
      </c>
      <c r="D33" s="13">
        <v>3704372</v>
      </c>
      <c r="E33" s="13">
        <v>9397376</v>
      </c>
      <c r="F33" s="13">
        <v>9094058</v>
      </c>
      <c r="G33" s="13">
        <v>303318</v>
      </c>
      <c r="H33" s="13">
        <v>0</v>
      </c>
      <c r="I33" s="13">
        <v>0</v>
      </c>
      <c r="J33" s="13">
        <v>0</v>
      </c>
      <c r="K33" s="13">
        <v>6099165</v>
      </c>
      <c r="L33" s="13">
        <v>2698111</v>
      </c>
      <c r="M33" s="13">
        <v>3401054</v>
      </c>
      <c r="N33" s="13">
        <v>0</v>
      </c>
      <c r="O33" s="13">
        <v>0</v>
      </c>
      <c r="P33" s="13">
        <v>0</v>
      </c>
      <c r="Q33" s="13">
        <v>6288807</v>
      </c>
      <c r="R33" s="13">
        <v>6281880</v>
      </c>
      <c r="S33" s="13">
        <v>2799569</v>
      </c>
      <c r="T33" s="13">
        <v>601491</v>
      </c>
      <c r="U33" s="13">
        <v>17.456099999999999</v>
      </c>
      <c r="V33" s="13">
        <v>0</v>
      </c>
    </row>
    <row r="34" spans="1:22" x14ac:dyDescent="0.3">
      <c r="A34" t="s">
        <v>117</v>
      </c>
      <c r="B34" s="13">
        <v>16241833</v>
      </c>
      <c r="C34" s="13">
        <v>12303304</v>
      </c>
      <c r="D34" s="13">
        <v>3938529</v>
      </c>
      <c r="E34" s="13">
        <v>9712106</v>
      </c>
      <c r="F34" s="13">
        <v>9382037</v>
      </c>
      <c r="G34" s="13">
        <v>330069</v>
      </c>
      <c r="H34" s="13">
        <v>0</v>
      </c>
      <c r="I34" s="13">
        <v>0</v>
      </c>
      <c r="J34" s="13">
        <v>0</v>
      </c>
      <c r="K34" s="13">
        <v>6529727</v>
      </c>
      <c r="L34" s="13">
        <v>2921267</v>
      </c>
      <c r="M34" s="13">
        <v>3608460</v>
      </c>
      <c r="N34" s="13">
        <v>0</v>
      </c>
      <c r="O34" s="13">
        <v>0</v>
      </c>
      <c r="P34" s="13">
        <v>0</v>
      </c>
      <c r="Q34" s="13">
        <v>6702683</v>
      </c>
      <c r="R34" s="13">
        <v>6696977</v>
      </c>
      <c r="S34" s="13">
        <v>2920784</v>
      </c>
      <c r="T34" s="13">
        <v>687671</v>
      </c>
      <c r="U34" s="13">
        <v>16.6403</v>
      </c>
      <c r="V34" s="13">
        <v>0</v>
      </c>
    </row>
    <row r="35" spans="1:22" x14ac:dyDescent="0.3">
      <c r="A35" t="s">
        <v>118</v>
      </c>
      <c r="B35" s="13">
        <v>16110397</v>
      </c>
      <c r="C35" s="13">
        <v>12327509</v>
      </c>
      <c r="D35" s="13">
        <v>3782888</v>
      </c>
      <c r="E35" s="13">
        <v>9745285</v>
      </c>
      <c r="F35" s="13">
        <v>9443832</v>
      </c>
      <c r="G35" s="13">
        <v>301453</v>
      </c>
      <c r="H35" s="13">
        <v>0</v>
      </c>
      <c r="I35" s="13">
        <v>0</v>
      </c>
      <c r="J35" s="13">
        <v>0</v>
      </c>
      <c r="K35" s="13">
        <v>6365112</v>
      </c>
      <c r="L35" s="13">
        <v>2883677</v>
      </c>
      <c r="M35" s="13">
        <v>3481435</v>
      </c>
      <c r="N35" s="13">
        <v>0</v>
      </c>
      <c r="O35" s="13">
        <v>0</v>
      </c>
      <c r="P35" s="13">
        <v>0</v>
      </c>
      <c r="Q35" s="13">
        <v>6528087</v>
      </c>
      <c r="R35" s="13">
        <v>6523584</v>
      </c>
      <c r="S35" s="13">
        <v>2919387</v>
      </c>
      <c r="T35" s="13">
        <v>562084</v>
      </c>
      <c r="U35" s="13">
        <v>16.604800000000001</v>
      </c>
      <c r="V35" s="13">
        <v>0</v>
      </c>
    </row>
    <row r="36" spans="1:22" x14ac:dyDescent="0.3">
      <c r="A36" t="s">
        <v>119</v>
      </c>
      <c r="B36" s="13">
        <v>16552017</v>
      </c>
      <c r="C36" s="13">
        <v>12555648</v>
      </c>
      <c r="D36" s="13">
        <v>3996369</v>
      </c>
      <c r="E36" s="13">
        <v>9735386</v>
      </c>
      <c r="F36" s="13">
        <v>9382933</v>
      </c>
      <c r="G36" s="13">
        <v>352453</v>
      </c>
      <c r="H36" s="13">
        <v>0</v>
      </c>
      <c r="I36" s="13">
        <v>0</v>
      </c>
      <c r="J36" s="13">
        <v>0</v>
      </c>
      <c r="K36" s="13">
        <v>6816631</v>
      </c>
      <c r="L36" s="13">
        <v>3172715</v>
      </c>
      <c r="M36" s="13">
        <v>3643916</v>
      </c>
      <c r="N36" s="13">
        <v>0</v>
      </c>
      <c r="O36" s="13">
        <v>0</v>
      </c>
      <c r="P36" s="13">
        <v>0</v>
      </c>
      <c r="Q36" s="13">
        <v>7010301</v>
      </c>
      <c r="R36" s="13">
        <v>7007240</v>
      </c>
      <c r="S36" s="13">
        <v>2969650</v>
      </c>
      <c r="T36" s="13">
        <v>674282</v>
      </c>
      <c r="U36" s="13">
        <v>16.4663</v>
      </c>
      <c r="V36" s="13">
        <v>0</v>
      </c>
    </row>
    <row r="37" spans="1:22" x14ac:dyDescent="0.3">
      <c r="A37" t="s">
        <v>120</v>
      </c>
      <c r="B37" s="13">
        <v>16114748</v>
      </c>
      <c r="C37" s="13">
        <v>12025063</v>
      </c>
      <c r="D37" s="13">
        <v>4089685</v>
      </c>
      <c r="E37" s="13">
        <v>9607855</v>
      </c>
      <c r="F37" s="13">
        <v>9225875</v>
      </c>
      <c r="G37" s="13">
        <v>381980</v>
      </c>
      <c r="H37" s="13">
        <v>0</v>
      </c>
      <c r="I37" s="13">
        <v>0</v>
      </c>
      <c r="J37" s="13">
        <v>0</v>
      </c>
      <c r="K37" s="13">
        <v>6506893</v>
      </c>
      <c r="L37" s="13">
        <v>2799188</v>
      </c>
      <c r="M37" s="13">
        <v>3707705</v>
      </c>
      <c r="N37" s="13">
        <v>0</v>
      </c>
      <c r="O37" s="13">
        <v>0</v>
      </c>
      <c r="P37" s="13">
        <v>0</v>
      </c>
      <c r="Q37" s="13">
        <v>6670546</v>
      </c>
      <c r="R37" s="13">
        <v>6666828</v>
      </c>
      <c r="S37" s="13">
        <v>3050990</v>
      </c>
      <c r="T37" s="13">
        <v>656727</v>
      </c>
      <c r="U37" s="13">
        <v>16.336200000000002</v>
      </c>
      <c r="V37" s="13">
        <v>0</v>
      </c>
    </row>
    <row r="38" spans="1:22" x14ac:dyDescent="0.3">
      <c r="A38" t="s">
        <v>121</v>
      </c>
      <c r="B38" s="13">
        <v>16229220</v>
      </c>
      <c r="C38" s="13">
        <v>12133079</v>
      </c>
      <c r="D38" s="13">
        <v>4096141</v>
      </c>
      <c r="E38" s="13">
        <v>9633763</v>
      </c>
      <c r="F38" s="13">
        <v>9289175</v>
      </c>
      <c r="G38" s="13">
        <v>344588</v>
      </c>
      <c r="H38" s="13">
        <v>0</v>
      </c>
      <c r="I38" s="13">
        <v>0</v>
      </c>
      <c r="J38" s="13">
        <v>0</v>
      </c>
      <c r="K38" s="13">
        <v>6595457</v>
      </c>
      <c r="L38" s="13">
        <v>2843904</v>
      </c>
      <c r="M38" s="13">
        <v>3751553</v>
      </c>
      <c r="N38" s="13">
        <v>0</v>
      </c>
      <c r="O38" s="13">
        <v>0</v>
      </c>
      <c r="P38" s="13">
        <v>0</v>
      </c>
      <c r="Q38" s="13">
        <v>6754864</v>
      </c>
      <c r="R38" s="13">
        <v>6754181</v>
      </c>
      <c r="S38" s="13">
        <v>3215959</v>
      </c>
      <c r="T38" s="13">
        <v>535602</v>
      </c>
      <c r="U38" s="13">
        <v>16.329000000000001</v>
      </c>
      <c r="V38" s="13">
        <v>0</v>
      </c>
    </row>
    <row r="39" spans="1:22" x14ac:dyDescent="0.3">
      <c r="A39" t="s">
        <v>122</v>
      </c>
      <c r="B39" s="13">
        <v>16963086</v>
      </c>
      <c r="C39" s="13">
        <v>12697226</v>
      </c>
      <c r="D39" s="13">
        <v>4265860</v>
      </c>
      <c r="E39" s="13">
        <v>9648173</v>
      </c>
      <c r="F39" s="13">
        <v>9310170</v>
      </c>
      <c r="G39" s="13">
        <v>338003</v>
      </c>
      <c r="H39" s="13">
        <v>0</v>
      </c>
      <c r="I39" s="13">
        <v>0</v>
      </c>
      <c r="J39" s="13">
        <v>0</v>
      </c>
      <c r="K39" s="13">
        <v>7314913</v>
      </c>
      <c r="L39" s="13">
        <v>3387056</v>
      </c>
      <c r="M39" s="13">
        <v>3927857</v>
      </c>
      <c r="N39" s="13">
        <v>0</v>
      </c>
      <c r="O39" s="13">
        <v>0</v>
      </c>
      <c r="P39" s="13">
        <v>0</v>
      </c>
      <c r="Q39" s="13">
        <v>7467492</v>
      </c>
      <c r="R39" s="13">
        <v>7467018</v>
      </c>
      <c r="S39" s="13">
        <v>3341635</v>
      </c>
      <c r="T39" s="13">
        <v>586266</v>
      </c>
      <c r="U39" s="13">
        <v>14.514099999999999</v>
      </c>
      <c r="V39" s="13">
        <v>0</v>
      </c>
    </row>
    <row r="40" spans="1:22" x14ac:dyDescent="0.3">
      <c r="A40" t="s">
        <v>123</v>
      </c>
      <c r="B40" s="13">
        <v>16356610</v>
      </c>
      <c r="C40" s="13">
        <v>12260775</v>
      </c>
      <c r="D40" s="13">
        <v>4095835</v>
      </c>
      <c r="E40" s="13">
        <v>9610005</v>
      </c>
      <c r="F40" s="13">
        <v>9344672</v>
      </c>
      <c r="G40" s="13">
        <v>265333</v>
      </c>
      <c r="H40" s="13">
        <v>0</v>
      </c>
      <c r="I40" s="13">
        <v>0</v>
      </c>
      <c r="J40" s="13">
        <v>0</v>
      </c>
      <c r="K40" s="13">
        <v>6746605</v>
      </c>
      <c r="L40" s="13">
        <v>2916103</v>
      </c>
      <c r="M40" s="13">
        <v>3830502</v>
      </c>
      <c r="N40" s="13">
        <v>0</v>
      </c>
      <c r="O40" s="13">
        <v>0</v>
      </c>
      <c r="P40" s="13">
        <v>0</v>
      </c>
      <c r="Q40" s="13">
        <v>6899628</v>
      </c>
      <c r="R40" s="13">
        <v>6899428</v>
      </c>
      <c r="S40" s="13">
        <v>3347218</v>
      </c>
      <c r="T40" s="13">
        <v>483313</v>
      </c>
      <c r="U40" s="13">
        <v>14.5236</v>
      </c>
      <c r="V40" s="13">
        <v>0</v>
      </c>
    </row>
    <row r="41" spans="1:22" x14ac:dyDescent="0.3">
      <c r="A41" t="s">
        <v>124</v>
      </c>
      <c r="B41" s="13">
        <v>16578619</v>
      </c>
      <c r="C41" s="13">
        <v>12525822</v>
      </c>
      <c r="D41" s="13">
        <v>4052797</v>
      </c>
      <c r="E41" s="13">
        <v>9674673</v>
      </c>
      <c r="F41" s="13">
        <v>9434681</v>
      </c>
      <c r="G41" s="13">
        <v>239992</v>
      </c>
      <c r="H41" s="13">
        <v>0</v>
      </c>
      <c r="I41" s="13">
        <v>0</v>
      </c>
      <c r="J41" s="13">
        <v>0</v>
      </c>
      <c r="K41" s="13">
        <v>6903946</v>
      </c>
      <c r="L41" s="13">
        <v>3091141</v>
      </c>
      <c r="M41" s="13">
        <v>3812805</v>
      </c>
      <c r="N41" s="13">
        <v>0</v>
      </c>
      <c r="O41" s="13">
        <v>0</v>
      </c>
      <c r="P41" s="13">
        <v>0</v>
      </c>
      <c r="Q41" s="13">
        <v>7052572</v>
      </c>
      <c r="R41" s="13">
        <v>7051773</v>
      </c>
      <c r="S41" s="13">
        <v>3382458</v>
      </c>
      <c r="T41" s="13">
        <v>430317</v>
      </c>
      <c r="U41" s="13">
        <v>15.084300000000001</v>
      </c>
      <c r="V41" s="13">
        <v>0</v>
      </c>
    </row>
    <row r="42" spans="1:22" x14ac:dyDescent="0.3">
      <c r="A42" t="s">
        <v>125</v>
      </c>
      <c r="B42" s="13">
        <v>16154141</v>
      </c>
      <c r="C42" s="13">
        <v>12102109</v>
      </c>
      <c r="D42" s="13">
        <v>4052032</v>
      </c>
      <c r="E42" s="13">
        <v>8907249</v>
      </c>
      <c r="F42" s="13">
        <v>8734797</v>
      </c>
      <c r="G42" s="13">
        <v>172452</v>
      </c>
      <c r="H42" s="13">
        <v>0</v>
      </c>
      <c r="I42" s="13">
        <v>0</v>
      </c>
      <c r="J42" s="13">
        <v>0</v>
      </c>
      <c r="K42" s="13">
        <v>7246892</v>
      </c>
      <c r="L42" s="13">
        <v>3367312</v>
      </c>
      <c r="M42" s="13">
        <v>3879580</v>
      </c>
      <c r="N42" s="13">
        <v>0</v>
      </c>
      <c r="O42" s="13">
        <v>0</v>
      </c>
      <c r="P42" s="13">
        <v>0</v>
      </c>
      <c r="Q42" s="13">
        <v>7381026</v>
      </c>
      <c r="R42" s="13">
        <v>7381008</v>
      </c>
      <c r="S42" s="13">
        <v>3478985</v>
      </c>
      <c r="T42" s="13">
        <v>400628</v>
      </c>
      <c r="U42" s="13">
        <v>13.991899999999999</v>
      </c>
      <c r="V42" s="13">
        <v>0</v>
      </c>
    </row>
    <row r="43" spans="1:22" x14ac:dyDescent="0.3">
      <c r="A43" t="s">
        <v>126</v>
      </c>
      <c r="B43" s="13">
        <v>16477472</v>
      </c>
      <c r="C43" s="13">
        <v>11990923</v>
      </c>
      <c r="D43" s="13">
        <v>4486549</v>
      </c>
      <c r="E43" s="13">
        <v>9350670</v>
      </c>
      <c r="F43" s="13">
        <v>9094182</v>
      </c>
      <c r="G43" s="13">
        <v>256488</v>
      </c>
      <c r="H43" s="13">
        <v>0</v>
      </c>
      <c r="I43" s="13">
        <v>0</v>
      </c>
      <c r="J43" s="13">
        <v>0</v>
      </c>
      <c r="K43" s="13">
        <v>7126802</v>
      </c>
      <c r="L43" s="13">
        <v>2896741</v>
      </c>
      <c r="M43" s="13">
        <v>4230061</v>
      </c>
      <c r="N43" s="13">
        <v>0</v>
      </c>
      <c r="O43" s="13">
        <v>0</v>
      </c>
      <c r="P43" s="13">
        <v>0</v>
      </c>
      <c r="Q43" s="13">
        <v>7251088</v>
      </c>
      <c r="R43" s="13">
        <v>7251079</v>
      </c>
      <c r="S43" s="13">
        <v>3758062</v>
      </c>
      <c r="T43" s="13">
        <v>472009</v>
      </c>
      <c r="U43" s="13">
        <v>14.3062</v>
      </c>
      <c r="V43" s="13">
        <v>0</v>
      </c>
    </row>
    <row r="44" spans="1:22" x14ac:dyDescent="0.3">
      <c r="A44" t="s">
        <v>127</v>
      </c>
      <c r="B44" s="13">
        <v>16409824</v>
      </c>
      <c r="C44" s="13">
        <v>11700516</v>
      </c>
      <c r="D44" s="13">
        <v>4709308</v>
      </c>
      <c r="E44" s="13">
        <v>9350838</v>
      </c>
      <c r="F44" s="13">
        <v>9008329</v>
      </c>
      <c r="G44" s="13">
        <v>342509</v>
      </c>
      <c r="H44" s="13">
        <v>0</v>
      </c>
      <c r="I44" s="13">
        <v>0</v>
      </c>
      <c r="J44" s="13">
        <v>0</v>
      </c>
      <c r="K44" s="13">
        <v>7058986</v>
      </c>
      <c r="L44" s="13">
        <v>2692187</v>
      </c>
      <c r="M44" s="13">
        <v>4366799</v>
      </c>
      <c r="N44" s="13">
        <v>0</v>
      </c>
      <c r="O44" s="13">
        <v>0</v>
      </c>
      <c r="P44" s="13">
        <v>0</v>
      </c>
      <c r="Q44" s="13">
        <v>7202461</v>
      </c>
      <c r="R44" s="13">
        <v>7202404</v>
      </c>
      <c r="S44" s="13">
        <v>3832377</v>
      </c>
      <c r="T44" s="13">
        <v>534436</v>
      </c>
      <c r="U44" s="13">
        <v>14.335900000000001</v>
      </c>
      <c r="V44" s="13">
        <v>0</v>
      </c>
    </row>
    <row r="45" spans="1:22" x14ac:dyDescent="0.3">
      <c r="A45" t="s">
        <v>128</v>
      </c>
      <c r="B45" s="13">
        <v>16850729</v>
      </c>
      <c r="C45" s="13">
        <v>12186180</v>
      </c>
      <c r="D45" s="13">
        <v>4664549</v>
      </c>
      <c r="E45" s="13">
        <v>9231667</v>
      </c>
      <c r="F45" s="13">
        <v>8882875</v>
      </c>
      <c r="G45" s="13">
        <v>348792</v>
      </c>
      <c r="H45" s="13">
        <v>0</v>
      </c>
      <c r="I45" s="13">
        <v>0</v>
      </c>
      <c r="J45" s="13">
        <v>0</v>
      </c>
      <c r="K45" s="13">
        <v>7619062</v>
      </c>
      <c r="L45" s="13">
        <v>3303305</v>
      </c>
      <c r="M45" s="13">
        <v>4315757</v>
      </c>
      <c r="N45" s="13">
        <v>0</v>
      </c>
      <c r="O45" s="13">
        <v>0</v>
      </c>
      <c r="P45" s="13">
        <v>0</v>
      </c>
      <c r="Q45" s="13">
        <v>7827130</v>
      </c>
      <c r="R45" s="13">
        <v>7827122</v>
      </c>
      <c r="S45" s="13">
        <v>3696134</v>
      </c>
      <c r="T45" s="13">
        <v>619646</v>
      </c>
      <c r="U45" s="13">
        <v>13.9902</v>
      </c>
      <c r="V45" s="13">
        <v>0</v>
      </c>
    </row>
    <row r="46" spans="1:22" x14ac:dyDescent="0.3">
      <c r="A46" t="s">
        <v>129</v>
      </c>
      <c r="B46" s="13">
        <v>20347499</v>
      </c>
      <c r="C46" s="13">
        <v>18426957</v>
      </c>
      <c r="D46" s="13">
        <v>1920542</v>
      </c>
      <c r="E46" s="13">
        <v>9388211</v>
      </c>
      <c r="F46" s="13">
        <v>9012190</v>
      </c>
      <c r="G46" s="13">
        <v>376021</v>
      </c>
      <c r="H46" s="13">
        <v>0</v>
      </c>
      <c r="I46" s="13">
        <v>0</v>
      </c>
      <c r="J46" s="13">
        <v>0</v>
      </c>
      <c r="K46" s="13">
        <v>10959288</v>
      </c>
      <c r="L46" s="13">
        <v>9414767</v>
      </c>
      <c r="M46" s="13">
        <v>1544521</v>
      </c>
      <c r="N46" s="13">
        <v>0</v>
      </c>
      <c r="O46" s="13">
        <v>0</v>
      </c>
      <c r="P46" s="13">
        <v>0</v>
      </c>
      <c r="Q46" s="13">
        <v>11098560</v>
      </c>
      <c r="R46" s="13">
        <v>11094247</v>
      </c>
      <c r="S46" s="13">
        <v>674595</v>
      </c>
      <c r="T46" s="13">
        <v>869979</v>
      </c>
      <c r="U46" s="13">
        <v>15.620900000000001</v>
      </c>
      <c r="V46" s="13">
        <v>0</v>
      </c>
    </row>
    <row r="47" spans="1:22" x14ac:dyDescent="0.3">
      <c r="A47" t="s">
        <v>130</v>
      </c>
      <c r="B47" s="13">
        <v>15836393</v>
      </c>
      <c r="C47" s="13">
        <v>14482378</v>
      </c>
      <c r="D47" s="13">
        <v>1354015</v>
      </c>
      <c r="E47" s="13">
        <v>12098973</v>
      </c>
      <c r="F47" s="13">
        <v>11832564</v>
      </c>
      <c r="G47" s="13">
        <v>266409</v>
      </c>
      <c r="H47" s="13">
        <v>0</v>
      </c>
      <c r="I47" s="13">
        <v>0</v>
      </c>
      <c r="J47" s="13">
        <v>0</v>
      </c>
      <c r="K47" s="13">
        <v>3737420</v>
      </c>
      <c r="L47" s="13">
        <v>2649814</v>
      </c>
      <c r="M47" s="13">
        <v>1087606</v>
      </c>
      <c r="N47" s="13">
        <v>0</v>
      </c>
      <c r="O47" s="13">
        <v>0</v>
      </c>
      <c r="P47" s="13">
        <v>0</v>
      </c>
      <c r="Q47" s="13">
        <v>3950256</v>
      </c>
      <c r="R47" s="13">
        <v>3885064</v>
      </c>
      <c r="S47" s="13">
        <v>642752</v>
      </c>
      <c r="T47" s="13">
        <v>444739</v>
      </c>
      <c r="U47" s="13">
        <v>45.950699999999998</v>
      </c>
      <c r="V47" s="13">
        <v>0</v>
      </c>
    </row>
    <row r="48" spans="1:22" x14ac:dyDescent="0.3">
      <c r="A48" t="s">
        <v>131</v>
      </c>
      <c r="B48" s="13">
        <v>15013246</v>
      </c>
      <c r="C48" s="13">
        <v>13573903</v>
      </c>
      <c r="D48" s="13">
        <v>1439343</v>
      </c>
      <c r="E48" s="13">
        <v>11302842</v>
      </c>
      <c r="F48" s="13">
        <v>11074025</v>
      </c>
      <c r="G48" s="13">
        <v>228817</v>
      </c>
      <c r="H48" s="13">
        <v>0</v>
      </c>
      <c r="I48" s="13">
        <v>0</v>
      </c>
      <c r="J48" s="13">
        <v>0</v>
      </c>
      <c r="K48" s="13">
        <v>3710404</v>
      </c>
      <c r="L48" s="13">
        <v>2499878</v>
      </c>
      <c r="M48" s="13">
        <v>1210526</v>
      </c>
      <c r="N48" s="13">
        <v>0</v>
      </c>
      <c r="O48" s="13">
        <v>0</v>
      </c>
      <c r="P48" s="13">
        <v>0</v>
      </c>
      <c r="Q48" s="13">
        <v>3949980</v>
      </c>
      <c r="R48" s="13">
        <v>3886852</v>
      </c>
      <c r="S48" s="13">
        <v>751759</v>
      </c>
      <c r="T48" s="13">
        <v>458778</v>
      </c>
      <c r="U48" s="13">
        <v>46.608199999999997</v>
      </c>
      <c r="V48" s="13">
        <v>0</v>
      </c>
    </row>
    <row r="49" spans="1:22" x14ac:dyDescent="0.3">
      <c r="A49" t="s">
        <v>132</v>
      </c>
      <c r="B49" s="13">
        <v>16853670</v>
      </c>
      <c r="C49" s="13">
        <v>14798824</v>
      </c>
      <c r="D49" s="13">
        <v>2054846</v>
      </c>
      <c r="E49" s="13">
        <v>9025781</v>
      </c>
      <c r="F49" s="13">
        <v>8734825</v>
      </c>
      <c r="G49" s="13">
        <v>290956</v>
      </c>
      <c r="H49" s="13">
        <v>0</v>
      </c>
      <c r="I49" s="13">
        <v>0</v>
      </c>
      <c r="J49" s="13">
        <v>0</v>
      </c>
      <c r="K49" s="13">
        <v>7827889</v>
      </c>
      <c r="L49" s="13">
        <v>6063999</v>
      </c>
      <c r="M49" s="13">
        <v>1763890</v>
      </c>
      <c r="N49" s="13">
        <v>0</v>
      </c>
      <c r="O49" s="13">
        <v>0</v>
      </c>
      <c r="P49" s="13">
        <v>0</v>
      </c>
      <c r="Q49" s="13">
        <v>7969781</v>
      </c>
      <c r="R49" s="13">
        <v>7969205</v>
      </c>
      <c r="S49" s="13">
        <v>909095</v>
      </c>
      <c r="T49" s="13">
        <v>854800</v>
      </c>
      <c r="U49" s="13">
        <v>14.425599999999999</v>
      </c>
      <c r="V49" s="13">
        <v>0</v>
      </c>
    </row>
    <row r="50" spans="1:22" x14ac:dyDescent="0.3">
      <c r="A50" t="s">
        <v>133</v>
      </c>
      <c r="B50" s="13">
        <v>19868848</v>
      </c>
      <c r="C50" s="13">
        <v>17161419</v>
      </c>
      <c r="D50" s="13">
        <v>2707429</v>
      </c>
      <c r="E50" s="13">
        <v>8922810</v>
      </c>
      <c r="F50" s="13">
        <v>8570046</v>
      </c>
      <c r="G50" s="13">
        <v>352764</v>
      </c>
      <c r="H50" s="13">
        <v>0</v>
      </c>
      <c r="I50" s="13">
        <v>0</v>
      </c>
      <c r="J50" s="13">
        <v>0</v>
      </c>
      <c r="K50" s="13">
        <v>10946038</v>
      </c>
      <c r="L50" s="13">
        <v>8591373</v>
      </c>
      <c r="M50" s="13">
        <v>2354665</v>
      </c>
      <c r="N50" s="13">
        <v>0</v>
      </c>
      <c r="O50" s="13">
        <v>0</v>
      </c>
      <c r="P50" s="13">
        <v>0</v>
      </c>
      <c r="Q50" s="13">
        <v>11119224</v>
      </c>
      <c r="R50" s="13">
        <v>11119194</v>
      </c>
      <c r="S50" s="13">
        <v>1138744</v>
      </c>
      <c r="T50" s="13">
        <v>1215889</v>
      </c>
      <c r="U50" s="13">
        <v>14.0906</v>
      </c>
      <c r="V50" s="13">
        <v>0</v>
      </c>
    </row>
    <row r="51" spans="1:22" x14ac:dyDescent="0.3">
      <c r="A51" t="s">
        <v>134</v>
      </c>
      <c r="B51" s="13">
        <v>17262531</v>
      </c>
      <c r="C51" s="13">
        <v>15665624</v>
      </c>
      <c r="D51" s="13">
        <v>1596907</v>
      </c>
      <c r="E51" s="13">
        <v>9195508</v>
      </c>
      <c r="F51" s="13">
        <v>8928717</v>
      </c>
      <c r="G51" s="13">
        <v>266791</v>
      </c>
      <c r="H51" s="13">
        <v>0</v>
      </c>
      <c r="I51" s="13">
        <v>0</v>
      </c>
      <c r="J51" s="13">
        <v>0</v>
      </c>
      <c r="K51" s="13">
        <v>8067023</v>
      </c>
      <c r="L51" s="13">
        <v>6736907</v>
      </c>
      <c r="M51" s="13">
        <v>1330116</v>
      </c>
      <c r="N51" s="13">
        <v>0</v>
      </c>
      <c r="O51" s="13">
        <v>0</v>
      </c>
      <c r="P51" s="13">
        <v>0</v>
      </c>
      <c r="Q51" s="13">
        <v>8177528</v>
      </c>
      <c r="R51" s="13">
        <v>8175825</v>
      </c>
      <c r="S51" s="13">
        <v>678467</v>
      </c>
      <c r="T51" s="13">
        <v>651607</v>
      </c>
      <c r="U51" s="13">
        <v>15.1143</v>
      </c>
      <c r="V51" s="13">
        <v>0</v>
      </c>
    </row>
    <row r="52" spans="1:22" x14ac:dyDescent="0.3">
      <c r="A52" t="s">
        <v>135</v>
      </c>
      <c r="B52" s="13">
        <v>9041485</v>
      </c>
      <c r="C52" s="13">
        <v>8696454</v>
      </c>
      <c r="D52" s="13">
        <v>345031</v>
      </c>
      <c r="E52" s="13">
        <v>8045873</v>
      </c>
      <c r="F52" s="13">
        <v>8003146</v>
      </c>
      <c r="G52" s="13">
        <v>42727</v>
      </c>
      <c r="H52" s="13">
        <v>0</v>
      </c>
      <c r="I52" s="13">
        <v>0</v>
      </c>
      <c r="J52" s="13">
        <v>0</v>
      </c>
      <c r="K52" s="13">
        <v>995612</v>
      </c>
      <c r="L52" s="13">
        <v>693308</v>
      </c>
      <c r="M52" s="13">
        <v>302304</v>
      </c>
      <c r="N52" s="13">
        <v>0</v>
      </c>
      <c r="O52" s="13">
        <v>0</v>
      </c>
      <c r="P52" s="13">
        <v>0</v>
      </c>
      <c r="Q52" s="13">
        <v>1006924</v>
      </c>
      <c r="R52" s="13">
        <v>1006862</v>
      </c>
      <c r="S52" s="13">
        <v>233552</v>
      </c>
      <c r="T52" s="13">
        <v>68758</v>
      </c>
      <c r="U52" s="13">
        <v>14.3629</v>
      </c>
      <c r="V52" s="13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8"/>
  </cols>
  <sheetData>
    <row r="1" spans="1:22" x14ac:dyDescent="0.3">
      <c r="B1" s="14" t="s">
        <v>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8" t="s">
        <v>165</v>
      </c>
    </row>
    <row r="3" spans="1:22" x14ac:dyDescent="0.3">
      <c r="A3" t="s">
        <v>1</v>
      </c>
      <c r="B3" s="13">
        <v>3209178</v>
      </c>
      <c r="C3" s="13">
        <v>2894808</v>
      </c>
      <c r="D3" s="13">
        <v>314370</v>
      </c>
      <c r="E3" s="13">
        <v>606789</v>
      </c>
      <c r="F3" s="13">
        <v>480151</v>
      </c>
      <c r="G3" s="13">
        <v>126638</v>
      </c>
      <c r="H3" s="13">
        <v>58177</v>
      </c>
      <c r="I3" s="13">
        <v>21349</v>
      </c>
      <c r="J3" s="13">
        <v>36828</v>
      </c>
      <c r="K3" s="13">
        <v>2354599</v>
      </c>
      <c r="L3" s="13">
        <v>2203941</v>
      </c>
      <c r="M3" s="13">
        <v>150658</v>
      </c>
      <c r="N3" s="13">
        <v>189613</v>
      </c>
      <c r="O3" s="13">
        <v>189367</v>
      </c>
      <c r="P3" s="13">
        <v>246</v>
      </c>
      <c r="Q3" s="13">
        <v>2319461</v>
      </c>
      <c r="R3" s="13">
        <v>2316925</v>
      </c>
      <c r="S3" s="13">
        <v>13109</v>
      </c>
      <c r="T3" s="13">
        <v>137859</v>
      </c>
      <c r="U3" s="13">
        <v>100.73399999999999</v>
      </c>
      <c r="V3" s="13">
        <v>859950</v>
      </c>
    </row>
    <row r="4" spans="1:22" x14ac:dyDescent="0.3">
      <c r="A4" t="s">
        <v>87</v>
      </c>
      <c r="B4" s="13">
        <v>4159630</v>
      </c>
      <c r="C4" s="13">
        <v>3916762</v>
      </c>
      <c r="D4" s="13">
        <v>242868</v>
      </c>
      <c r="E4" s="13">
        <v>488029</v>
      </c>
      <c r="F4" s="13">
        <v>391489</v>
      </c>
      <c r="G4" s="13">
        <v>96540</v>
      </c>
      <c r="H4" s="13">
        <v>88641</v>
      </c>
      <c r="I4" s="13">
        <v>21867</v>
      </c>
      <c r="J4" s="13">
        <v>66774</v>
      </c>
      <c r="K4" s="13">
        <v>3457475</v>
      </c>
      <c r="L4" s="13">
        <v>3378821</v>
      </c>
      <c r="M4" s="13">
        <v>78654</v>
      </c>
      <c r="N4" s="13">
        <v>125485</v>
      </c>
      <c r="O4" s="13">
        <v>124585</v>
      </c>
      <c r="P4" s="13">
        <v>900</v>
      </c>
      <c r="Q4" s="13">
        <v>2735413</v>
      </c>
      <c r="R4" s="13">
        <v>2734292</v>
      </c>
      <c r="S4" s="13">
        <v>16075</v>
      </c>
      <c r="T4" s="13">
        <v>62192</v>
      </c>
      <c r="U4" s="13">
        <v>62.094299999999997</v>
      </c>
      <c r="V4" s="13">
        <v>1114368</v>
      </c>
    </row>
    <row r="5" spans="1:22" x14ac:dyDescent="0.3">
      <c r="A5" t="s">
        <v>88</v>
      </c>
      <c r="B5" s="13">
        <v>3690332</v>
      </c>
      <c r="C5" s="13">
        <v>3298680</v>
      </c>
      <c r="D5" s="13">
        <v>391652</v>
      </c>
      <c r="E5" s="13">
        <v>352841</v>
      </c>
      <c r="F5" s="13">
        <v>289235</v>
      </c>
      <c r="G5" s="13">
        <v>63606</v>
      </c>
      <c r="H5" s="13">
        <v>232024</v>
      </c>
      <c r="I5" s="13">
        <v>25862</v>
      </c>
      <c r="J5" s="13">
        <v>206162</v>
      </c>
      <c r="K5" s="13">
        <v>2836178</v>
      </c>
      <c r="L5" s="13">
        <v>2715555</v>
      </c>
      <c r="M5" s="13">
        <v>120623</v>
      </c>
      <c r="N5" s="13">
        <v>269289</v>
      </c>
      <c r="O5" s="13">
        <v>268028</v>
      </c>
      <c r="P5" s="13">
        <v>1261</v>
      </c>
      <c r="Q5" s="13">
        <v>2309390</v>
      </c>
      <c r="R5" s="13">
        <v>2309034</v>
      </c>
      <c r="S5" s="13">
        <v>10437</v>
      </c>
      <c r="T5" s="13">
        <v>109206</v>
      </c>
      <c r="U5" s="13">
        <v>166.35599999999999</v>
      </c>
      <c r="V5" s="13">
        <v>869151</v>
      </c>
    </row>
    <row r="6" spans="1:22" x14ac:dyDescent="0.3">
      <c r="A6" t="s">
        <v>89</v>
      </c>
      <c r="B6" s="13">
        <v>4006969</v>
      </c>
      <c r="C6" s="13">
        <v>3675295</v>
      </c>
      <c r="D6" s="13">
        <v>331674</v>
      </c>
      <c r="E6" s="13">
        <v>664136</v>
      </c>
      <c r="F6" s="13">
        <v>556314</v>
      </c>
      <c r="G6" s="13">
        <v>107822</v>
      </c>
      <c r="H6" s="13">
        <v>117382</v>
      </c>
      <c r="I6" s="13">
        <v>42748</v>
      </c>
      <c r="J6" s="13">
        <v>74634</v>
      </c>
      <c r="K6" s="13">
        <v>3003459</v>
      </c>
      <c r="L6" s="13">
        <v>2855652</v>
      </c>
      <c r="M6" s="13">
        <v>147807</v>
      </c>
      <c r="N6" s="13">
        <v>221992</v>
      </c>
      <c r="O6" s="13">
        <v>220581</v>
      </c>
      <c r="P6" s="13">
        <v>1411</v>
      </c>
      <c r="Q6" s="13">
        <v>2698690</v>
      </c>
      <c r="R6" s="13">
        <v>2698249</v>
      </c>
      <c r="S6" s="13">
        <v>27560</v>
      </c>
      <c r="T6" s="13">
        <v>119220</v>
      </c>
      <c r="U6" s="13">
        <v>68.897900000000007</v>
      </c>
      <c r="V6" s="13">
        <v>1026853</v>
      </c>
    </row>
    <row r="7" spans="1:22" x14ac:dyDescent="0.3">
      <c r="A7" t="s">
        <v>90</v>
      </c>
      <c r="B7" s="13">
        <v>4826066</v>
      </c>
      <c r="C7" s="13">
        <v>4435244</v>
      </c>
      <c r="D7" s="13">
        <v>390822</v>
      </c>
      <c r="E7" s="13">
        <v>619270</v>
      </c>
      <c r="F7" s="13">
        <v>512863</v>
      </c>
      <c r="G7" s="13">
        <v>106407</v>
      </c>
      <c r="H7" s="13">
        <v>180555</v>
      </c>
      <c r="I7" s="13">
        <v>31731</v>
      </c>
      <c r="J7" s="13">
        <v>148824</v>
      </c>
      <c r="K7" s="13">
        <v>3773197</v>
      </c>
      <c r="L7" s="13">
        <v>3639341</v>
      </c>
      <c r="M7" s="13">
        <v>133856</v>
      </c>
      <c r="N7" s="13">
        <v>253044</v>
      </c>
      <c r="O7" s="13">
        <v>251309</v>
      </c>
      <c r="P7" s="13">
        <v>1735</v>
      </c>
      <c r="Q7" s="13">
        <v>2973805</v>
      </c>
      <c r="R7" s="13">
        <v>2973322</v>
      </c>
      <c r="S7" s="13">
        <v>16730</v>
      </c>
      <c r="T7" s="13">
        <v>115862</v>
      </c>
      <c r="U7" s="13">
        <v>123.399</v>
      </c>
      <c r="V7" s="13">
        <v>1209985</v>
      </c>
    </row>
    <row r="8" spans="1:22" x14ac:dyDescent="0.3">
      <c r="A8" t="s">
        <v>91</v>
      </c>
      <c r="B8" s="13">
        <v>3151416</v>
      </c>
      <c r="C8" s="13">
        <v>2604108</v>
      </c>
      <c r="D8" s="13">
        <v>547308</v>
      </c>
      <c r="E8" s="13">
        <v>499502</v>
      </c>
      <c r="F8" s="13">
        <v>246664</v>
      </c>
      <c r="G8" s="13">
        <v>252838</v>
      </c>
      <c r="H8" s="13">
        <v>42340</v>
      </c>
      <c r="I8" s="13">
        <v>12374</v>
      </c>
      <c r="J8" s="13">
        <v>29966</v>
      </c>
      <c r="K8" s="13">
        <v>2433594</v>
      </c>
      <c r="L8" s="13">
        <v>2169863</v>
      </c>
      <c r="M8" s="13">
        <v>263731</v>
      </c>
      <c r="N8" s="13">
        <v>175980</v>
      </c>
      <c r="O8" s="13">
        <v>175207</v>
      </c>
      <c r="P8" s="13">
        <v>773</v>
      </c>
      <c r="Q8" s="13">
        <v>3171983</v>
      </c>
      <c r="R8" s="13">
        <v>3150527</v>
      </c>
      <c r="S8" s="13">
        <v>13278</v>
      </c>
      <c r="T8" s="13">
        <v>249435</v>
      </c>
      <c r="U8" s="13">
        <v>110.688</v>
      </c>
      <c r="V8" s="13">
        <v>739190</v>
      </c>
    </row>
    <row r="9" spans="1:22" x14ac:dyDescent="0.3">
      <c r="A9" t="s">
        <v>92</v>
      </c>
      <c r="B9" s="13">
        <v>3942230</v>
      </c>
      <c r="C9" s="13">
        <v>3725326</v>
      </c>
      <c r="D9" s="13">
        <v>216904</v>
      </c>
      <c r="E9" s="13">
        <v>690957</v>
      </c>
      <c r="F9" s="13">
        <v>615028</v>
      </c>
      <c r="G9" s="13">
        <v>75929</v>
      </c>
      <c r="H9" s="13">
        <v>89539</v>
      </c>
      <c r="I9" s="13">
        <v>47914</v>
      </c>
      <c r="J9" s="13">
        <v>41625</v>
      </c>
      <c r="K9" s="13">
        <v>2834003</v>
      </c>
      <c r="L9" s="13">
        <v>2734845</v>
      </c>
      <c r="M9" s="13">
        <v>99158</v>
      </c>
      <c r="N9" s="13">
        <v>327731</v>
      </c>
      <c r="O9" s="13">
        <v>327539</v>
      </c>
      <c r="P9" s="13">
        <v>192</v>
      </c>
      <c r="Q9" s="13">
        <v>2941622</v>
      </c>
      <c r="R9" s="13">
        <v>2937342</v>
      </c>
      <c r="S9" s="13">
        <v>8886</v>
      </c>
      <c r="T9" s="13">
        <v>88612</v>
      </c>
      <c r="U9" s="13">
        <v>120.208</v>
      </c>
      <c r="V9" s="13">
        <v>900216</v>
      </c>
    </row>
    <row r="10" spans="1:22" x14ac:dyDescent="0.3">
      <c r="A10" t="s">
        <v>93</v>
      </c>
      <c r="B10" s="13">
        <v>4361257</v>
      </c>
      <c r="C10" s="13">
        <v>3901253</v>
      </c>
      <c r="D10" s="13">
        <v>460004</v>
      </c>
      <c r="E10" s="13">
        <v>950330</v>
      </c>
      <c r="F10" s="13">
        <v>773172</v>
      </c>
      <c r="G10" s="13">
        <v>177158</v>
      </c>
      <c r="H10" s="13">
        <v>104279</v>
      </c>
      <c r="I10" s="13">
        <v>18214</v>
      </c>
      <c r="J10" s="13">
        <v>86065</v>
      </c>
      <c r="K10" s="13">
        <v>3124681</v>
      </c>
      <c r="L10" s="13">
        <v>2928363</v>
      </c>
      <c r="M10" s="13">
        <v>196318</v>
      </c>
      <c r="N10" s="13">
        <v>181967</v>
      </c>
      <c r="O10" s="13">
        <v>181504</v>
      </c>
      <c r="P10" s="13">
        <v>463</v>
      </c>
      <c r="Q10" s="13">
        <v>3187908</v>
      </c>
      <c r="R10" s="13">
        <v>3183042</v>
      </c>
      <c r="S10" s="13">
        <v>19653</v>
      </c>
      <c r="T10" s="13">
        <v>177531</v>
      </c>
      <c r="U10" s="13">
        <v>74.592500000000001</v>
      </c>
      <c r="V10" s="13">
        <v>1106665</v>
      </c>
    </row>
    <row r="11" spans="1:22" x14ac:dyDescent="0.3">
      <c r="A11" t="s">
        <v>94</v>
      </c>
      <c r="B11" s="13">
        <v>3859915</v>
      </c>
      <c r="C11" s="13">
        <v>3368312</v>
      </c>
      <c r="D11" s="13">
        <v>491603</v>
      </c>
      <c r="E11" s="13">
        <v>526677</v>
      </c>
      <c r="F11" s="13">
        <v>382135</v>
      </c>
      <c r="G11" s="13">
        <v>144542</v>
      </c>
      <c r="H11" s="13">
        <v>80936</v>
      </c>
      <c r="I11" s="13">
        <v>9763</v>
      </c>
      <c r="J11" s="13">
        <v>71173</v>
      </c>
      <c r="K11" s="13">
        <v>3044444</v>
      </c>
      <c r="L11" s="13">
        <v>2769394</v>
      </c>
      <c r="M11" s="13">
        <v>275050</v>
      </c>
      <c r="N11" s="13">
        <v>207858</v>
      </c>
      <c r="O11" s="13">
        <v>207020</v>
      </c>
      <c r="P11" s="13">
        <v>838</v>
      </c>
      <c r="Q11" s="13">
        <v>3302921</v>
      </c>
      <c r="R11" s="13">
        <v>3299732</v>
      </c>
      <c r="S11" s="13">
        <v>29222</v>
      </c>
      <c r="T11" s="13">
        <v>243668</v>
      </c>
      <c r="U11" s="13">
        <v>109.496</v>
      </c>
      <c r="V11" s="13">
        <v>939157</v>
      </c>
    </row>
    <row r="12" spans="1:22" x14ac:dyDescent="0.3">
      <c r="A12" t="s">
        <v>95</v>
      </c>
      <c r="B12" s="13">
        <v>3261147</v>
      </c>
      <c r="C12" s="13">
        <v>3260712</v>
      </c>
      <c r="D12" s="13">
        <v>435</v>
      </c>
      <c r="E12" s="13">
        <v>255604</v>
      </c>
      <c r="F12" s="13">
        <v>255510</v>
      </c>
      <c r="G12" s="13">
        <v>94</v>
      </c>
      <c r="H12" s="13">
        <v>113</v>
      </c>
      <c r="I12" s="13">
        <v>109</v>
      </c>
      <c r="J12" s="13">
        <v>4</v>
      </c>
      <c r="K12" s="13">
        <v>3005094</v>
      </c>
      <c r="L12" s="13">
        <v>3004761</v>
      </c>
      <c r="M12" s="13">
        <v>333</v>
      </c>
      <c r="N12" s="13">
        <v>336</v>
      </c>
      <c r="O12" s="13">
        <v>332</v>
      </c>
      <c r="P12" s="13">
        <v>4</v>
      </c>
      <c r="Q12" s="13">
        <v>1248646</v>
      </c>
      <c r="R12" s="13">
        <v>1248639</v>
      </c>
      <c r="S12" s="13">
        <v>56</v>
      </c>
      <c r="T12" s="13">
        <v>173</v>
      </c>
      <c r="U12" s="13">
        <v>77.119500000000002</v>
      </c>
      <c r="V12" s="13">
        <v>626775</v>
      </c>
    </row>
    <row r="13" spans="1:22" x14ac:dyDescent="0.3">
      <c r="A13" t="s">
        <v>96</v>
      </c>
      <c r="B13" s="13">
        <v>4472134</v>
      </c>
      <c r="C13" s="13">
        <v>3489360</v>
      </c>
      <c r="D13" s="13">
        <v>982774</v>
      </c>
      <c r="E13" s="13">
        <v>798728</v>
      </c>
      <c r="F13" s="13">
        <v>514480</v>
      </c>
      <c r="G13" s="13">
        <v>284248</v>
      </c>
      <c r="H13" s="13">
        <v>114647</v>
      </c>
      <c r="I13" s="13">
        <v>40113</v>
      </c>
      <c r="J13" s="13">
        <v>74534</v>
      </c>
      <c r="K13" s="13">
        <v>3274477</v>
      </c>
      <c r="L13" s="13">
        <v>2651665</v>
      </c>
      <c r="M13" s="13">
        <v>622812</v>
      </c>
      <c r="N13" s="13">
        <v>284282</v>
      </c>
      <c r="O13" s="13">
        <v>283102</v>
      </c>
      <c r="P13" s="13">
        <v>1180</v>
      </c>
      <c r="Q13" s="13">
        <v>3500427</v>
      </c>
      <c r="R13" s="13">
        <v>3498392</v>
      </c>
      <c r="S13" s="13">
        <v>52193</v>
      </c>
      <c r="T13" s="13">
        <v>568726</v>
      </c>
      <c r="U13" s="13">
        <v>75.920100000000005</v>
      </c>
      <c r="V13" s="13">
        <v>924468</v>
      </c>
    </row>
    <row r="14" spans="1:22" x14ac:dyDescent="0.3">
      <c r="A14" t="s">
        <v>97</v>
      </c>
      <c r="B14" s="13">
        <v>7904609</v>
      </c>
      <c r="C14" s="13">
        <v>6866822</v>
      </c>
      <c r="D14" s="13">
        <v>1037787</v>
      </c>
      <c r="E14" s="13">
        <v>2237467</v>
      </c>
      <c r="F14" s="13">
        <v>1968903</v>
      </c>
      <c r="G14" s="13">
        <v>268564</v>
      </c>
      <c r="H14" s="13">
        <v>105593</v>
      </c>
      <c r="I14" s="13">
        <v>56480</v>
      </c>
      <c r="J14" s="13">
        <v>49113</v>
      </c>
      <c r="K14" s="13">
        <v>5316513</v>
      </c>
      <c r="L14" s="13">
        <v>4597782</v>
      </c>
      <c r="M14" s="13">
        <v>718731</v>
      </c>
      <c r="N14" s="13">
        <v>245036</v>
      </c>
      <c r="O14" s="13">
        <v>243657</v>
      </c>
      <c r="P14" s="13">
        <v>1379</v>
      </c>
      <c r="Q14" s="13">
        <v>7027025</v>
      </c>
      <c r="R14" s="13">
        <v>7024236</v>
      </c>
      <c r="S14" s="13">
        <v>54380</v>
      </c>
      <c r="T14" s="13">
        <v>663698</v>
      </c>
      <c r="U14" s="13">
        <v>57.5276</v>
      </c>
      <c r="V14" s="13">
        <v>1543389</v>
      </c>
    </row>
    <row r="15" spans="1:22" x14ac:dyDescent="0.3">
      <c r="A15" t="s">
        <v>98</v>
      </c>
      <c r="B15" s="13">
        <v>8981641</v>
      </c>
      <c r="C15" s="13">
        <v>7971155</v>
      </c>
      <c r="D15" s="13">
        <v>1010486</v>
      </c>
      <c r="E15" s="13">
        <v>2579585</v>
      </c>
      <c r="F15" s="13">
        <v>2338180</v>
      </c>
      <c r="G15" s="13">
        <v>241405</v>
      </c>
      <c r="H15" s="13">
        <v>103535</v>
      </c>
      <c r="I15" s="13">
        <v>64271</v>
      </c>
      <c r="J15" s="13">
        <v>39264</v>
      </c>
      <c r="K15" s="13">
        <v>6041660</v>
      </c>
      <c r="L15" s="13">
        <v>5312556</v>
      </c>
      <c r="M15" s="13">
        <v>729104</v>
      </c>
      <c r="N15" s="13">
        <v>256861</v>
      </c>
      <c r="O15" s="13">
        <v>256148</v>
      </c>
      <c r="P15" s="13">
        <v>713</v>
      </c>
      <c r="Q15" s="13">
        <v>7757042</v>
      </c>
      <c r="R15" s="13">
        <v>7750742</v>
      </c>
      <c r="S15" s="13">
        <v>55789</v>
      </c>
      <c r="T15" s="13">
        <v>670621</v>
      </c>
      <c r="U15" s="13">
        <v>46.686999999999998</v>
      </c>
      <c r="V15" s="13">
        <v>1785950</v>
      </c>
    </row>
    <row r="16" spans="1:22" x14ac:dyDescent="0.3">
      <c r="A16" t="s">
        <v>99</v>
      </c>
      <c r="B16" s="13">
        <v>7348274</v>
      </c>
      <c r="C16" s="13">
        <v>6246025</v>
      </c>
      <c r="D16" s="13">
        <v>1102249</v>
      </c>
      <c r="E16" s="13">
        <v>1837215</v>
      </c>
      <c r="F16" s="13">
        <v>1593720</v>
      </c>
      <c r="G16" s="13">
        <v>243495</v>
      </c>
      <c r="H16" s="13">
        <v>93314</v>
      </c>
      <c r="I16" s="13">
        <v>50096</v>
      </c>
      <c r="J16" s="13">
        <v>43218</v>
      </c>
      <c r="K16" s="13">
        <v>5152365</v>
      </c>
      <c r="L16" s="13">
        <v>4337813</v>
      </c>
      <c r="M16" s="13">
        <v>814552</v>
      </c>
      <c r="N16" s="13">
        <v>265380</v>
      </c>
      <c r="O16" s="13">
        <v>264396</v>
      </c>
      <c r="P16" s="13">
        <v>984</v>
      </c>
      <c r="Q16" s="13">
        <v>7284339</v>
      </c>
      <c r="R16" s="13">
        <v>7278674</v>
      </c>
      <c r="S16" s="13">
        <v>63381</v>
      </c>
      <c r="T16" s="13">
        <v>751998</v>
      </c>
      <c r="U16" s="13">
        <v>46.750599999999999</v>
      </c>
      <c r="V16" s="13">
        <v>1463010</v>
      </c>
    </row>
    <row r="17" spans="1:22" x14ac:dyDescent="0.3">
      <c r="A17" t="s">
        <v>100</v>
      </c>
      <c r="B17" s="13">
        <v>4568382</v>
      </c>
      <c r="C17" s="13">
        <v>3462042</v>
      </c>
      <c r="D17" s="13">
        <v>1106340</v>
      </c>
      <c r="E17" s="13">
        <v>727038</v>
      </c>
      <c r="F17" s="13">
        <v>459596</v>
      </c>
      <c r="G17" s="13">
        <v>267442</v>
      </c>
      <c r="H17" s="13">
        <v>80192</v>
      </c>
      <c r="I17" s="13">
        <v>34403</v>
      </c>
      <c r="J17" s="13">
        <v>45789</v>
      </c>
      <c r="K17" s="13">
        <v>3492995</v>
      </c>
      <c r="L17" s="13">
        <v>2700993</v>
      </c>
      <c r="M17" s="13">
        <v>792002</v>
      </c>
      <c r="N17" s="13">
        <v>268157</v>
      </c>
      <c r="O17" s="13">
        <v>267050</v>
      </c>
      <c r="P17" s="13">
        <v>1107</v>
      </c>
      <c r="Q17" s="13">
        <v>4106204</v>
      </c>
      <c r="R17" s="13">
        <v>4101335</v>
      </c>
      <c r="S17" s="13">
        <v>65741</v>
      </c>
      <c r="T17" s="13">
        <v>726164</v>
      </c>
      <c r="U17" s="13">
        <v>49.395899999999997</v>
      </c>
      <c r="V17" s="13">
        <v>904699</v>
      </c>
    </row>
    <row r="18" spans="1:22" x14ac:dyDescent="0.3">
      <c r="A18" t="s">
        <v>101</v>
      </c>
      <c r="B18" s="13">
        <v>4398946</v>
      </c>
      <c r="C18" s="13">
        <v>3159818</v>
      </c>
      <c r="D18" s="13">
        <v>1239128</v>
      </c>
      <c r="E18" s="13">
        <v>630026</v>
      </c>
      <c r="F18" s="13">
        <v>352132</v>
      </c>
      <c r="G18" s="13">
        <v>277894</v>
      </c>
      <c r="H18" s="13">
        <v>80663</v>
      </c>
      <c r="I18" s="13">
        <v>31425</v>
      </c>
      <c r="J18" s="13">
        <v>49238</v>
      </c>
      <c r="K18" s="13">
        <v>3412749</v>
      </c>
      <c r="L18" s="13">
        <v>2502062</v>
      </c>
      <c r="M18" s="13">
        <v>910687</v>
      </c>
      <c r="N18" s="13">
        <v>275508</v>
      </c>
      <c r="O18" s="13">
        <v>274199</v>
      </c>
      <c r="P18" s="13">
        <v>1309</v>
      </c>
      <c r="Q18" s="13">
        <v>4102741</v>
      </c>
      <c r="R18" s="13">
        <v>4097251</v>
      </c>
      <c r="S18" s="13">
        <v>63539</v>
      </c>
      <c r="T18" s="13">
        <v>846969</v>
      </c>
      <c r="U18" s="13">
        <v>46.1524</v>
      </c>
      <c r="V18" s="13">
        <v>768514</v>
      </c>
    </row>
    <row r="19" spans="1:22" x14ac:dyDescent="0.3">
      <c r="A19" t="s">
        <v>102</v>
      </c>
      <c r="B19" s="13">
        <v>4725541</v>
      </c>
      <c r="C19" s="13">
        <v>3392163</v>
      </c>
      <c r="D19" s="13">
        <v>1333378</v>
      </c>
      <c r="E19" s="13">
        <v>780165</v>
      </c>
      <c r="F19" s="13">
        <v>488149</v>
      </c>
      <c r="G19" s="13">
        <v>292016</v>
      </c>
      <c r="H19" s="13">
        <v>78890</v>
      </c>
      <c r="I19" s="13">
        <v>31327</v>
      </c>
      <c r="J19" s="13">
        <v>47563</v>
      </c>
      <c r="K19" s="13">
        <v>3590670</v>
      </c>
      <c r="L19" s="13">
        <v>2598838</v>
      </c>
      <c r="M19" s="13">
        <v>991832</v>
      </c>
      <c r="N19" s="13">
        <v>275816</v>
      </c>
      <c r="O19" s="13">
        <v>273849</v>
      </c>
      <c r="P19" s="13">
        <v>1967</v>
      </c>
      <c r="Q19" s="13">
        <v>4242932</v>
      </c>
      <c r="R19" s="13">
        <v>4239198</v>
      </c>
      <c r="S19" s="13">
        <v>68681</v>
      </c>
      <c r="T19" s="13">
        <v>922838</v>
      </c>
      <c r="U19" s="13">
        <v>47.339500000000001</v>
      </c>
      <c r="V19" s="13">
        <v>883739</v>
      </c>
    </row>
    <row r="20" spans="1:22" x14ac:dyDescent="0.3">
      <c r="A20" t="s">
        <v>103</v>
      </c>
      <c r="B20" s="13">
        <v>4140102</v>
      </c>
      <c r="C20" s="13">
        <v>4066893</v>
      </c>
      <c r="D20" s="13">
        <v>73209</v>
      </c>
      <c r="E20" s="13">
        <v>323222</v>
      </c>
      <c r="F20" s="13">
        <v>298560</v>
      </c>
      <c r="G20" s="13">
        <v>24662</v>
      </c>
      <c r="H20" s="13">
        <v>32029</v>
      </c>
      <c r="I20" s="13">
        <v>1091</v>
      </c>
      <c r="J20" s="13">
        <v>30938</v>
      </c>
      <c r="K20" s="13">
        <v>3746483</v>
      </c>
      <c r="L20" s="13">
        <v>3728900</v>
      </c>
      <c r="M20" s="13">
        <v>17583</v>
      </c>
      <c r="N20" s="13">
        <v>38368</v>
      </c>
      <c r="O20" s="13">
        <v>38342</v>
      </c>
      <c r="P20" s="13">
        <v>26</v>
      </c>
      <c r="Q20" s="13">
        <v>2112727</v>
      </c>
      <c r="R20" s="13">
        <v>2112686</v>
      </c>
      <c r="S20" s="13">
        <v>1597</v>
      </c>
      <c r="T20" s="13">
        <v>16064</v>
      </c>
      <c r="U20" s="13">
        <v>247.21</v>
      </c>
      <c r="V20" s="13">
        <v>902973</v>
      </c>
    </row>
    <row r="21" spans="1:22" x14ac:dyDescent="0.3">
      <c r="A21" t="s">
        <v>104</v>
      </c>
      <c r="B21" s="13">
        <v>3866293</v>
      </c>
      <c r="C21" s="13">
        <v>3865947</v>
      </c>
      <c r="D21" s="13">
        <v>346</v>
      </c>
      <c r="E21" s="13">
        <v>303081</v>
      </c>
      <c r="F21" s="13">
        <v>303004</v>
      </c>
      <c r="G21" s="13">
        <v>77</v>
      </c>
      <c r="H21" s="13">
        <v>95</v>
      </c>
      <c r="I21" s="13">
        <v>93</v>
      </c>
      <c r="J21" s="13">
        <v>2</v>
      </c>
      <c r="K21" s="13">
        <v>3562767</v>
      </c>
      <c r="L21" s="13">
        <v>3562500</v>
      </c>
      <c r="M21" s="13">
        <v>267</v>
      </c>
      <c r="N21" s="13">
        <v>350</v>
      </c>
      <c r="O21" s="13">
        <v>350</v>
      </c>
      <c r="P21" s="13">
        <v>0</v>
      </c>
      <c r="Q21" s="13">
        <v>1945787</v>
      </c>
      <c r="R21" s="13">
        <v>1945753</v>
      </c>
      <c r="S21" s="13">
        <v>69</v>
      </c>
      <c r="T21" s="13">
        <v>140</v>
      </c>
      <c r="U21" s="13">
        <v>83.791899999999998</v>
      </c>
      <c r="V21" s="13">
        <v>802275</v>
      </c>
    </row>
    <row r="22" spans="1:22" x14ac:dyDescent="0.3">
      <c r="A22" t="s">
        <v>105</v>
      </c>
      <c r="B22" s="13">
        <v>5659689</v>
      </c>
      <c r="C22" s="13">
        <v>5149748</v>
      </c>
      <c r="D22" s="13">
        <v>509941</v>
      </c>
      <c r="E22" s="13">
        <v>706549</v>
      </c>
      <c r="F22" s="13">
        <v>616970</v>
      </c>
      <c r="G22" s="13">
        <v>89579</v>
      </c>
      <c r="H22" s="13">
        <v>220456</v>
      </c>
      <c r="I22" s="13">
        <v>160700</v>
      </c>
      <c r="J22" s="13">
        <v>59756</v>
      </c>
      <c r="K22" s="13">
        <v>4304437</v>
      </c>
      <c r="L22" s="13">
        <v>3945098</v>
      </c>
      <c r="M22" s="13">
        <v>359339</v>
      </c>
      <c r="N22" s="13">
        <v>428247</v>
      </c>
      <c r="O22" s="13">
        <v>426980</v>
      </c>
      <c r="P22" s="13">
        <v>1267</v>
      </c>
      <c r="Q22" s="13">
        <v>4817946</v>
      </c>
      <c r="R22" s="13">
        <v>4812237</v>
      </c>
      <c r="S22" s="13">
        <v>27476</v>
      </c>
      <c r="T22" s="13">
        <v>330814</v>
      </c>
      <c r="U22" s="13">
        <v>42.455599999999997</v>
      </c>
      <c r="V22" s="13">
        <v>1143984</v>
      </c>
    </row>
    <row r="23" spans="1:22" x14ac:dyDescent="0.3">
      <c r="A23" t="s">
        <v>106</v>
      </c>
      <c r="B23" s="13">
        <v>6599386</v>
      </c>
      <c r="C23" s="13">
        <v>4760230</v>
      </c>
      <c r="D23" s="13">
        <v>1839156</v>
      </c>
      <c r="E23" s="13">
        <v>624294</v>
      </c>
      <c r="F23" s="13">
        <v>293616</v>
      </c>
      <c r="G23" s="13">
        <v>330678</v>
      </c>
      <c r="H23" s="13">
        <v>858714</v>
      </c>
      <c r="I23" s="13">
        <v>17351</v>
      </c>
      <c r="J23" s="13">
        <v>841363</v>
      </c>
      <c r="K23" s="13">
        <v>3993498</v>
      </c>
      <c r="L23" s="13">
        <v>3328843</v>
      </c>
      <c r="M23" s="13">
        <v>664655</v>
      </c>
      <c r="N23" s="13">
        <v>1122880</v>
      </c>
      <c r="O23" s="13">
        <v>1120420</v>
      </c>
      <c r="P23" s="13">
        <v>2460</v>
      </c>
      <c r="Q23" s="13">
        <v>4184356</v>
      </c>
      <c r="R23" s="13">
        <v>4180910</v>
      </c>
      <c r="S23" s="13">
        <v>26753</v>
      </c>
      <c r="T23" s="13">
        <v>638282</v>
      </c>
      <c r="U23" s="13">
        <v>208.00899999999999</v>
      </c>
      <c r="V23" s="13">
        <v>1025674</v>
      </c>
    </row>
    <row r="24" spans="1:22" x14ac:dyDescent="0.3">
      <c r="A24" t="s">
        <v>107</v>
      </c>
      <c r="B24" s="13">
        <v>7174000</v>
      </c>
      <c r="C24" s="13">
        <v>5320645</v>
      </c>
      <c r="D24" s="13">
        <v>1853355</v>
      </c>
      <c r="E24" s="13">
        <v>618687</v>
      </c>
      <c r="F24" s="13">
        <v>352445</v>
      </c>
      <c r="G24" s="13">
        <v>266242</v>
      </c>
      <c r="H24" s="13">
        <v>951678</v>
      </c>
      <c r="I24" s="13">
        <v>20310</v>
      </c>
      <c r="J24" s="13">
        <v>931368</v>
      </c>
      <c r="K24" s="13">
        <v>4433657</v>
      </c>
      <c r="L24" s="13">
        <v>3780632</v>
      </c>
      <c r="M24" s="13">
        <v>653025</v>
      </c>
      <c r="N24" s="13">
        <v>1169978</v>
      </c>
      <c r="O24" s="13">
        <v>1167258</v>
      </c>
      <c r="P24" s="13">
        <v>2720</v>
      </c>
      <c r="Q24" s="13">
        <v>4474765</v>
      </c>
      <c r="R24" s="13">
        <v>4471507</v>
      </c>
      <c r="S24" s="13">
        <v>26377</v>
      </c>
      <c r="T24" s="13">
        <v>627631</v>
      </c>
      <c r="U24" s="13">
        <v>211.63800000000001</v>
      </c>
      <c r="V24" s="13">
        <v>1176208</v>
      </c>
    </row>
    <row r="25" spans="1:22" x14ac:dyDescent="0.3">
      <c r="A25" t="s">
        <v>108</v>
      </c>
      <c r="B25" s="13">
        <v>7009874</v>
      </c>
      <c r="C25" s="13">
        <v>5127553</v>
      </c>
      <c r="D25" s="13">
        <v>1882321</v>
      </c>
      <c r="E25" s="13">
        <v>716330</v>
      </c>
      <c r="F25" s="13">
        <v>380518</v>
      </c>
      <c r="G25" s="13">
        <v>335812</v>
      </c>
      <c r="H25" s="13">
        <v>901453</v>
      </c>
      <c r="I25" s="13">
        <v>18527</v>
      </c>
      <c r="J25" s="13">
        <v>882926</v>
      </c>
      <c r="K25" s="13">
        <v>4217520</v>
      </c>
      <c r="L25" s="13">
        <v>3556180</v>
      </c>
      <c r="M25" s="13">
        <v>661340</v>
      </c>
      <c r="N25" s="13">
        <v>1174571</v>
      </c>
      <c r="O25" s="13">
        <v>1172328</v>
      </c>
      <c r="P25" s="13">
        <v>2243</v>
      </c>
      <c r="Q25" s="13">
        <v>4347665</v>
      </c>
      <c r="R25" s="13">
        <v>4344194</v>
      </c>
      <c r="S25" s="13">
        <v>27382</v>
      </c>
      <c r="T25" s="13">
        <v>632568</v>
      </c>
      <c r="U25" s="13">
        <v>222.06100000000001</v>
      </c>
      <c r="V25" s="13">
        <v>1112915</v>
      </c>
    </row>
    <row r="26" spans="1:22" x14ac:dyDescent="0.3">
      <c r="A26" t="s">
        <v>109</v>
      </c>
      <c r="B26" s="13">
        <v>7575468</v>
      </c>
      <c r="C26" s="13">
        <v>5728002</v>
      </c>
      <c r="D26" s="13">
        <v>1847466</v>
      </c>
      <c r="E26" s="13">
        <v>713195</v>
      </c>
      <c r="F26" s="13">
        <v>446736</v>
      </c>
      <c r="G26" s="13">
        <v>266459</v>
      </c>
      <c r="H26" s="13">
        <v>945501</v>
      </c>
      <c r="I26" s="13">
        <v>20252</v>
      </c>
      <c r="J26" s="13">
        <v>925249</v>
      </c>
      <c r="K26" s="13">
        <v>4753193</v>
      </c>
      <c r="L26" s="13">
        <v>4100140</v>
      </c>
      <c r="M26" s="13">
        <v>653053</v>
      </c>
      <c r="N26" s="13">
        <v>1163579</v>
      </c>
      <c r="O26" s="13">
        <v>1160874</v>
      </c>
      <c r="P26" s="13">
        <v>2705</v>
      </c>
      <c r="Q26" s="13">
        <v>4794204</v>
      </c>
      <c r="R26" s="13">
        <v>4790592</v>
      </c>
      <c r="S26" s="13">
        <v>27237</v>
      </c>
      <c r="T26" s="13">
        <v>624717</v>
      </c>
      <c r="U26" s="13">
        <v>211.328</v>
      </c>
      <c r="V26" s="13">
        <v>1317048</v>
      </c>
    </row>
    <row r="27" spans="1:22" x14ac:dyDescent="0.3">
      <c r="A27" t="s">
        <v>110</v>
      </c>
      <c r="B27" s="13">
        <v>7164160</v>
      </c>
      <c r="C27" s="13">
        <v>5309785</v>
      </c>
      <c r="D27" s="13">
        <v>1854375</v>
      </c>
      <c r="E27" s="13">
        <v>569717</v>
      </c>
      <c r="F27" s="13">
        <v>318594</v>
      </c>
      <c r="G27" s="13">
        <v>251123</v>
      </c>
      <c r="H27" s="13">
        <v>974971</v>
      </c>
      <c r="I27" s="13">
        <v>22169</v>
      </c>
      <c r="J27" s="13">
        <v>952802</v>
      </c>
      <c r="K27" s="13">
        <v>4439620</v>
      </c>
      <c r="L27" s="13">
        <v>3791534</v>
      </c>
      <c r="M27" s="13">
        <v>648086</v>
      </c>
      <c r="N27" s="13">
        <v>1179852</v>
      </c>
      <c r="O27" s="13">
        <v>1177488</v>
      </c>
      <c r="P27" s="13">
        <v>2364</v>
      </c>
      <c r="Q27" s="13">
        <v>4434977</v>
      </c>
      <c r="R27" s="13">
        <v>4429985</v>
      </c>
      <c r="S27" s="13">
        <v>24472</v>
      </c>
      <c r="T27" s="13">
        <v>623486</v>
      </c>
      <c r="U27" s="13">
        <v>216.49700000000001</v>
      </c>
      <c r="V27" s="13">
        <v>1176363</v>
      </c>
    </row>
    <row r="28" spans="1:22" x14ac:dyDescent="0.3">
      <c r="A28" t="s">
        <v>111</v>
      </c>
      <c r="B28" s="13">
        <v>7320094</v>
      </c>
      <c r="C28" s="13">
        <v>5471258</v>
      </c>
      <c r="D28" s="13">
        <v>1848836</v>
      </c>
      <c r="E28" s="13">
        <v>600158</v>
      </c>
      <c r="F28" s="13">
        <v>353075</v>
      </c>
      <c r="G28" s="13">
        <v>247083</v>
      </c>
      <c r="H28" s="13">
        <v>979038</v>
      </c>
      <c r="I28" s="13">
        <v>21078</v>
      </c>
      <c r="J28" s="13">
        <v>957960</v>
      </c>
      <c r="K28" s="13">
        <v>4555726</v>
      </c>
      <c r="L28" s="13">
        <v>3913912</v>
      </c>
      <c r="M28" s="13">
        <v>641814</v>
      </c>
      <c r="N28" s="13">
        <v>1185172</v>
      </c>
      <c r="O28" s="13">
        <v>1183193</v>
      </c>
      <c r="P28" s="13">
        <v>1979</v>
      </c>
      <c r="Q28" s="13">
        <v>4320342</v>
      </c>
      <c r="R28" s="13">
        <v>4317355</v>
      </c>
      <c r="S28" s="13">
        <v>24910</v>
      </c>
      <c r="T28" s="13">
        <v>616911</v>
      </c>
      <c r="U28" s="13">
        <v>219.06</v>
      </c>
      <c r="V28" s="13">
        <v>1243889</v>
      </c>
    </row>
    <row r="29" spans="1:22" x14ac:dyDescent="0.3">
      <c r="A29" t="s">
        <v>112</v>
      </c>
      <c r="B29" s="13">
        <v>6709072</v>
      </c>
      <c r="C29" s="13">
        <v>6082414</v>
      </c>
      <c r="D29" s="13">
        <v>626658</v>
      </c>
      <c r="E29" s="13">
        <v>797558</v>
      </c>
      <c r="F29" s="13">
        <v>681190</v>
      </c>
      <c r="G29" s="13">
        <v>116368</v>
      </c>
      <c r="H29" s="13">
        <v>259361</v>
      </c>
      <c r="I29" s="13">
        <v>170868</v>
      </c>
      <c r="J29" s="13">
        <v>88493</v>
      </c>
      <c r="K29" s="13">
        <v>5152871</v>
      </c>
      <c r="L29" s="13">
        <v>4733033</v>
      </c>
      <c r="M29" s="13">
        <v>419838</v>
      </c>
      <c r="N29" s="13">
        <v>499282</v>
      </c>
      <c r="O29" s="13">
        <v>497323</v>
      </c>
      <c r="P29" s="13">
        <v>1959</v>
      </c>
      <c r="Q29" s="13">
        <v>5577175</v>
      </c>
      <c r="R29" s="13">
        <v>5571248</v>
      </c>
      <c r="S29" s="13">
        <v>39631</v>
      </c>
      <c r="T29" s="13">
        <v>380209</v>
      </c>
      <c r="U29" s="13">
        <v>43.356400000000001</v>
      </c>
      <c r="V29" s="13">
        <v>1302228</v>
      </c>
    </row>
    <row r="30" spans="1:22" x14ac:dyDescent="0.3">
      <c r="A30" t="s">
        <v>113</v>
      </c>
      <c r="B30" s="13">
        <v>6607159</v>
      </c>
      <c r="C30" s="13">
        <v>5943420</v>
      </c>
      <c r="D30" s="13">
        <v>663739</v>
      </c>
      <c r="E30" s="13">
        <v>783682</v>
      </c>
      <c r="F30" s="13">
        <v>663277</v>
      </c>
      <c r="G30" s="13">
        <v>120405</v>
      </c>
      <c r="H30" s="13">
        <v>272227</v>
      </c>
      <c r="I30" s="13">
        <v>188459</v>
      </c>
      <c r="J30" s="13">
        <v>83768</v>
      </c>
      <c r="K30" s="13">
        <v>5031065</v>
      </c>
      <c r="L30" s="13">
        <v>4574399</v>
      </c>
      <c r="M30" s="13">
        <v>456666</v>
      </c>
      <c r="N30" s="13">
        <v>520185</v>
      </c>
      <c r="O30" s="13">
        <v>517285</v>
      </c>
      <c r="P30" s="13">
        <v>2900</v>
      </c>
      <c r="Q30" s="13">
        <v>5807401</v>
      </c>
      <c r="R30" s="13">
        <v>5800018</v>
      </c>
      <c r="S30" s="13">
        <v>27772</v>
      </c>
      <c r="T30" s="13">
        <v>428150</v>
      </c>
      <c r="U30" s="13">
        <v>44.821199999999997</v>
      </c>
      <c r="V30" s="13">
        <v>1301478</v>
      </c>
    </row>
    <row r="31" spans="1:22" x14ac:dyDescent="0.3">
      <c r="A31" t="s">
        <v>114</v>
      </c>
      <c r="B31" s="13">
        <v>6748122</v>
      </c>
      <c r="C31" s="13">
        <v>6135289</v>
      </c>
      <c r="D31" s="13">
        <v>612833</v>
      </c>
      <c r="E31" s="13">
        <v>829590</v>
      </c>
      <c r="F31" s="13">
        <v>726323</v>
      </c>
      <c r="G31" s="13">
        <v>103267</v>
      </c>
      <c r="H31" s="13">
        <v>246797</v>
      </c>
      <c r="I31" s="13">
        <v>172301</v>
      </c>
      <c r="J31" s="13">
        <v>74496</v>
      </c>
      <c r="K31" s="13">
        <v>5175009</v>
      </c>
      <c r="L31" s="13">
        <v>4743259</v>
      </c>
      <c r="M31" s="13">
        <v>431750</v>
      </c>
      <c r="N31" s="13">
        <v>496726</v>
      </c>
      <c r="O31" s="13">
        <v>493406</v>
      </c>
      <c r="P31" s="13">
        <v>3320</v>
      </c>
      <c r="Q31" s="13">
        <v>5274578</v>
      </c>
      <c r="R31" s="13">
        <v>5269161</v>
      </c>
      <c r="S31" s="13">
        <v>29527</v>
      </c>
      <c r="T31" s="13">
        <v>402566</v>
      </c>
      <c r="U31" s="13">
        <v>39.301000000000002</v>
      </c>
      <c r="V31" s="13">
        <v>1276929</v>
      </c>
    </row>
    <row r="32" spans="1:22" x14ac:dyDescent="0.3">
      <c r="A32" t="s">
        <v>115</v>
      </c>
      <c r="B32" s="13">
        <v>7274980</v>
      </c>
      <c r="C32" s="13">
        <v>6519635</v>
      </c>
      <c r="D32" s="13">
        <v>755345</v>
      </c>
      <c r="E32" s="13">
        <v>886053</v>
      </c>
      <c r="F32" s="13">
        <v>746456</v>
      </c>
      <c r="G32" s="13">
        <v>139597</v>
      </c>
      <c r="H32" s="13">
        <v>284706</v>
      </c>
      <c r="I32" s="13">
        <v>191580</v>
      </c>
      <c r="J32" s="13">
        <v>93126</v>
      </c>
      <c r="K32" s="13">
        <v>5543075</v>
      </c>
      <c r="L32" s="13">
        <v>5024103</v>
      </c>
      <c r="M32" s="13">
        <v>518972</v>
      </c>
      <c r="N32" s="13">
        <v>561146</v>
      </c>
      <c r="O32" s="13">
        <v>557496</v>
      </c>
      <c r="P32" s="13">
        <v>3650</v>
      </c>
      <c r="Q32" s="13">
        <v>6388387</v>
      </c>
      <c r="R32" s="13">
        <v>6379997</v>
      </c>
      <c r="S32" s="13">
        <v>32547</v>
      </c>
      <c r="T32" s="13">
        <v>485773</v>
      </c>
      <c r="U32" s="13">
        <v>39.443199999999997</v>
      </c>
      <c r="V32" s="13">
        <v>1434010</v>
      </c>
    </row>
    <row r="33" spans="1:22" x14ac:dyDescent="0.3">
      <c r="A33" t="s">
        <v>116</v>
      </c>
      <c r="B33" s="13">
        <v>7173778</v>
      </c>
      <c r="C33" s="13">
        <v>6437107</v>
      </c>
      <c r="D33" s="13">
        <v>736671</v>
      </c>
      <c r="E33" s="13">
        <v>851671</v>
      </c>
      <c r="F33" s="13">
        <v>731675</v>
      </c>
      <c r="G33" s="13">
        <v>119996</v>
      </c>
      <c r="H33" s="13">
        <v>283758</v>
      </c>
      <c r="I33" s="13">
        <v>199015</v>
      </c>
      <c r="J33" s="13">
        <v>84743</v>
      </c>
      <c r="K33" s="13">
        <v>5479046</v>
      </c>
      <c r="L33" s="13">
        <v>4950662</v>
      </c>
      <c r="M33" s="13">
        <v>528384</v>
      </c>
      <c r="N33" s="13">
        <v>559303</v>
      </c>
      <c r="O33" s="13">
        <v>555755</v>
      </c>
      <c r="P33" s="13">
        <v>3548</v>
      </c>
      <c r="Q33" s="13">
        <v>5865011</v>
      </c>
      <c r="R33" s="13">
        <v>5860372</v>
      </c>
      <c r="S33" s="13">
        <v>40697</v>
      </c>
      <c r="T33" s="13">
        <v>487200</v>
      </c>
      <c r="U33" s="13">
        <v>39.249899999999997</v>
      </c>
      <c r="V33" s="13">
        <v>1335861</v>
      </c>
    </row>
    <row r="34" spans="1:22" x14ac:dyDescent="0.3">
      <c r="A34" t="s">
        <v>117</v>
      </c>
      <c r="B34" s="13">
        <v>8345309</v>
      </c>
      <c r="C34" s="13">
        <v>7691617</v>
      </c>
      <c r="D34" s="13">
        <v>653692</v>
      </c>
      <c r="E34" s="13">
        <v>1119546</v>
      </c>
      <c r="F34" s="13">
        <v>965815</v>
      </c>
      <c r="G34" s="13">
        <v>153731</v>
      </c>
      <c r="H34" s="13">
        <v>281739</v>
      </c>
      <c r="I34" s="13">
        <v>229359</v>
      </c>
      <c r="J34" s="13">
        <v>52380</v>
      </c>
      <c r="K34" s="13">
        <v>6338992</v>
      </c>
      <c r="L34" s="13">
        <v>5892888</v>
      </c>
      <c r="M34" s="13">
        <v>446104</v>
      </c>
      <c r="N34" s="13">
        <v>605032</v>
      </c>
      <c r="O34" s="13">
        <v>603555</v>
      </c>
      <c r="P34" s="13">
        <v>1477</v>
      </c>
      <c r="Q34" s="13">
        <v>7213303</v>
      </c>
      <c r="R34" s="13">
        <v>7187215</v>
      </c>
      <c r="S34" s="13">
        <v>30199</v>
      </c>
      <c r="T34" s="13">
        <v>415261</v>
      </c>
      <c r="U34" s="13">
        <v>42.492800000000003</v>
      </c>
      <c r="V34" s="13">
        <v>1789754</v>
      </c>
    </row>
    <row r="35" spans="1:22" x14ac:dyDescent="0.3">
      <c r="A35" t="s">
        <v>118</v>
      </c>
      <c r="B35" s="13">
        <v>8200326</v>
      </c>
      <c r="C35" s="13">
        <v>7570765</v>
      </c>
      <c r="D35" s="13">
        <v>629561</v>
      </c>
      <c r="E35" s="13">
        <v>1095493</v>
      </c>
      <c r="F35" s="13">
        <v>949090</v>
      </c>
      <c r="G35" s="13">
        <v>146403</v>
      </c>
      <c r="H35" s="13">
        <v>283813</v>
      </c>
      <c r="I35" s="13">
        <v>237405</v>
      </c>
      <c r="J35" s="13">
        <v>46408</v>
      </c>
      <c r="K35" s="13">
        <v>6210500</v>
      </c>
      <c r="L35" s="13">
        <v>5774858</v>
      </c>
      <c r="M35" s="13">
        <v>435642</v>
      </c>
      <c r="N35" s="13">
        <v>610520</v>
      </c>
      <c r="O35" s="13">
        <v>609412</v>
      </c>
      <c r="P35" s="13">
        <v>1108</v>
      </c>
      <c r="Q35" s="13">
        <v>7129980</v>
      </c>
      <c r="R35" s="13">
        <v>7121074</v>
      </c>
      <c r="S35" s="13">
        <v>22124</v>
      </c>
      <c r="T35" s="13">
        <v>412342</v>
      </c>
      <c r="U35" s="13">
        <v>43.642800000000001</v>
      </c>
      <c r="V35" s="13">
        <v>1769800</v>
      </c>
    </row>
    <row r="36" spans="1:22" x14ac:dyDescent="0.3">
      <c r="A36" t="s">
        <v>119</v>
      </c>
      <c r="B36" s="13">
        <v>8513320</v>
      </c>
      <c r="C36" s="13">
        <v>7888393</v>
      </c>
      <c r="D36" s="13">
        <v>624927</v>
      </c>
      <c r="E36" s="13">
        <v>1122254</v>
      </c>
      <c r="F36" s="13">
        <v>981358</v>
      </c>
      <c r="G36" s="13">
        <v>140896</v>
      </c>
      <c r="H36" s="13">
        <v>283494</v>
      </c>
      <c r="I36" s="13">
        <v>235679</v>
      </c>
      <c r="J36" s="13">
        <v>47815</v>
      </c>
      <c r="K36" s="13">
        <v>6492028</v>
      </c>
      <c r="L36" s="13">
        <v>6059314</v>
      </c>
      <c r="M36" s="13">
        <v>432714</v>
      </c>
      <c r="N36" s="13">
        <v>615544</v>
      </c>
      <c r="O36" s="13">
        <v>612042</v>
      </c>
      <c r="P36" s="13">
        <v>3502</v>
      </c>
      <c r="Q36" s="13">
        <v>7655691</v>
      </c>
      <c r="R36" s="13">
        <v>7634493</v>
      </c>
      <c r="S36" s="13">
        <v>30878</v>
      </c>
      <c r="T36" s="13">
        <v>401434</v>
      </c>
      <c r="U36" s="13">
        <v>35.272799999999997</v>
      </c>
      <c r="V36" s="13">
        <v>1895898</v>
      </c>
    </row>
    <row r="37" spans="1:22" x14ac:dyDescent="0.3">
      <c r="A37" t="s">
        <v>120</v>
      </c>
      <c r="B37" s="13">
        <v>8335112</v>
      </c>
      <c r="C37" s="13">
        <v>7760115</v>
      </c>
      <c r="D37" s="13">
        <v>574997</v>
      </c>
      <c r="E37" s="13">
        <v>1082925</v>
      </c>
      <c r="F37" s="13">
        <v>953955</v>
      </c>
      <c r="G37" s="13">
        <v>128970</v>
      </c>
      <c r="H37" s="13">
        <v>289341</v>
      </c>
      <c r="I37" s="13">
        <v>245978</v>
      </c>
      <c r="J37" s="13">
        <v>43363</v>
      </c>
      <c r="K37" s="13">
        <v>6346004</v>
      </c>
      <c r="L37" s="13">
        <v>5943991</v>
      </c>
      <c r="M37" s="13">
        <v>402013</v>
      </c>
      <c r="N37" s="13">
        <v>616842</v>
      </c>
      <c r="O37" s="13">
        <v>616191</v>
      </c>
      <c r="P37" s="13">
        <v>651</v>
      </c>
      <c r="Q37" s="13">
        <v>7014221</v>
      </c>
      <c r="R37" s="13">
        <v>7004825</v>
      </c>
      <c r="S37" s="13">
        <v>21914</v>
      </c>
      <c r="T37" s="13">
        <v>379499</v>
      </c>
      <c r="U37" s="13">
        <v>45.911700000000003</v>
      </c>
      <c r="V37" s="13">
        <v>1752559</v>
      </c>
    </row>
    <row r="38" spans="1:22" x14ac:dyDescent="0.3">
      <c r="A38" t="s">
        <v>121</v>
      </c>
      <c r="B38" s="13">
        <v>8219157</v>
      </c>
      <c r="C38" s="13">
        <v>7643090</v>
      </c>
      <c r="D38" s="13">
        <v>576067</v>
      </c>
      <c r="E38" s="13">
        <v>991724</v>
      </c>
      <c r="F38" s="13">
        <v>902886</v>
      </c>
      <c r="G38" s="13">
        <v>88838</v>
      </c>
      <c r="H38" s="13">
        <v>292562</v>
      </c>
      <c r="I38" s="13">
        <v>245192</v>
      </c>
      <c r="J38" s="13">
        <v>47370</v>
      </c>
      <c r="K38" s="13">
        <v>6298461</v>
      </c>
      <c r="L38" s="13">
        <v>5867187</v>
      </c>
      <c r="M38" s="13">
        <v>431274</v>
      </c>
      <c r="N38" s="13">
        <v>636410</v>
      </c>
      <c r="O38" s="13">
        <v>627825</v>
      </c>
      <c r="P38" s="13">
        <v>8585</v>
      </c>
      <c r="Q38" s="13">
        <v>6968014</v>
      </c>
      <c r="R38" s="13">
        <v>6950664</v>
      </c>
      <c r="S38" s="13">
        <v>21620</v>
      </c>
      <c r="T38" s="13">
        <v>409528</v>
      </c>
      <c r="U38" s="13">
        <v>33.556100000000001</v>
      </c>
      <c r="V38" s="13">
        <v>1675178</v>
      </c>
    </row>
    <row r="39" spans="1:22" x14ac:dyDescent="0.3">
      <c r="A39" t="s">
        <v>122</v>
      </c>
      <c r="B39" s="13">
        <v>7873124</v>
      </c>
      <c r="C39" s="13">
        <v>7597646</v>
      </c>
      <c r="D39" s="13">
        <v>275478</v>
      </c>
      <c r="E39" s="13">
        <v>924764</v>
      </c>
      <c r="F39" s="13">
        <v>798609</v>
      </c>
      <c r="G39" s="13">
        <v>126155</v>
      </c>
      <c r="H39" s="13">
        <v>148058</v>
      </c>
      <c r="I39" s="13">
        <v>128579</v>
      </c>
      <c r="J39" s="13">
        <v>19479</v>
      </c>
      <c r="K39" s="13">
        <v>6433811</v>
      </c>
      <c r="L39" s="13">
        <v>6305055</v>
      </c>
      <c r="M39" s="13">
        <v>128756</v>
      </c>
      <c r="N39" s="13">
        <v>366491</v>
      </c>
      <c r="O39" s="13">
        <v>365403</v>
      </c>
      <c r="P39" s="13">
        <v>1088</v>
      </c>
      <c r="Q39" s="13">
        <v>6643244</v>
      </c>
      <c r="R39" s="13">
        <v>6632883</v>
      </c>
      <c r="S39" s="13">
        <v>10455</v>
      </c>
      <c r="T39" s="13">
        <v>117356</v>
      </c>
      <c r="U39" s="13">
        <v>50.206099999999999</v>
      </c>
      <c r="V39" s="13">
        <v>1779547</v>
      </c>
    </row>
    <row r="40" spans="1:22" x14ac:dyDescent="0.3">
      <c r="A40" t="s">
        <v>123</v>
      </c>
      <c r="B40" s="13">
        <v>7463486</v>
      </c>
      <c r="C40" s="13">
        <v>7311640</v>
      </c>
      <c r="D40" s="13">
        <v>151846</v>
      </c>
      <c r="E40" s="13">
        <v>814600</v>
      </c>
      <c r="F40" s="13">
        <v>766045</v>
      </c>
      <c r="G40" s="13">
        <v>48555</v>
      </c>
      <c r="H40" s="13">
        <v>141063</v>
      </c>
      <c r="I40" s="13">
        <v>132382</v>
      </c>
      <c r="J40" s="13">
        <v>8681</v>
      </c>
      <c r="K40" s="13">
        <v>6157051</v>
      </c>
      <c r="L40" s="13">
        <v>6063384</v>
      </c>
      <c r="M40" s="13">
        <v>93667</v>
      </c>
      <c r="N40" s="13">
        <v>350772</v>
      </c>
      <c r="O40" s="13">
        <v>349829</v>
      </c>
      <c r="P40" s="13">
        <v>943</v>
      </c>
      <c r="Q40" s="13">
        <v>6317707</v>
      </c>
      <c r="R40" s="13">
        <v>6309275</v>
      </c>
      <c r="S40" s="13">
        <v>3855</v>
      </c>
      <c r="T40" s="13">
        <v>88585</v>
      </c>
      <c r="U40" s="13">
        <v>40.193199999999997</v>
      </c>
      <c r="V40" s="13">
        <v>1611690</v>
      </c>
    </row>
    <row r="41" spans="1:22" x14ac:dyDescent="0.3">
      <c r="A41" t="s">
        <v>124</v>
      </c>
      <c r="B41" s="13">
        <v>7406176</v>
      </c>
      <c r="C41" s="13">
        <v>7104235</v>
      </c>
      <c r="D41" s="13">
        <v>301941</v>
      </c>
      <c r="E41" s="13">
        <v>829699</v>
      </c>
      <c r="F41" s="13">
        <v>703453</v>
      </c>
      <c r="G41" s="13">
        <v>126246</v>
      </c>
      <c r="H41" s="13">
        <v>150035</v>
      </c>
      <c r="I41" s="13">
        <v>128089</v>
      </c>
      <c r="J41" s="13">
        <v>21946</v>
      </c>
      <c r="K41" s="13">
        <v>6061639</v>
      </c>
      <c r="L41" s="13">
        <v>5908774</v>
      </c>
      <c r="M41" s="13">
        <v>152865</v>
      </c>
      <c r="N41" s="13">
        <v>364803</v>
      </c>
      <c r="O41" s="13">
        <v>363919</v>
      </c>
      <c r="P41" s="13">
        <v>884</v>
      </c>
      <c r="Q41" s="13">
        <v>6660347</v>
      </c>
      <c r="R41" s="13">
        <v>6654550</v>
      </c>
      <c r="S41" s="13">
        <v>14795</v>
      </c>
      <c r="T41" s="13">
        <v>136775</v>
      </c>
      <c r="U41" s="13">
        <v>156.65899999999999</v>
      </c>
      <c r="V41" s="13">
        <v>1505614</v>
      </c>
    </row>
    <row r="42" spans="1:22" x14ac:dyDescent="0.3">
      <c r="A42" t="s">
        <v>125</v>
      </c>
      <c r="B42" s="13">
        <v>5534582</v>
      </c>
      <c r="C42" s="13">
        <v>5532284</v>
      </c>
      <c r="D42" s="13">
        <v>2298</v>
      </c>
      <c r="E42" s="13">
        <v>135842</v>
      </c>
      <c r="F42" s="13">
        <v>135152</v>
      </c>
      <c r="G42" s="13">
        <v>690</v>
      </c>
      <c r="H42" s="13">
        <v>7193</v>
      </c>
      <c r="I42" s="13">
        <v>7138</v>
      </c>
      <c r="J42" s="13">
        <v>55</v>
      </c>
      <c r="K42" s="13">
        <v>5375944</v>
      </c>
      <c r="L42" s="13">
        <v>5374413</v>
      </c>
      <c r="M42" s="13">
        <v>1531</v>
      </c>
      <c r="N42" s="13">
        <v>15603</v>
      </c>
      <c r="O42" s="13">
        <v>15581</v>
      </c>
      <c r="P42" s="13">
        <v>22</v>
      </c>
      <c r="Q42" s="13">
        <v>4067548</v>
      </c>
      <c r="R42" s="13">
        <v>4067240</v>
      </c>
      <c r="S42" s="13">
        <v>384</v>
      </c>
      <c r="T42" s="13">
        <v>1009</v>
      </c>
      <c r="U42" s="13">
        <v>96.022199999999998</v>
      </c>
      <c r="V42" s="13">
        <v>1427133</v>
      </c>
    </row>
    <row r="43" spans="1:22" x14ac:dyDescent="0.3">
      <c r="A43" t="s">
        <v>126</v>
      </c>
      <c r="B43" s="13">
        <v>8030424</v>
      </c>
      <c r="C43" s="13">
        <v>7727894</v>
      </c>
      <c r="D43" s="13">
        <v>302530</v>
      </c>
      <c r="E43" s="13">
        <v>661700</v>
      </c>
      <c r="F43" s="13">
        <v>523441</v>
      </c>
      <c r="G43" s="13">
        <v>138259</v>
      </c>
      <c r="H43" s="13">
        <v>63743</v>
      </c>
      <c r="I43" s="13">
        <v>37203</v>
      </c>
      <c r="J43" s="13">
        <v>26540</v>
      </c>
      <c r="K43" s="13">
        <v>7015507</v>
      </c>
      <c r="L43" s="13">
        <v>6878686</v>
      </c>
      <c r="M43" s="13">
        <v>136821</v>
      </c>
      <c r="N43" s="13">
        <v>289474</v>
      </c>
      <c r="O43" s="13">
        <v>288564</v>
      </c>
      <c r="P43" s="13">
        <v>910</v>
      </c>
      <c r="Q43" s="13">
        <v>6486338</v>
      </c>
      <c r="R43" s="13">
        <v>6469696</v>
      </c>
      <c r="S43" s="13">
        <v>6942</v>
      </c>
      <c r="T43" s="13">
        <v>129674</v>
      </c>
      <c r="U43" s="13">
        <v>45.749299999999998</v>
      </c>
      <c r="V43" s="13">
        <v>2302850</v>
      </c>
    </row>
    <row r="44" spans="1:22" x14ac:dyDescent="0.3">
      <c r="A44" t="s">
        <v>127</v>
      </c>
      <c r="B44" s="13">
        <v>8409126</v>
      </c>
      <c r="C44" s="13">
        <v>8094394</v>
      </c>
      <c r="D44" s="13">
        <v>314732</v>
      </c>
      <c r="E44" s="13">
        <v>741223</v>
      </c>
      <c r="F44" s="13">
        <v>597157</v>
      </c>
      <c r="G44" s="13">
        <v>144066</v>
      </c>
      <c r="H44" s="13">
        <v>64087</v>
      </c>
      <c r="I44" s="13">
        <v>36092</v>
      </c>
      <c r="J44" s="13">
        <v>27995</v>
      </c>
      <c r="K44" s="13">
        <v>7312029</v>
      </c>
      <c r="L44" s="13">
        <v>7170137</v>
      </c>
      <c r="M44" s="13">
        <v>141892</v>
      </c>
      <c r="N44" s="13">
        <v>291787</v>
      </c>
      <c r="O44" s="13">
        <v>291008</v>
      </c>
      <c r="P44" s="13">
        <v>779</v>
      </c>
      <c r="Q44" s="13">
        <v>7026771</v>
      </c>
      <c r="R44" s="13">
        <v>7017102</v>
      </c>
      <c r="S44" s="13">
        <v>6133</v>
      </c>
      <c r="T44" s="13">
        <v>135645</v>
      </c>
      <c r="U44" s="13">
        <v>45.153799999999997</v>
      </c>
      <c r="V44" s="13">
        <v>2442845</v>
      </c>
    </row>
    <row r="45" spans="1:22" x14ac:dyDescent="0.3">
      <c r="A45" t="s">
        <v>128</v>
      </c>
      <c r="B45" s="13">
        <v>7091706</v>
      </c>
      <c r="C45" s="13">
        <v>7091480</v>
      </c>
      <c r="D45" s="13">
        <v>226</v>
      </c>
      <c r="E45" s="13">
        <v>466021</v>
      </c>
      <c r="F45" s="13">
        <v>466018</v>
      </c>
      <c r="G45" s="13">
        <v>3</v>
      </c>
      <c r="H45" s="13">
        <v>66760</v>
      </c>
      <c r="I45" s="13">
        <v>66760</v>
      </c>
      <c r="J45" s="13">
        <v>0</v>
      </c>
      <c r="K45" s="13">
        <v>6378771</v>
      </c>
      <c r="L45" s="13">
        <v>6378548</v>
      </c>
      <c r="M45" s="13">
        <v>223</v>
      </c>
      <c r="N45" s="13">
        <v>180154</v>
      </c>
      <c r="O45" s="13">
        <v>180154</v>
      </c>
      <c r="P45" s="13">
        <v>0</v>
      </c>
      <c r="Q45" s="13">
        <v>4389702</v>
      </c>
      <c r="R45" s="13">
        <v>4388984</v>
      </c>
      <c r="S45" s="13">
        <v>1</v>
      </c>
      <c r="T45" s="13">
        <v>3</v>
      </c>
      <c r="U45" s="13">
        <v>36.641599999999997</v>
      </c>
      <c r="V45" s="13">
        <v>1768942</v>
      </c>
    </row>
    <row r="46" spans="1:22" x14ac:dyDescent="0.3">
      <c r="A46" t="s">
        <v>129</v>
      </c>
      <c r="B46" s="13">
        <v>4665546</v>
      </c>
      <c r="C46" s="13">
        <v>4399662</v>
      </c>
      <c r="D46" s="13">
        <v>265884</v>
      </c>
      <c r="E46" s="13">
        <v>796908</v>
      </c>
      <c r="F46" s="13">
        <v>698020</v>
      </c>
      <c r="G46" s="13">
        <v>98888</v>
      </c>
      <c r="H46" s="13">
        <v>75013</v>
      </c>
      <c r="I46" s="13">
        <v>36287</v>
      </c>
      <c r="J46" s="13">
        <v>38726</v>
      </c>
      <c r="K46" s="13">
        <v>3539864</v>
      </c>
      <c r="L46" s="13">
        <v>3412210</v>
      </c>
      <c r="M46" s="13">
        <v>127654</v>
      </c>
      <c r="N46" s="13">
        <v>253761</v>
      </c>
      <c r="O46" s="13">
        <v>253145</v>
      </c>
      <c r="P46" s="13">
        <v>616</v>
      </c>
      <c r="Q46" s="13">
        <v>2984486</v>
      </c>
      <c r="R46" s="13">
        <v>2984215</v>
      </c>
      <c r="S46" s="13">
        <v>34185</v>
      </c>
      <c r="T46" s="13">
        <v>93032</v>
      </c>
      <c r="U46" s="13">
        <v>59.711300000000001</v>
      </c>
      <c r="V46" s="13">
        <v>1396915</v>
      </c>
    </row>
    <row r="47" spans="1:22" x14ac:dyDescent="0.3">
      <c r="A47" t="s">
        <v>130</v>
      </c>
      <c r="B47" s="13">
        <v>10909857</v>
      </c>
      <c r="C47" s="13">
        <v>5607589</v>
      </c>
      <c r="D47" s="13">
        <v>5302268</v>
      </c>
      <c r="E47" s="13">
        <v>468115</v>
      </c>
      <c r="F47" s="13">
        <v>293321</v>
      </c>
      <c r="G47" s="13">
        <v>174794</v>
      </c>
      <c r="H47" s="13">
        <v>3599128</v>
      </c>
      <c r="I47" s="13">
        <v>12466</v>
      </c>
      <c r="J47" s="13">
        <v>3586662</v>
      </c>
      <c r="K47" s="13">
        <v>3117109</v>
      </c>
      <c r="L47" s="13">
        <v>1576450</v>
      </c>
      <c r="M47" s="13">
        <v>1540659</v>
      </c>
      <c r="N47" s="13">
        <v>3725505</v>
      </c>
      <c r="O47" s="13">
        <v>3725352</v>
      </c>
      <c r="P47" s="13">
        <v>153</v>
      </c>
      <c r="Q47" s="13">
        <v>3531611</v>
      </c>
      <c r="R47" s="13">
        <v>3531456</v>
      </c>
      <c r="S47" s="13">
        <v>63330</v>
      </c>
      <c r="T47" s="13">
        <v>1477508</v>
      </c>
      <c r="U47" s="13">
        <v>345.04500000000002</v>
      </c>
      <c r="V47" s="13">
        <v>504411</v>
      </c>
    </row>
    <row r="48" spans="1:22" x14ac:dyDescent="0.3">
      <c r="A48" t="s">
        <v>131</v>
      </c>
      <c r="B48" s="13">
        <v>12768064</v>
      </c>
      <c r="C48" s="13">
        <v>6732194</v>
      </c>
      <c r="D48" s="13">
        <v>6035870</v>
      </c>
      <c r="E48" s="13">
        <v>367963</v>
      </c>
      <c r="F48" s="13">
        <v>178969</v>
      </c>
      <c r="G48" s="13">
        <v>188994</v>
      </c>
      <c r="H48" s="13">
        <v>5049811</v>
      </c>
      <c r="I48" s="13">
        <v>6458</v>
      </c>
      <c r="J48" s="13">
        <v>5043353</v>
      </c>
      <c r="K48" s="13">
        <v>2192412</v>
      </c>
      <c r="L48" s="13">
        <v>1389255</v>
      </c>
      <c r="M48" s="13">
        <v>803157</v>
      </c>
      <c r="N48" s="13">
        <v>5157878</v>
      </c>
      <c r="O48" s="13">
        <v>5157512</v>
      </c>
      <c r="P48" s="13">
        <v>366</v>
      </c>
      <c r="Q48" s="13">
        <v>2383464</v>
      </c>
      <c r="R48" s="13">
        <v>2383293</v>
      </c>
      <c r="S48" s="13">
        <v>72188</v>
      </c>
      <c r="T48" s="13">
        <v>727902</v>
      </c>
      <c r="U48" s="13">
        <v>476.108</v>
      </c>
      <c r="V48" s="13">
        <v>407195</v>
      </c>
    </row>
    <row r="49" spans="1:22" x14ac:dyDescent="0.3">
      <c r="A49" t="s">
        <v>132</v>
      </c>
      <c r="B49" s="13">
        <v>3693882</v>
      </c>
      <c r="C49" s="13">
        <v>3571865</v>
      </c>
      <c r="D49" s="13">
        <v>122017</v>
      </c>
      <c r="E49" s="13">
        <v>369901</v>
      </c>
      <c r="F49" s="13">
        <v>332058</v>
      </c>
      <c r="G49" s="13">
        <v>37843</v>
      </c>
      <c r="H49" s="13">
        <v>104099</v>
      </c>
      <c r="I49" s="13">
        <v>70078</v>
      </c>
      <c r="J49" s="13">
        <v>34021</v>
      </c>
      <c r="K49" s="13">
        <v>3080577</v>
      </c>
      <c r="L49" s="13">
        <v>3030523</v>
      </c>
      <c r="M49" s="13">
        <v>50054</v>
      </c>
      <c r="N49" s="13">
        <v>139305</v>
      </c>
      <c r="O49" s="13">
        <v>139206</v>
      </c>
      <c r="P49" s="13">
        <v>99</v>
      </c>
      <c r="Q49" s="13">
        <v>2388455</v>
      </c>
      <c r="R49" s="13">
        <v>2388270</v>
      </c>
      <c r="S49" s="13">
        <v>5082</v>
      </c>
      <c r="T49" s="13">
        <v>45017</v>
      </c>
      <c r="U49" s="13">
        <v>65.823899999999995</v>
      </c>
      <c r="V49" s="13">
        <v>1133817</v>
      </c>
    </row>
    <row r="50" spans="1:22" x14ac:dyDescent="0.3">
      <c r="A50" t="s">
        <v>133</v>
      </c>
      <c r="B50" s="13">
        <v>4054016</v>
      </c>
      <c r="C50" s="13">
        <v>4017014</v>
      </c>
      <c r="D50" s="13">
        <v>37002</v>
      </c>
      <c r="E50" s="13">
        <v>350215</v>
      </c>
      <c r="F50" s="13">
        <v>335048</v>
      </c>
      <c r="G50" s="13">
        <v>15167</v>
      </c>
      <c r="H50" s="13">
        <v>42545</v>
      </c>
      <c r="I50" s="13">
        <v>39804</v>
      </c>
      <c r="J50" s="13">
        <v>2741</v>
      </c>
      <c r="K50" s="13">
        <v>3587054</v>
      </c>
      <c r="L50" s="13">
        <v>3568088</v>
      </c>
      <c r="M50" s="13">
        <v>18966</v>
      </c>
      <c r="N50" s="13">
        <v>74202</v>
      </c>
      <c r="O50" s="13">
        <v>74074</v>
      </c>
      <c r="P50" s="13">
        <v>128</v>
      </c>
      <c r="Q50" s="13">
        <v>2404574</v>
      </c>
      <c r="R50" s="13">
        <v>2404541</v>
      </c>
      <c r="S50" s="13">
        <v>2202</v>
      </c>
      <c r="T50" s="13">
        <v>17254</v>
      </c>
      <c r="U50" s="13">
        <v>124.50700000000001</v>
      </c>
      <c r="V50" s="13">
        <v>1160178</v>
      </c>
    </row>
    <row r="51" spans="1:22" x14ac:dyDescent="0.3">
      <c r="A51" t="s">
        <v>134</v>
      </c>
      <c r="B51" s="13">
        <v>2859928</v>
      </c>
      <c r="C51" s="13">
        <v>2694803</v>
      </c>
      <c r="D51" s="13">
        <v>165125</v>
      </c>
      <c r="E51" s="13">
        <v>442032</v>
      </c>
      <c r="F51" s="13">
        <v>356694</v>
      </c>
      <c r="G51" s="13">
        <v>85338</v>
      </c>
      <c r="H51" s="13">
        <v>18237</v>
      </c>
      <c r="I51" s="13">
        <v>12820</v>
      </c>
      <c r="J51" s="13">
        <v>5417</v>
      </c>
      <c r="K51" s="13">
        <v>2320691</v>
      </c>
      <c r="L51" s="13">
        <v>2246662</v>
      </c>
      <c r="M51" s="13">
        <v>74029</v>
      </c>
      <c r="N51" s="13">
        <v>78968</v>
      </c>
      <c r="O51" s="13">
        <v>78627</v>
      </c>
      <c r="P51" s="13">
        <v>341</v>
      </c>
      <c r="Q51" s="13">
        <v>1824149</v>
      </c>
      <c r="R51" s="13">
        <v>1824070</v>
      </c>
      <c r="S51" s="13">
        <v>6616</v>
      </c>
      <c r="T51" s="13">
        <v>67484</v>
      </c>
      <c r="U51" s="13">
        <v>118.898</v>
      </c>
      <c r="V51" s="13">
        <v>775057</v>
      </c>
    </row>
    <row r="52" spans="1:22" x14ac:dyDescent="0.3">
      <c r="A52" t="s">
        <v>135</v>
      </c>
      <c r="B52" s="13">
        <v>739097</v>
      </c>
      <c r="C52" s="13">
        <v>700682</v>
      </c>
      <c r="D52" s="13">
        <v>38415</v>
      </c>
      <c r="E52" s="13">
        <v>94781</v>
      </c>
      <c r="F52" s="13">
        <v>88906</v>
      </c>
      <c r="G52" s="13">
        <v>5875</v>
      </c>
      <c r="H52" s="13">
        <v>33983</v>
      </c>
      <c r="I52" s="13">
        <v>21917</v>
      </c>
      <c r="J52" s="13">
        <v>12066</v>
      </c>
      <c r="K52" s="13">
        <v>567249</v>
      </c>
      <c r="L52" s="13">
        <v>546844</v>
      </c>
      <c r="M52" s="13">
        <v>20405</v>
      </c>
      <c r="N52" s="13">
        <v>43084</v>
      </c>
      <c r="O52" s="13">
        <v>43015</v>
      </c>
      <c r="P52" s="13">
        <v>69</v>
      </c>
      <c r="Q52" s="13">
        <v>578627</v>
      </c>
      <c r="R52" s="13">
        <v>578142</v>
      </c>
      <c r="S52" s="13">
        <v>9027</v>
      </c>
      <c r="T52" s="13">
        <v>11614</v>
      </c>
      <c r="U52" s="13">
        <v>107.586</v>
      </c>
      <c r="V52" s="13">
        <v>192514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8"/>
  </cols>
  <sheetData>
    <row r="1" spans="1:22" x14ac:dyDescent="0.3">
      <c r="B1" s="14" t="s">
        <v>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8" t="s">
        <v>166</v>
      </c>
    </row>
    <row r="3" spans="1:22" x14ac:dyDescent="0.3">
      <c r="A3" t="s">
        <v>1</v>
      </c>
      <c r="B3" s="13">
        <v>848492</v>
      </c>
      <c r="C3" s="13">
        <v>644888</v>
      </c>
      <c r="D3" s="13">
        <v>203604</v>
      </c>
      <c r="E3" s="13">
        <v>126311</v>
      </c>
      <c r="F3" s="13">
        <v>77396</v>
      </c>
      <c r="G3" s="13">
        <v>48915</v>
      </c>
      <c r="H3" s="13">
        <v>36828</v>
      </c>
      <c r="I3" s="13">
        <v>8582</v>
      </c>
      <c r="J3" s="13">
        <v>28246</v>
      </c>
      <c r="K3" s="13">
        <v>578961</v>
      </c>
      <c r="L3" s="13">
        <v>453202</v>
      </c>
      <c r="M3" s="13">
        <v>125759</v>
      </c>
      <c r="N3" s="13">
        <v>106392</v>
      </c>
      <c r="O3" s="13">
        <v>105708</v>
      </c>
      <c r="P3" s="13">
        <v>684</v>
      </c>
      <c r="Q3" s="13">
        <v>0</v>
      </c>
      <c r="R3" s="13">
        <v>0</v>
      </c>
      <c r="S3" s="13">
        <v>30924</v>
      </c>
      <c r="T3" s="13">
        <v>96849</v>
      </c>
      <c r="U3" s="13">
        <v>174.43</v>
      </c>
      <c r="V3" s="13">
        <v>357873</v>
      </c>
    </row>
    <row r="4" spans="1:22" x14ac:dyDescent="0.3">
      <c r="A4" t="s">
        <v>87</v>
      </c>
      <c r="B4" s="13">
        <v>853448</v>
      </c>
      <c r="C4" s="13">
        <v>786388</v>
      </c>
      <c r="D4" s="13">
        <v>67060</v>
      </c>
      <c r="E4" s="13">
        <v>96530</v>
      </c>
      <c r="F4" s="13">
        <v>89478</v>
      </c>
      <c r="G4" s="13">
        <v>7052</v>
      </c>
      <c r="H4" s="13">
        <v>66772</v>
      </c>
      <c r="I4" s="13">
        <v>37173</v>
      </c>
      <c r="J4" s="13">
        <v>29599</v>
      </c>
      <c r="K4" s="13">
        <v>604287</v>
      </c>
      <c r="L4" s="13">
        <v>574092</v>
      </c>
      <c r="M4" s="13">
        <v>30195</v>
      </c>
      <c r="N4" s="13">
        <v>85859</v>
      </c>
      <c r="O4" s="13">
        <v>85645</v>
      </c>
      <c r="P4" s="13">
        <v>214</v>
      </c>
      <c r="Q4" s="13">
        <v>0</v>
      </c>
      <c r="R4" s="13">
        <v>0</v>
      </c>
      <c r="S4" s="13">
        <v>6388</v>
      </c>
      <c r="T4" s="13">
        <v>22433</v>
      </c>
      <c r="U4" s="13">
        <v>172.05099999999999</v>
      </c>
      <c r="V4" s="13">
        <v>506566</v>
      </c>
    </row>
    <row r="5" spans="1:22" x14ac:dyDescent="0.3">
      <c r="A5" t="s">
        <v>88</v>
      </c>
      <c r="B5" s="13">
        <v>1142335</v>
      </c>
      <c r="C5" s="13">
        <v>853559</v>
      </c>
      <c r="D5" s="13">
        <v>288776</v>
      </c>
      <c r="E5" s="13">
        <v>63505</v>
      </c>
      <c r="F5" s="13">
        <v>45152</v>
      </c>
      <c r="G5" s="13">
        <v>18353</v>
      </c>
      <c r="H5" s="13">
        <v>206152</v>
      </c>
      <c r="I5" s="13">
        <v>33805</v>
      </c>
      <c r="J5" s="13">
        <v>172347</v>
      </c>
      <c r="K5" s="13">
        <v>648648</v>
      </c>
      <c r="L5" s="13">
        <v>550946</v>
      </c>
      <c r="M5" s="13">
        <v>97702</v>
      </c>
      <c r="N5" s="13">
        <v>224030</v>
      </c>
      <c r="O5" s="13">
        <v>223656</v>
      </c>
      <c r="P5" s="13">
        <v>374</v>
      </c>
      <c r="Q5" s="13">
        <v>0</v>
      </c>
      <c r="R5" s="13">
        <v>0</v>
      </c>
      <c r="S5" s="13">
        <v>14087</v>
      </c>
      <c r="T5" s="13">
        <v>82911</v>
      </c>
      <c r="U5" s="13">
        <v>230.54499999999999</v>
      </c>
      <c r="V5" s="13">
        <v>490101</v>
      </c>
    </row>
    <row r="6" spans="1:22" x14ac:dyDescent="0.3">
      <c r="A6" t="s">
        <v>89</v>
      </c>
      <c r="B6" s="13">
        <v>962369</v>
      </c>
      <c r="C6" s="13">
        <v>830512</v>
      </c>
      <c r="D6" s="13">
        <v>131857</v>
      </c>
      <c r="E6" s="13">
        <v>107795</v>
      </c>
      <c r="F6" s="13">
        <v>75218</v>
      </c>
      <c r="G6" s="13">
        <v>32577</v>
      </c>
      <c r="H6" s="13">
        <v>74633</v>
      </c>
      <c r="I6" s="13">
        <v>43656</v>
      </c>
      <c r="J6" s="13">
        <v>30977</v>
      </c>
      <c r="K6" s="13">
        <v>674455</v>
      </c>
      <c r="L6" s="13">
        <v>606398</v>
      </c>
      <c r="M6" s="13">
        <v>68057</v>
      </c>
      <c r="N6" s="13">
        <v>105486</v>
      </c>
      <c r="O6" s="13">
        <v>105240</v>
      </c>
      <c r="P6" s="13">
        <v>246</v>
      </c>
      <c r="Q6" s="13">
        <v>0</v>
      </c>
      <c r="R6" s="13">
        <v>0</v>
      </c>
      <c r="S6" s="13">
        <v>28702</v>
      </c>
      <c r="T6" s="13">
        <v>41306</v>
      </c>
      <c r="U6" s="13">
        <v>164.38900000000001</v>
      </c>
      <c r="V6" s="13">
        <v>479355</v>
      </c>
    </row>
    <row r="7" spans="1:22" x14ac:dyDescent="0.3">
      <c r="A7" t="s">
        <v>90</v>
      </c>
      <c r="B7" s="13">
        <v>1089778</v>
      </c>
      <c r="C7" s="13">
        <v>787351</v>
      </c>
      <c r="D7" s="13">
        <v>302427</v>
      </c>
      <c r="E7" s="13">
        <v>106391</v>
      </c>
      <c r="F7" s="13">
        <v>57332</v>
      </c>
      <c r="G7" s="13">
        <v>49059</v>
      </c>
      <c r="H7" s="13">
        <v>148818</v>
      </c>
      <c r="I7" s="13">
        <v>17381</v>
      </c>
      <c r="J7" s="13">
        <v>131437</v>
      </c>
      <c r="K7" s="13">
        <v>635038</v>
      </c>
      <c r="L7" s="13">
        <v>514060</v>
      </c>
      <c r="M7" s="13">
        <v>120978</v>
      </c>
      <c r="N7" s="13">
        <v>199531</v>
      </c>
      <c r="O7" s="13">
        <v>198578</v>
      </c>
      <c r="P7" s="13">
        <v>953</v>
      </c>
      <c r="Q7" s="13">
        <v>0</v>
      </c>
      <c r="R7" s="13">
        <v>0</v>
      </c>
      <c r="S7" s="13">
        <v>30167</v>
      </c>
      <c r="T7" s="13">
        <v>89591</v>
      </c>
      <c r="U7" s="13">
        <v>164.44800000000001</v>
      </c>
      <c r="V7" s="13">
        <v>430500</v>
      </c>
    </row>
    <row r="8" spans="1:22" x14ac:dyDescent="0.3">
      <c r="A8" t="s">
        <v>91</v>
      </c>
      <c r="B8" s="13">
        <v>1356642</v>
      </c>
      <c r="C8" s="13">
        <v>965391</v>
      </c>
      <c r="D8" s="13">
        <v>391251</v>
      </c>
      <c r="E8" s="13">
        <v>243108</v>
      </c>
      <c r="F8" s="13">
        <v>139661</v>
      </c>
      <c r="G8" s="13">
        <v>103447</v>
      </c>
      <c r="H8" s="13">
        <v>29966</v>
      </c>
      <c r="I8" s="13">
        <v>5196</v>
      </c>
      <c r="J8" s="13">
        <v>24770</v>
      </c>
      <c r="K8" s="13">
        <v>949304</v>
      </c>
      <c r="L8" s="13">
        <v>686868</v>
      </c>
      <c r="M8" s="13">
        <v>262436</v>
      </c>
      <c r="N8" s="13">
        <v>134264</v>
      </c>
      <c r="O8" s="13">
        <v>133666</v>
      </c>
      <c r="P8" s="13">
        <v>598</v>
      </c>
      <c r="Q8" s="13">
        <v>0</v>
      </c>
      <c r="R8" s="13">
        <v>0</v>
      </c>
      <c r="S8" s="13">
        <v>46893</v>
      </c>
      <c r="T8" s="13">
        <v>219442</v>
      </c>
      <c r="U8" s="13">
        <v>186.85300000000001</v>
      </c>
      <c r="V8" s="13">
        <v>553776</v>
      </c>
    </row>
    <row r="9" spans="1:22" x14ac:dyDescent="0.3">
      <c r="A9" t="s">
        <v>92</v>
      </c>
      <c r="B9" s="13">
        <v>1056354</v>
      </c>
      <c r="C9" s="13">
        <v>882009</v>
      </c>
      <c r="D9" s="13">
        <v>174345</v>
      </c>
      <c r="E9" s="13">
        <v>75818</v>
      </c>
      <c r="F9" s="13">
        <v>37634</v>
      </c>
      <c r="G9" s="13">
        <v>38184</v>
      </c>
      <c r="H9" s="13">
        <v>41618</v>
      </c>
      <c r="I9" s="13">
        <v>7251</v>
      </c>
      <c r="J9" s="13">
        <v>34367</v>
      </c>
      <c r="K9" s="13">
        <v>864103</v>
      </c>
      <c r="L9" s="13">
        <v>762662</v>
      </c>
      <c r="M9" s="13">
        <v>101441</v>
      </c>
      <c r="N9" s="13">
        <v>74815</v>
      </c>
      <c r="O9" s="13">
        <v>74462</v>
      </c>
      <c r="P9" s="13">
        <v>353</v>
      </c>
      <c r="Q9" s="13">
        <v>0</v>
      </c>
      <c r="R9" s="13">
        <v>0</v>
      </c>
      <c r="S9" s="13">
        <v>19991</v>
      </c>
      <c r="T9" s="13">
        <v>79603</v>
      </c>
      <c r="U9" s="13">
        <v>176.881</v>
      </c>
      <c r="V9" s="13">
        <v>706518</v>
      </c>
    </row>
    <row r="10" spans="1:22" x14ac:dyDescent="0.3">
      <c r="A10" t="s">
        <v>93</v>
      </c>
      <c r="B10" s="13">
        <v>1401434</v>
      </c>
      <c r="C10" s="13">
        <v>1217548</v>
      </c>
      <c r="D10" s="13">
        <v>183886</v>
      </c>
      <c r="E10" s="13">
        <v>177041</v>
      </c>
      <c r="F10" s="13">
        <v>151839</v>
      </c>
      <c r="G10" s="13">
        <v>25202</v>
      </c>
      <c r="H10" s="13">
        <v>86063</v>
      </c>
      <c r="I10" s="13">
        <v>15886</v>
      </c>
      <c r="J10" s="13">
        <v>70177</v>
      </c>
      <c r="K10" s="13">
        <v>1002106</v>
      </c>
      <c r="L10" s="13">
        <v>913958</v>
      </c>
      <c r="M10" s="13">
        <v>88148</v>
      </c>
      <c r="N10" s="13">
        <v>136224</v>
      </c>
      <c r="O10" s="13">
        <v>135865</v>
      </c>
      <c r="P10" s="13">
        <v>359</v>
      </c>
      <c r="Q10" s="13">
        <v>0</v>
      </c>
      <c r="R10" s="13">
        <v>0</v>
      </c>
      <c r="S10" s="13">
        <v>26361</v>
      </c>
      <c r="T10" s="13">
        <v>67870</v>
      </c>
      <c r="U10" s="13">
        <v>163.69900000000001</v>
      </c>
      <c r="V10" s="13">
        <v>759047</v>
      </c>
    </row>
    <row r="11" spans="1:22" x14ac:dyDescent="0.3">
      <c r="A11" t="s">
        <v>94</v>
      </c>
      <c r="B11" s="13">
        <v>1397072</v>
      </c>
      <c r="C11" s="13">
        <v>1069429</v>
      </c>
      <c r="D11" s="13">
        <v>327643</v>
      </c>
      <c r="E11" s="13">
        <v>143035</v>
      </c>
      <c r="F11" s="13">
        <v>95443</v>
      </c>
      <c r="G11" s="13">
        <v>47592</v>
      </c>
      <c r="H11" s="13">
        <v>71170</v>
      </c>
      <c r="I11" s="13">
        <v>6885</v>
      </c>
      <c r="J11" s="13">
        <v>64285</v>
      </c>
      <c r="K11" s="13">
        <v>1013878</v>
      </c>
      <c r="L11" s="13">
        <v>798348</v>
      </c>
      <c r="M11" s="13">
        <v>215530</v>
      </c>
      <c r="N11" s="13">
        <v>168989</v>
      </c>
      <c r="O11" s="13">
        <v>168753</v>
      </c>
      <c r="P11" s="13">
        <v>236</v>
      </c>
      <c r="Q11" s="13">
        <v>0</v>
      </c>
      <c r="R11" s="13">
        <v>0</v>
      </c>
      <c r="S11" s="13">
        <v>41275</v>
      </c>
      <c r="T11" s="13">
        <v>170149</v>
      </c>
      <c r="U11" s="13">
        <v>205.08799999999999</v>
      </c>
      <c r="V11" s="13">
        <v>601010</v>
      </c>
    </row>
    <row r="12" spans="1:22" x14ac:dyDescent="0.3">
      <c r="A12" t="s">
        <v>95</v>
      </c>
      <c r="B12" s="13">
        <v>254904</v>
      </c>
      <c r="C12" s="13">
        <v>254164</v>
      </c>
      <c r="D12" s="13">
        <v>740</v>
      </c>
      <c r="E12" s="13">
        <v>94</v>
      </c>
      <c r="F12" s="13">
        <v>77</v>
      </c>
      <c r="G12" s="13">
        <v>17</v>
      </c>
      <c r="H12" s="13">
        <v>4</v>
      </c>
      <c r="I12" s="13">
        <v>2</v>
      </c>
      <c r="J12" s="13">
        <v>2</v>
      </c>
      <c r="K12" s="13">
        <v>254658</v>
      </c>
      <c r="L12" s="13">
        <v>253941</v>
      </c>
      <c r="M12" s="13">
        <v>717</v>
      </c>
      <c r="N12" s="13">
        <v>148</v>
      </c>
      <c r="O12" s="13">
        <v>144</v>
      </c>
      <c r="P12" s="13">
        <v>4</v>
      </c>
      <c r="Q12" s="13">
        <v>0</v>
      </c>
      <c r="R12" s="13">
        <v>0</v>
      </c>
      <c r="S12" s="13">
        <v>12</v>
      </c>
      <c r="T12" s="13">
        <v>203</v>
      </c>
      <c r="U12" s="13">
        <v>257.09500000000003</v>
      </c>
      <c r="V12" s="13">
        <v>253888</v>
      </c>
    </row>
    <row r="13" spans="1:22" x14ac:dyDescent="0.3">
      <c r="A13" t="s">
        <v>96</v>
      </c>
      <c r="B13" s="13">
        <v>2038496</v>
      </c>
      <c r="C13" s="13">
        <v>1668383</v>
      </c>
      <c r="D13" s="13">
        <v>370113</v>
      </c>
      <c r="E13" s="13">
        <v>283181</v>
      </c>
      <c r="F13" s="13">
        <v>201251</v>
      </c>
      <c r="G13" s="13">
        <v>81930</v>
      </c>
      <c r="H13" s="13">
        <v>74533</v>
      </c>
      <c r="I13" s="13">
        <v>32643</v>
      </c>
      <c r="J13" s="13">
        <v>41890</v>
      </c>
      <c r="K13" s="13">
        <v>1515242</v>
      </c>
      <c r="L13" s="13">
        <v>1270479</v>
      </c>
      <c r="M13" s="13">
        <v>244763</v>
      </c>
      <c r="N13" s="13">
        <v>165540</v>
      </c>
      <c r="O13" s="13">
        <v>164010</v>
      </c>
      <c r="P13" s="13">
        <v>1530</v>
      </c>
      <c r="Q13" s="13">
        <v>0</v>
      </c>
      <c r="R13" s="13">
        <v>0</v>
      </c>
      <c r="S13" s="13">
        <v>44139</v>
      </c>
      <c r="T13" s="13">
        <v>191188</v>
      </c>
      <c r="U13" s="13">
        <v>178.50800000000001</v>
      </c>
      <c r="V13" s="13">
        <v>787418</v>
      </c>
    </row>
    <row r="14" spans="1:22" x14ac:dyDescent="0.3">
      <c r="A14" t="s">
        <v>97</v>
      </c>
      <c r="B14" s="13">
        <v>2511950</v>
      </c>
      <c r="C14" s="13">
        <v>2262272</v>
      </c>
      <c r="D14" s="13">
        <v>249678</v>
      </c>
      <c r="E14" s="13">
        <v>267060</v>
      </c>
      <c r="F14" s="13">
        <v>213591</v>
      </c>
      <c r="G14" s="13">
        <v>53469</v>
      </c>
      <c r="H14" s="13">
        <v>49108</v>
      </c>
      <c r="I14" s="13">
        <v>33348</v>
      </c>
      <c r="J14" s="13">
        <v>15760</v>
      </c>
      <c r="K14" s="13">
        <v>2055411</v>
      </c>
      <c r="L14" s="13">
        <v>1875365</v>
      </c>
      <c r="M14" s="13">
        <v>180046</v>
      </c>
      <c r="N14" s="13">
        <v>140371</v>
      </c>
      <c r="O14" s="13">
        <v>139968</v>
      </c>
      <c r="P14" s="13">
        <v>403</v>
      </c>
      <c r="Q14" s="13">
        <v>0</v>
      </c>
      <c r="R14" s="13">
        <v>0</v>
      </c>
      <c r="S14" s="13">
        <v>28640</v>
      </c>
      <c r="T14" s="13">
        <v>149262</v>
      </c>
      <c r="U14" s="13">
        <v>168.97499999999999</v>
      </c>
      <c r="V14" s="13">
        <v>1268136</v>
      </c>
    </row>
    <row r="15" spans="1:22" x14ac:dyDescent="0.3">
      <c r="A15" t="s">
        <v>98</v>
      </c>
      <c r="B15" s="13">
        <v>2537240</v>
      </c>
      <c r="C15" s="13">
        <v>2393157</v>
      </c>
      <c r="D15" s="13">
        <v>144083</v>
      </c>
      <c r="E15" s="13">
        <v>240164</v>
      </c>
      <c r="F15" s="13">
        <v>214534</v>
      </c>
      <c r="G15" s="13">
        <v>25630</v>
      </c>
      <c r="H15" s="13">
        <v>39261</v>
      </c>
      <c r="I15" s="13">
        <v>30120</v>
      </c>
      <c r="J15" s="13">
        <v>9141</v>
      </c>
      <c r="K15" s="13">
        <v>2123261</v>
      </c>
      <c r="L15" s="13">
        <v>2014293</v>
      </c>
      <c r="M15" s="13">
        <v>108968</v>
      </c>
      <c r="N15" s="13">
        <v>134554</v>
      </c>
      <c r="O15" s="13">
        <v>134210</v>
      </c>
      <c r="P15" s="13">
        <v>344</v>
      </c>
      <c r="Q15" s="13">
        <v>0</v>
      </c>
      <c r="R15" s="13">
        <v>0</v>
      </c>
      <c r="S15" s="13">
        <v>16169</v>
      </c>
      <c r="T15" s="13">
        <v>91137</v>
      </c>
      <c r="U15" s="13">
        <v>167.39500000000001</v>
      </c>
      <c r="V15" s="13">
        <v>1377727</v>
      </c>
    </row>
    <row r="16" spans="1:22" x14ac:dyDescent="0.3">
      <c r="A16" t="s">
        <v>99</v>
      </c>
      <c r="B16" s="13">
        <v>2587971</v>
      </c>
      <c r="C16" s="13">
        <v>2429320</v>
      </c>
      <c r="D16" s="13">
        <v>158651</v>
      </c>
      <c r="E16" s="13">
        <v>242834</v>
      </c>
      <c r="F16" s="13">
        <v>220342</v>
      </c>
      <c r="G16" s="13">
        <v>22492</v>
      </c>
      <c r="H16" s="13">
        <v>43213</v>
      </c>
      <c r="I16" s="13">
        <v>34333</v>
      </c>
      <c r="J16" s="13">
        <v>8880</v>
      </c>
      <c r="K16" s="13">
        <v>2154658</v>
      </c>
      <c r="L16" s="13">
        <v>2027756</v>
      </c>
      <c r="M16" s="13">
        <v>126902</v>
      </c>
      <c r="N16" s="13">
        <v>147266</v>
      </c>
      <c r="O16" s="13">
        <v>146889</v>
      </c>
      <c r="P16" s="13">
        <v>377</v>
      </c>
      <c r="Q16" s="13">
        <v>0</v>
      </c>
      <c r="R16" s="13">
        <v>0</v>
      </c>
      <c r="S16" s="13">
        <v>13583</v>
      </c>
      <c r="T16" s="13">
        <v>112327</v>
      </c>
      <c r="U16" s="13">
        <v>171.19200000000001</v>
      </c>
      <c r="V16" s="13">
        <v>1317261</v>
      </c>
    </row>
    <row r="17" spans="1:22" x14ac:dyDescent="0.3">
      <c r="A17" t="s">
        <v>100</v>
      </c>
      <c r="B17" s="13">
        <v>2334806</v>
      </c>
      <c r="C17" s="13">
        <v>2150122</v>
      </c>
      <c r="D17" s="13">
        <v>184684</v>
      </c>
      <c r="E17" s="13">
        <v>266572</v>
      </c>
      <c r="F17" s="13">
        <v>229551</v>
      </c>
      <c r="G17" s="13">
        <v>37021</v>
      </c>
      <c r="H17" s="13">
        <v>45783</v>
      </c>
      <c r="I17" s="13">
        <v>32548</v>
      </c>
      <c r="J17" s="13">
        <v>13235</v>
      </c>
      <c r="K17" s="13">
        <v>1871968</v>
      </c>
      <c r="L17" s="13">
        <v>1737972</v>
      </c>
      <c r="M17" s="13">
        <v>133996</v>
      </c>
      <c r="N17" s="13">
        <v>150483</v>
      </c>
      <c r="O17" s="13">
        <v>150051</v>
      </c>
      <c r="P17" s="13">
        <v>432</v>
      </c>
      <c r="Q17" s="13">
        <v>0</v>
      </c>
      <c r="R17" s="13">
        <v>0</v>
      </c>
      <c r="S17" s="13">
        <v>24682</v>
      </c>
      <c r="T17" s="13">
        <v>108449</v>
      </c>
      <c r="U17" s="13">
        <v>167.953</v>
      </c>
      <c r="V17" s="13">
        <v>1046089</v>
      </c>
    </row>
    <row r="18" spans="1:22" x14ac:dyDescent="0.3">
      <c r="A18" t="s">
        <v>101</v>
      </c>
      <c r="B18" s="13">
        <v>2529491</v>
      </c>
      <c r="C18" s="13">
        <v>2372321</v>
      </c>
      <c r="D18" s="13">
        <v>157170</v>
      </c>
      <c r="E18" s="13">
        <v>277072</v>
      </c>
      <c r="F18" s="13">
        <v>252975</v>
      </c>
      <c r="G18" s="13">
        <v>24097</v>
      </c>
      <c r="H18" s="13">
        <v>49235</v>
      </c>
      <c r="I18" s="13">
        <v>38904</v>
      </c>
      <c r="J18" s="13">
        <v>10331</v>
      </c>
      <c r="K18" s="13">
        <v>2037976</v>
      </c>
      <c r="L18" s="13">
        <v>1915642</v>
      </c>
      <c r="M18" s="13">
        <v>122334</v>
      </c>
      <c r="N18" s="13">
        <v>165208</v>
      </c>
      <c r="O18" s="13">
        <v>164800</v>
      </c>
      <c r="P18" s="13">
        <v>408</v>
      </c>
      <c r="Q18" s="13">
        <v>0</v>
      </c>
      <c r="R18" s="13">
        <v>0</v>
      </c>
      <c r="S18" s="13">
        <v>14279</v>
      </c>
      <c r="T18" s="13">
        <v>106884</v>
      </c>
      <c r="U18" s="13">
        <v>168.85400000000001</v>
      </c>
      <c r="V18" s="13">
        <v>1118039</v>
      </c>
    </row>
    <row r="19" spans="1:22" x14ac:dyDescent="0.3">
      <c r="A19" t="s">
        <v>102</v>
      </c>
      <c r="B19" s="13">
        <v>2619941</v>
      </c>
      <c r="C19" s="13">
        <v>2438558</v>
      </c>
      <c r="D19" s="13">
        <v>181383</v>
      </c>
      <c r="E19" s="13">
        <v>291424</v>
      </c>
      <c r="F19" s="13">
        <v>262788</v>
      </c>
      <c r="G19" s="13">
        <v>28636</v>
      </c>
      <c r="H19" s="13">
        <v>47554</v>
      </c>
      <c r="I19" s="13">
        <v>37341</v>
      </c>
      <c r="J19" s="13">
        <v>10213</v>
      </c>
      <c r="K19" s="13">
        <v>2110139</v>
      </c>
      <c r="L19" s="13">
        <v>1968056</v>
      </c>
      <c r="M19" s="13">
        <v>142083</v>
      </c>
      <c r="N19" s="13">
        <v>170824</v>
      </c>
      <c r="O19" s="13">
        <v>170373</v>
      </c>
      <c r="P19" s="13">
        <v>451</v>
      </c>
      <c r="Q19" s="13">
        <v>0</v>
      </c>
      <c r="R19" s="13">
        <v>0</v>
      </c>
      <c r="S19" s="13">
        <v>16046</v>
      </c>
      <c r="T19" s="13">
        <v>124770</v>
      </c>
      <c r="U19" s="13">
        <v>170.24799999999999</v>
      </c>
      <c r="V19" s="13">
        <v>1101774</v>
      </c>
    </row>
    <row r="20" spans="1:22" x14ac:dyDescent="0.3">
      <c r="A20" t="s">
        <v>103</v>
      </c>
      <c r="B20" s="13">
        <v>569081</v>
      </c>
      <c r="C20" s="13">
        <v>502304</v>
      </c>
      <c r="D20" s="13">
        <v>66777</v>
      </c>
      <c r="E20" s="13">
        <v>23549</v>
      </c>
      <c r="F20" s="13">
        <v>8080</v>
      </c>
      <c r="G20" s="13">
        <v>15469</v>
      </c>
      <c r="H20" s="13">
        <v>30938</v>
      </c>
      <c r="I20" s="13">
        <v>4014</v>
      </c>
      <c r="J20" s="13">
        <v>26924</v>
      </c>
      <c r="K20" s="13">
        <v>479658</v>
      </c>
      <c r="L20" s="13">
        <v>455391</v>
      </c>
      <c r="M20" s="13">
        <v>24267</v>
      </c>
      <c r="N20" s="13">
        <v>34936</v>
      </c>
      <c r="O20" s="13">
        <v>34819</v>
      </c>
      <c r="P20" s="13">
        <v>117</v>
      </c>
      <c r="Q20" s="13">
        <v>0</v>
      </c>
      <c r="R20" s="13">
        <v>0</v>
      </c>
      <c r="S20" s="13">
        <v>5695</v>
      </c>
      <c r="T20" s="13">
        <v>20063</v>
      </c>
      <c r="U20" s="13">
        <v>292.46600000000001</v>
      </c>
      <c r="V20" s="13">
        <v>448641</v>
      </c>
    </row>
    <row r="21" spans="1:22" x14ac:dyDescent="0.3">
      <c r="A21" t="s">
        <v>104</v>
      </c>
      <c r="B21" s="13">
        <v>515915</v>
      </c>
      <c r="C21" s="13">
        <v>514649</v>
      </c>
      <c r="D21" s="13">
        <v>1266</v>
      </c>
      <c r="E21" s="13">
        <v>77</v>
      </c>
      <c r="F21" s="13">
        <v>61</v>
      </c>
      <c r="G21" s="13">
        <v>16</v>
      </c>
      <c r="H21" s="13">
        <v>2</v>
      </c>
      <c r="I21" s="13">
        <v>2</v>
      </c>
      <c r="J21" s="13">
        <v>0</v>
      </c>
      <c r="K21" s="13">
        <v>515749</v>
      </c>
      <c r="L21" s="13">
        <v>514500</v>
      </c>
      <c r="M21" s="13">
        <v>1249</v>
      </c>
      <c r="N21" s="13">
        <v>87</v>
      </c>
      <c r="O21" s="13">
        <v>86</v>
      </c>
      <c r="P21" s="13">
        <v>1</v>
      </c>
      <c r="Q21" s="13">
        <v>0</v>
      </c>
      <c r="R21" s="13">
        <v>0</v>
      </c>
      <c r="S21" s="13">
        <v>8</v>
      </c>
      <c r="T21" s="13">
        <v>229</v>
      </c>
      <c r="U21" s="13">
        <v>293.76499999999999</v>
      </c>
      <c r="V21" s="13">
        <v>514461</v>
      </c>
    </row>
    <row r="22" spans="1:22" x14ac:dyDescent="0.3">
      <c r="A22" t="s">
        <v>105</v>
      </c>
      <c r="B22" s="13">
        <v>1942478</v>
      </c>
      <c r="C22" s="13">
        <v>1899470</v>
      </c>
      <c r="D22" s="13">
        <v>43008</v>
      </c>
      <c r="E22" s="13">
        <v>89460</v>
      </c>
      <c r="F22" s="13">
        <v>84705</v>
      </c>
      <c r="G22" s="13">
        <v>4755</v>
      </c>
      <c r="H22" s="13">
        <v>59748</v>
      </c>
      <c r="I22" s="13">
        <v>46367</v>
      </c>
      <c r="J22" s="13">
        <v>13381</v>
      </c>
      <c r="K22" s="13">
        <v>1696787</v>
      </c>
      <c r="L22" s="13">
        <v>1672146</v>
      </c>
      <c r="M22" s="13">
        <v>24641</v>
      </c>
      <c r="N22" s="13">
        <v>96483</v>
      </c>
      <c r="O22" s="13">
        <v>96252</v>
      </c>
      <c r="P22" s="13">
        <v>231</v>
      </c>
      <c r="Q22" s="13">
        <v>0</v>
      </c>
      <c r="R22" s="13">
        <v>0</v>
      </c>
      <c r="S22" s="13">
        <v>2117</v>
      </c>
      <c r="T22" s="13">
        <v>20576</v>
      </c>
      <c r="U22" s="13">
        <v>176.70599999999999</v>
      </c>
      <c r="V22" s="13">
        <v>1333744</v>
      </c>
    </row>
    <row r="23" spans="1:22" x14ac:dyDescent="0.3">
      <c r="A23" t="s">
        <v>106</v>
      </c>
      <c r="B23" s="13">
        <v>3999829</v>
      </c>
      <c r="C23" s="13">
        <v>2504129</v>
      </c>
      <c r="D23" s="13">
        <v>1495700</v>
      </c>
      <c r="E23" s="13">
        <v>330478</v>
      </c>
      <c r="F23" s="13">
        <v>173450</v>
      </c>
      <c r="G23" s="13">
        <v>157028</v>
      </c>
      <c r="H23" s="13">
        <v>841354</v>
      </c>
      <c r="I23" s="13">
        <v>123328</v>
      </c>
      <c r="J23" s="13">
        <v>718026</v>
      </c>
      <c r="K23" s="13">
        <v>1765980</v>
      </c>
      <c r="L23" s="13">
        <v>1147436</v>
      </c>
      <c r="M23" s="13">
        <v>618544</v>
      </c>
      <c r="N23" s="13">
        <v>1062017</v>
      </c>
      <c r="O23" s="13">
        <v>1059915</v>
      </c>
      <c r="P23" s="13">
        <v>2102</v>
      </c>
      <c r="Q23" s="13">
        <v>0</v>
      </c>
      <c r="R23" s="13">
        <v>0</v>
      </c>
      <c r="S23" s="13">
        <v>47292</v>
      </c>
      <c r="T23" s="13">
        <v>570613</v>
      </c>
      <c r="U23" s="13">
        <v>267.10300000000001</v>
      </c>
      <c r="V23" s="13">
        <v>830700</v>
      </c>
    </row>
    <row r="24" spans="1:22" x14ac:dyDescent="0.3">
      <c r="A24" t="s">
        <v>107</v>
      </c>
      <c r="B24" s="13">
        <v>4178448</v>
      </c>
      <c r="C24" s="13">
        <v>2724016</v>
      </c>
      <c r="D24" s="13">
        <v>1454432</v>
      </c>
      <c r="E24" s="13">
        <v>266191</v>
      </c>
      <c r="F24" s="13">
        <v>165583</v>
      </c>
      <c r="G24" s="13">
        <v>100608</v>
      </c>
      <c r="H24" s="13">
        <v>931367</v>
      </c>
      <c r="I24" s="13">
        <v>137019</v>
      </c>
      <c r="J24" s="13">
        <v>794348</v>
      </c>
      <c r="K24" s="13">
        <v>1880418</v>
      </c>
      <c r="L24" s="13">
        <v>1322957</v>
      </c>
      <c r="M24" s="13">
        <v>557461</v>
      </c>
      <c r="N24" s="13">
        <v>1100472</v>
      </c>
      <c r="O24" s="13">
        <v>1098457</v>
      </c>
      <c r="P24" s="13">
        <v>2015</v>
      </c>
      <c r="Q24" s="13">
        <v>0</v>
      </c>
      <c r="R24" s="13">
        <v>0</v>
      </c>
      <c r="S24" s="13">
        <v>32390</v>
      </c>
      <c r="T24" s="13">
        <v>525021</v>
      </c>
      <c r="U24" s="13">
        <v>278.44900000000001</v>
      </c>
      <c r="V24" s="13">
        <v>981664</v>
      </c>
    </row>
    <row r="25" spans="1:22" x14ac:dyDescent="0.3">
      <c r="A25" t="s">
        <v>108</v>
      </c>
      <c r="B25" s="13">
        <v>4164284</v>
      </c>
      <c r="C25" s="13">
        <v>2579291</v>
      </c>
      <c r="D25" s="13">
        <v>1584993</v>
      </c>
      <c r="E25" s="13">
        <v>335729</v>
      </c>
      <c r="F25" s="13">
        <v>168946</v>
      </c>
      <c r="G25" s="13">
        <v>166783</v>
      </c>
      <c r="H25" s="13">
        <v>882903</v>
      </c>
      <c r="I25" s="13">
        <v>115420</v>
      </c>
      <c r="J25" s="13">
        <v>767483</v>
      </c>
      <c r="K25" s="13">
        <v>1835662</v>
      </c>
      <c r="L25" s="13">
        <v>1187053</v>
      </c>
      <c r="M25" s="13">
        <v>648609</v>
      </c>
      <c r="N25" s="13">
        <v>1109990</v>
      </c>
      <c r="O25" s="13">
        <v>1107872</v>
      </c>
      <c r="P25" s="13">
        <v>2118</v>
      </c>
      <c r="Q25" s="13">
        <v>0</v>
      </c>
      <c r="R25" s="13">
        <v>0</v>
      </c>
      <c r="S25" s="13">
        <v>52430</v>
      </c>
      <c r="T25" s="13">
        <v>594965</v>
      </c>
      <c r="U25" s="13">
        <v>277.44900000000001</v>
      </c>
      <c r="V25" s="13">
        <v>878012</v>
      </c>
    </row>
    <row r="26" spans="1:22" x14ac:dyDescent="0.3">
      <c r="A26" t="s">
        <v>109</v>
      </c>
      <c r="B26" s="13">
        <v>4187309</v>
      </c>
      <c r="C26" s="13">
        <v>2721321</v>
      </c>
      <c r="D26" s="13">
        <v>1465988</v>
      </c>
      <c r="E26" s="13">
        <v>266371</v>
      </c>
      <c r="F26" s="13">
        <v>161643</v>
      </c>
      <c r="G26" s="13">
        <v>104728</v>
      </c>
      <c r="H26" s="13">
        <v>925234</v>
      </c>
      <c r="I26" s="13">
        <v>138436</v>
      </c>
      <c r="J26" s="13">
        <v>786798</v>
      </c>
      <c r="K26" s="13">
        <v>1898613</v>
      </c>
      <c r="L26" s="13">
        <v>1326145</v>
      </c>
      <c r="M26" s="13">
        <v>572468</v>
      </c>
      <c r="N26" s="13">
        <v>1097091</v>
      </c>
      <c r="O26" s="13">
        <v>1095097</v>
      </c>
      <c r="P26" s="13">
        <v>1994</v>
      </c>
      <c r="Q26" s="13">
        <v>0</v>
      </c>
      <c r="R26" s="13">
        <v>0</v>
      </c>
      <c r="S26" s="13">
        <v>34789</v>
      </c>
      <c r="T26" s="13">
        <v>537563</v>
      </c>
      <c r="U26" s="13">
        <v>276.11500000000001</v>
      </c>
      <c r="V26" s="13">
        <v>994886</v>
      </c>
    </row>
    <row r="27" spans="1:22" x14ac:dyDescent="0.3">
      <c r="A27" t="s">
        <v>110</v>
      </c>
      <c r="B27" s="13">
        <v>4061761</v>
      </c>
      <c r="C27" s="13">
        <v>2679114</v>
      </c>
      <c r="D27" s="13">
        <v>1382647</v>
      </c>
      <c r="E27" s="13">
        <v>251017</v>
      </c>
      <c r="F27" s="13">
        <v>175191</v>
      </c>
      <c r="G27" s="13">
        <v>75826</v>
      </c>
      <c r="H27" s="13">
        <v>952801</v>
      </c>
      <c r="I27" s="13">
        <v>142071</v>
      </c>
      <c r="J27" s="13">
        <v>810730</v>
      </c>
      <c r="K27" s="13">
        <v>1746479</v>
      </c>
      <c r="L27" s="13">
        <v>1252374</v>
      </c>
      <c r="M27" s="13">
        <v>494105</v>
      </c>
      <c r="N27" s="13">
        <v>1111464</v>
      </c>
      <c r="O27" s="13">
        <v>1109478</v>
      </c>
      <c r="P27" s="13">
        <v>1986</v>
      </c>
      <c r="Q27" s="13">
        <v>0</v>
      </c>
      <c r="R27" s="13">
        <v>0</v>
      </c>
      <c r="S27" s="13">
        <v>28310</v>
      </c>
      <c r="T27" s="13">
        <v>464332</v>
      </c>
      <c r="U27" s="13">
        <v>291.75099999999998</v>
      </c>
      <c r="V27" s="13">
        <v>909092</v>
      </c>
    </row>
    <row r="28" spans="1:22" x14ac:dyDescent="0.3">
      <c r="A28" t="s">
        <v>111</v>
      </c>
      <c r="B28" s="13">
        <v>4058945</v>
      </c>
      <c r="C28" s="13">
        <v>2667257</v>
      </c>
      <c r="D28" s="13">
        <v>1391688</v>
      </c>
      <c r="E28" s="13">
        <v>246986</v>
      </c>
      <c r="F28" s="13">
        <v>170375</v>
      </c>
      <c r="G28" s="13">
        <v>76611</v>
      </c>
      <c r="H28" s="13">
        <v>957922</v>
      </c>
      <c r="I28" s="13">
        <v>141724</v>
      </c>
      <c r="J28" s="13">
        <v>816198</v>
      </c>
      <c r="K28" s="13">
        <v>1738146</v>
      </c>
      <c r="L28" s="13">
        <v>1241243</v>
      </c>
      <c r="M28" s="13">
        <v>496903</v>
      </c>
      <c r="N28" s="13">
        <v>1115891</v>
      </c>
      <c r="O28" s="13">
        <v>1113915</v>
      </c>
      <c r="P28" s="13">
        <v>1976</v>
      </c>
      <c r="Q28" s="13">
        <v>0</v>
      </c>
      <c r="R28" s="13">
        <v>0</v>
      </c>
      <c r="S28" s="13">
        <v>29829</v>
      </c>
      <c r="T28" s="13">
        <v>467556</v>
      </c>
      <c r="U28" s="13">
        <v>291.87799999999999</v>
      </c>
      <c r="V28" s="13">
        <v>906174</v>
      </c>
    </row>
    <row r="29" spans="1:22" x14ac:dyDescent="0.3">
      <c r="A29" t="s">
        <v>112</v>
      </c>
      <c r="B29" s="13">
        <v>2275009</v>
      </c>
      <c r="C29" s="13">
        <v>2219991</v>
      </c>
      <c r="D29" s="13">
        <v>55018</v>
      </c>
      <c r="E29" s="13">
        <v>116160</v>
      </c>
      <c r="F29" s="13">
        <v>109031</v>
      </c>
      <c r="G29" s="13">
        <v>7129</v>
      </c>
      <c r="H29" s="13">
        <v>88473</v>
      </c>
      <c r="I29" s="13">
        <v>70698</v>
      </c>
      <c r="J29" s="13">
        <v>17775</v>
      </c>
      <c r="K29" s="13">
        <v>1933824</v>
      </c>
      <c r="L29" s="13">
        <v>1904050</v>
      </c>
      <c r="M29" s="13">
        <v>29774</v>
      </c>
      <c r="N29" s="13">
        <v>136552</v>
      </c>
      <c r="O29" s="13">
        <v>136212</v>
      </c>
      <c r="P29" s="13">
        <v>340</v>
      </c>
      <c r="Q29" s="13">
        <v>0</v>
      </c>
      <c r="R29" s="13">
        <v>0</v>
      </c>
      <c r="S29" s="13">
        <v>3186</v>
      </c>
      <c r="T29" s="13">
        <v>25700</v>
      </c>
      <c r="U29" s="13">
        <v>181.50200000000001</v>
      </c>
      <c r="V29" s="13">
        <v>1510697</v>
      </c>
    </row>
    <row r="30" spans="1:22" x14ac:dyDescent="0.3">
      <c r="A30" t="s">
        <v>113</v>
      </c>
      <c r="B30" s="13">
        <v>2452368</v>
      </c>
      <c r="C30" s="13">
        <v>2394662</v>
      </c>
      <c r="D30" s="13">
        <v>57706</v>
      </c>
      <c r="E30" s="13">
        <v>120220</v>
      </c>
      <c r="F30" s="13">
        <v>114199</v>
      </c>
      <c r="G30" s="13">
        <v>6021</v>
      </c>
      <c r="H30" s="13">
        <v>83683</v>
      </c>
      <c r="I30" s="13">
        <v>61681</v>
      </c>
      <c r="J30" s="13">
        <v>22002</v>
      </c>
      <c r="K30" s="13">
        <v>2113055</v>
      </c>
      <c r="L30" s="13">
        <v>2083738</v>
      </c>
      <c r="M30" s="13">
        <v>29317</v>
      </c>
      <c r="N30" s="13">
        <v>135410</v>
      </c>
      <c r="O30" s="13">
        <v>135044</v>
      </c>
      <c r="P30" s="13">
        <v>366</v>
      </c>
      <c r="Q30" s="13">
        <v>0</v>
      </c>
      <c r="R30" s="13">
        <v>0</v>
      </c>
      <c r="S30" s="13">
        <v>2607</v>
      </c>
      <c r="T30" s="13">
        <v>25490</v>
      </c>
      <c r="U30" s="13">
        <v>193.946</v>
      </c>
      <c r="V30" s="13">
        <v>1655227</v>
      </c>
    </row>
    <row r="31" spans="1:22" x14ac:dyDescent="0.3">
      <c r="A31" t="s">
        <v>114</v>
      </c>
      <c r="B31" s="13">
        <v>1999763</v>
      </c>
      <c r="C31" s="13">
        <v>1970851</v>
      </c>
      <c r="D31" s="13">
        <v>28912</v>
      </c>
      <c r="E31" s="13">
        <v>103151</v>
      </c>
      <c r="F31" s="13">
        <v>99733</v>
      </c>
      <c r="G31" s="13">
        <v>3418</v>
      </c>
      <c r="H31" s="13">
        <v>74490</v>
      </c>
      <c r="I31" s="13">
        <v>63782</v>
      </c>
      <c r="J31" s="13">
        <v>10708</v>
      </c>
      <c r="K31" s="13">
        <v>1701299</v>
      </c>
      <c r="L31" s="13">
        <v>1686712</v>
      </c>
      <c r="M31" s="13">
        <v>14587</v>
      </c>
      <c r="N31" s="13">
        <v>120823</v>
      </c>
      <c r="O31" s="13">
        <v>120624</v>
      </c>
      <c r="P31" s="13">
        <v>199</v>
      </c>
      <c r="Q31" s="13">
        <v>0</v>
      </c>
      <c r="R31" s="13">
        <v>0</v>
      </c>
      <c r="S31" s="13">
        <v>1516</v>
      </c>
      <c r="T31" s="13">
        <v>12736</v>
      </c>
      <c r="U31" s="13">
        <v>177.90799999999999</v>
      </c>
      <c r="V31" s="13">
        <v>1271986</v>
      </c>
    </row>
    <row r="32" spans="1:22" x14ac:dyDescent="0.3">
      <c r="A32" t="s">
        <v>115</v>
      </c>
      <c r="B32" s="13">
        <v>2550472</v>
      </c>
      <c r="C32" s="13">
        <v>2514522</v>
      </c>
      <c r="D32" s="13">
        <v>35950</v>
      </c>
      <c r="E32" s="13">
        <v>139374</v>
      </c>
      <c r="F32" s="13">
        <v>135638</v>
      </c>
      <c r="G32" s="13">
        <v>3736</v>
      </c>
      <c r="H32" s="13">
        <v>93123</v>
      </c>
      <c r="I32" s="13">
        <v>78780</v>
      </c>
      <c r="J32" s="13">
        <v>14343</v>
      </c>
      <c r="K32" s="13">
        <v>2160643</v>
      </c>
      <c r="L32" s="13">
        <v>2142996</v>
      </c>
      <c r="M32" s="13">
        <v>17647</v>
      </c>
      <c r="N32" s="13">
        <v>157332</v>
      </c>
      <c r="O32" s="13">
        <v>157108</v>
      </c>
      <c r="P32" s="13">
        <v>224</v>
      </c>
      <c r="Q32" s="13">
        <v>0</v>
      </c>
      <c r="R32" s="13">
        <v>0</v>
      </c>
      <c r="S32" s="13">
        <v>1376</v>
      </c>
      <c r="T32" s="13">
        <v>15887</v>
      </c>
      <c r="U32" s="13">
        <v>184.78399999999999</v>
      </c>
      <c r="V32" s="13">
        <v>1648669</v>
      </c>
    </row>
    <row r="33" spans="1:22" x14ac:dyDescent="0.3">
      <c r="A33" t="s">
        <v>116</v>
      </c>
      <c r="B33" s="13">
        <v>2391527</v>
      </c>
      <c r="C33" s="13">
        <v>2358455</v>
      </c>
      <c r="D33" s="13">
        <v>33072</v>
      </c>
      <c r="E33" s="13">
        <v>119815</v>
      </c>
      <c r="F33" s="13">
        <v>116205</v>
      </c>
      <c r="G33" s="13">
        <v>3610</v>
      </c>
      <c r="H33" s="13">
        <v>84742</v>
      </c>
      <c r="I33" s="13">
        <v>70967</v>
      </c>
      <c r="J33" s="13">
        <v>13775</v>
      </c>
      <c r="K33" s="13">
        <v>2050342</v>
      </c>
      <c r="L33" s="13">
        <v>2034857</v>
      </c>
      <c r="M33" s="13">
        <v>15485</v>
      </c>
      <c r="N33" s="13">
        <v>136628</v>
      </c>
      <c r="O33" s="13">
        <v>136426</v>
      </c>
      <c r="P33" s="13">
        <v>202</v>
      </c>
      <c r="Q33" s="13">
        <v>0</v>
      </c>
      <c r="R33" s="13">
        <v>0</v>
      </c>
      <c r="S33" s="13">
        <v>1579</v>
      </c>
      <c r="T33" s="13">
        <v>13610</v>
      </c>
      <c r="U33" s="13">
        <v>182.16399999999999</v>
      </c>
      <c r="V33" s="13">
        <v>1527566</v>
      </c>
    </row>
    <row r="34" spans="1:22" x14ac:dyDescent="0.3">
      <c r="A34" t="s">
        <v>117</v>
      </c>
      <c r="B34" s="13">
        <v>2969984</v>
      </c>
      <c r="C34" s="13">
        <v>2879376</v>
      </c>
      <c r="D34" s="13">
        <v>90608</v>
      </c>
      <c r="E34" s="13">
        <v>153648</v>
      </c>
      <c r="F34" s="13">
        <v>136317</v>
      </c>
      <c r="G34" s="13">
        <v>17331</v>
      </c>
      <c r="H34" s="13">
        <v>52376</v>
      </c>
      <c r="I34" s="13">
        <v>50289</v>
      </c>
      <c r="J34" s="13">
        <v>2087</v>
      </c>
      <c r="K34" s="13">
        <v>2670996</v>
      </c>
      <c r="L34" s="13">
        <v>2600370</v>
      </c>
      <c r="M34" s="13">
        <v>70626</v>
      </c>
      <c r="N34" s="13">
        <v>92964</v>
      </c>
      <c r="O34" s="13">
        <v>92400</v>
      </c>
      <c r="P34" s="13">
        <v>564</v>
      </c>
      <c r="Q34" s="13">
        <v>0</v>
      </c>
      <c r="R34" s="13">
        <v>0</v>
      </c>
      <c r="S34" s="13">
        <v>2772</v>
      </c>
      <c r="T34" s="13">
        <v>66479</v>
      </c>
      <c r="U34" s="13">
        <v>167.29900000000001</v>
      </c>
      <c r="V34" s="13">
        <v>2190781</v>
      </c>
    </row>
    <row r="35" spans="1:22" x14ac:dyDescent="0.3">
      <c r="A35" t="s">
        <v>118</v>
      </c>
      <c r="B35" s="13">
        <v>2425827</v>
      </c>
      <c r="C35" s="13">
        <v>2344380</v>
      </c>
      <c r="D35" s="13">
        <v>81447</v>
      </c>
      <c r="E35" s="13">
        <v>146268</v>
      </c>
      <c r="F35" s="13">
        <v>128653</v>
      </c>
      <c r="G35" s="13">
        <v>17615</v>
      </c>
      <c r="H35" s="13">
        <v>46407</v>
      </c>
      <c r="I35" s="13">
        <v>42726</v>
      </c>
      <c r="J35" s="13">
        <v>3681</v>
      </c>
      <c r="K35" s="13">
        <v>2131124</v>
      </c>
      <c r="L35" s="13">
        <v>2071626</v>
      </c>
      <c r="M35" s="13">
        <v>59498</v>
      </c>
      <c r="N35" s="13">
        <v>102028</v>
      </c>
      <c r="O35" s="13">
        <v>101375</v>
      </c>
      <c r="P35" s="13">
        <v>653</v>
      </c>
      <c r="Q35" s="13">
        <v>0</v>
      </c>
      <c r="R35" s="13">
        <v>0</v>
      </c>
      <c r="S35" s="13">
        <v>2747</v>
      </c>
      <c r="T35" s="13">
        <v>57294</v>
      </c>
      <c r="U35" s="13">
        <v>159.57</v>
      </c>
      <c r="V35" s="13">
        <v>1674454</v>
      </c>
    </row>
    <row r="36" spans="1:22" x14ac:dyDescent="0.3">
      <c r="A36" t="s">
        <v>119</v>
      </c>
      <c r="B36" s="13">
        <v>2807258</v>
      </c>
      <c r="C36" s="13">
        <v>2779534</v>
      </c>
      <c r="D36" s="13">
        <v>27724</v>
      </c>
      <c r="E36" s="13">
        <v>140795</v>
      </c>
      <c r="F36" s="13">
        <v>137537</v>
      </c>
      <c r="G36" s="13">
        <v>3258</v>
      </c>
      <c r="H36" s="13">
        <v>47815</v>
      </c>
      <c r="I36" s="13">
        <v>46008</v>
      </c>
      <c r="J36" s="13">
        <v>1807</v>
      </c>
      <c r="K36" s="13">
        <v>2522897</v>
      </c>
      <c r="L36" s="13">
        <v>2500411</v>
      </c>
      <c r="M36" s="13">
        <v>22486</v>
      </c>
      <c r="N36" s="13">
        <v>95751</v>
      </c>
      <c r="O36" s="13">
        <v>95578</v>
      </c>
      <c r="P36" s="13">
        <v>173</v>
      </c>
      <c r="Q36" s="13">
        <v>0</v>
      </c>
      <c r="R36" s="13">
        <v>0</v>
      </c>
      <c r="S36" s="13">
        <v>1050</v>
      </c>
      <c r="T36" s="13">
        <v>19136</v>
      </c>
      <c r="U36" s="13">
        <v>152.27099999999999</v>
      </c>
      <c r="V36" s="13">
        <v>2087633</v>
      </c>
    </row>
    <row r="37" spans="1:22" x14ac:dyDescent="0.3">
      <c r="A37" t="s">
        <v>120</v>
      </c>
      <c r="B37" s="13">
        <v>2377457</v>
      </c>
      <c r="C37" s="13">
        <v>2294818</v>
      </c>
      <c r="D37" s="13">
        <v>82639</v>
      </c>
      <c r="E37" s="13">
        <v>128951</v>
      </c>
      <c r="F37" s="13">
        <v>109999</v>
      </c>
      <c r="G37" s="13">
        <v>18952</v>
      </c>
      <c r="H37" s="13">
        <v>43363</v>
      </c>
      <c r="I37" s="13">
        <v>39142</v>
      </c>
      <c r="J37" s="13">
        <v>4221</v>
      </c>
      <c r="K37" s="13">
        <v>2123222</v>
      </c>
      <c r="L37" s="13">
        <v>2064353</v>
      </c>
      <c r="M37" s="13">
        <v>58869</v>
      </c>
      <c r="N37" s="13">
        <v>81921</v>
      </c>
      <c r="O37" s="13">
        <v>81324</v>
      </c>
      <c r="P37" s="13">
        <v>597</v>
      </c>
      <c r="Q37" s="13">
        <v>0</v>
      </c>
      <c r="R37" s="13">
        <v>0</v>
      </c>
      <c r="S37" s="13">
        <v>2822</v>
      </c>
      <c r="T37" s="13">
        <v>55498</v>
      </c>
      <c r="U37" s="13">
        <v>159.56100000000001</v>
      </c>
      <c r="V37" s="13">
        <v>1695781</v>
      </c>
    </row>
    <row r="38" spans="1:22" x14ac:dyDescent="0.3">
      <c r="A38" t="s">
        <v>121</v>
      </c>
      <c r="B38" s="13">
        <v>2386597</v>
      </c>
      <c r="C38" s="13">
        <v>2378404</v>
      </c>
      <c r="D38" s="13">
        <v>8193</v>
      </c>
      <c r="E38" s="13">
        <v>88835</v>
      </c>
      <c r="F38" s="13">
        <v>88288</v>
      </c>
      <c r="G38" s="13">
        <v>547</v>
      </c>
      <c r="H38" s="13">
        <v>47370</v>
      </c>
      <c r="I38" s="13">
        <v>47370</v>
      </c>
      <c r="J38" s="13">
        <v>0</v>
      </c>
      <c r="K38" s="13">
        <v>2159298</v>
      </c>
      <c r="L38" s="13">
        <v>2151674</v>
      </c>
      <c r="M38" s="13">
        <v>7624</v>
      </c>
      <c r="N38" s="13">
        <v>91094</v>
      </c>
      <c r="O38" s="13">
        <v>91072</v>
      </c>
      <c r="P38" s="13">
        <v>22</v>
      </c>
      <c r="Q38" s="13">
        <v>0</v>
      </c>
      <c r="R38" s="13">
        <v>0</v>
      </c>
      <c r="S38" s="13">
        <v>378</v>
      </c>
      <c r="T38" s="13">
        <v>3035</v>
      </c>
      <c r="U38" s="13">
        <v>153.381</v>
      </c>
      <c r="V38" s="13">
        <v>1729053</v>
      </c>
    </row>
    <row r="39" spans="1:22" x14ac:dyDescent="0.3">
      <c r="A39" t="s">
        <v>122</v>
      </c>
      <c r="B39" s="13">
        <v>1906030</v>
      </c>
      <c r="C39" s="13">
        <v>1848423</v>
      </c>
      <c r="D39" s="13">
        <v>57607</v>
      </c>
      <c r="E39" s="13">
        <v>126120</v>
      </c>
      <c r="F39" s="13">
        <v>112319</v>
      </c>
      <c r="G39" s="13">
        <v>13801</v>
      </c>
      <c r="H39" s="13">
        <v>19479</v>
      </c>
      <c r="I39" s="13">
        <v>16601</v>
      </c>
      <c r="J39" s="13">
        <v>2878</v>
      </c>
      <c r="K39" s="13">
        <v>1658662</v>
      </c>
      <c r="L39" s="13">
        <v>1617994</v>
      </c>
      <c r="M39" s="13">
        <v>40668</v>
      </c>
      <c r="N39" s="13">
        <v>101769</v>
      </c>
      <c r="O39" s="13">
        <v>101509</v>
      </c>
      <c r="P39" s="13">
        <v>260</v>
      </c>
      <c r="Q39" s="13">
        <v>0</v>
      </c>
      <c r="R39" s="13">
        <v>0</v>
      </c>
      <c r="S39" s="13">
        <v>6431</v>
      </c>
      <c r="T39" s="13">
        <v>33188</v>
      </c>
      <c r="U39" s="13">
        <v>171.20099999999999</v>
      </c>
      <c r="V39" s="13">
        <v>1508273</v>
      </c>
    </row>
    <row r="40" spans="1:22" x14ac:dyDescent="0.3">
      <c r="A40" t="s">
        <v>123</v>
      </c>
      <c r="B40" s="13">
        <v>1715819</v>
      </c>
      <c r="C40" s="13">
        <v>1699570</v>
      </c>
      <c r="D40" s="13">
        <v>16249</v>
      </c>
      <c r="E40" s="13">
        <v>48445</v>
      </c>
      <c r="F40" s="13">
        <v>45193</v>
      </c>
      <c r="G40" s="13">
        <v>3252</v>
      </c>
      <c r="H40" s="13">
        <v>8681</v>
      </c>
      <c r="I40" s="13">
        <v>8394</v>
      </c>
      <c r="J40" s="13">
        <v>287</v>
      </c>
      <c r="K40" s="13">
        <v>1615159</v>
      </c>
      <c r="L40" s="13">
        <v>1602548</v>
      </c>
      <c r="M40" s="13">
        <v>12611</v>
      </c>
      <c r="N40" s="13">
        <v>43534</v>
      </c>
      <c r="O40" s="13">
        <v>43435</v>
      </c>
      <c r="P40" s="13">
        <v>99</v>
      </c>
      <c r="Q40" s="13">
        <v>0</v>
      </c>
      <c r="R40" s="13">
        <v>0</v>
      </c>
      <c r="S40" s="13">
        <v>3270</v>
      </c>
      <c r="T40" s="13">
        <v>6454</v>
      </c>
      <c r="U40" s="13">
        <v>161.08799999999999</v>
      </c>
      <c r="V40" s="13">
        <v>1517209</v>
      </c>
    </row>
    <row r="41" spans="1:22" x14ac:dyDescent="0.3">
      <c r="A41" t="s">
        <v>124</v>
      </c>
      <c r="B41" s="13">
        <v>2153205</v>
      </c>
      <c r="C41" s="13">
        <v>1865382</v>
      </c>
      <c r="D41" s="13">
        <v>287823</v>
      </c>
      <c r="E41" s="13">
        <v>125835</v>
      </c>
      <c r="F41" s="13">
        <v>42639</v>
      </c>
      <c r="G41" s="13">
        <v>83196</v>
      </c>
      <c r="H41" s="13">
        <v>21942</v>
      </c>
      <c r="I41" s="13">
        <v>11778</v>
      </c>
      <c r="J41" s="13">
        <v>10164</v>
      </c>
      <c r="K41" s="13">
        <v>1903718</v>
      </c>
      <c r="L41" s="13">
        <v>1710347</v>
      </c>
      <c r="M41" s="13">
        <v>193371</v>
      </c>
      <c r="N41" s="13">
        <v>101710</v>
      </c>
      <c r="O41" s="13">
        <v>100618</v>
      </c>
      <c r="P41" s="13">
        <v>1092</v>
      </c>
      <c r="Q41" s="13">
        <v>0</v>
      </c>
      <c r="R41" s="13">
        <v>0</v>
      </c>
      <c r="S41" s="13">
        <v>33547</v>
      </c>
      <c r="T41" s="13">
        <v>159263</v>
      </c>
      <c r="U41" s="13">
        <v>213.042</v>
      </c>
      <c r="V41" s="13">
        <v>1645874</v>
      </c>
    </row>
    <row r="42" spans="1:22" x14ac:dyDescent="0.3">
      <c r="A42" t="s">
        <v>125</v>
      </c>
      <c r="B42" s="13">
        <v>540521</v>
      </c>
      <c r="C42" s="13">
        <v>537707</v>
      </c>
      <c r="D42" s="13">
        <v>2814</v>
      </c>
      <c r="E42" s="13">
        <v>681</v>
      </c>
      <c r="F42" s="13">
        <v>258</v>
      </c>
      <c r="G42" s="13">
        <v>423</v>
      </c>
      <c r="H42" s="13">
        <v>55</v>
      </c>
      <c r="I42" s="13">
        <v>26</v>
      </c>
      <c r="J42" s="13">
        <v>29</v>
      </c>
      <c r="K42" s="13">
        <v>538788</v>
      </c>
      <c r="L42" s="13">
        <v>536430</v>
      </c>
      <c r="M42" s="13">
        <v>2358</v>
      </c>
      <c r="N42" s="13">
        <v>997</v>
      </c>
      <c r="O42" s="13">
        <v>993</v>
      </c>
      <c r="P42" s="13">
        <v>4</v>
      </c>
      <c r="Q42" s="13">
        <v>0</v>
      </c>
      <c r="R42" s="13">
        <v>0</v>
      </c>
      <c r="S42" s="13">
        <v>178</v>
      </c>
      <c r="T42" s="13">
        <v>599</v>
      </c>
      <c r="U42" s="13">
        <v>195.05199999999999</v>
      </c>
      <c r="V42" s="13">
        <v>535473</v>
      </c>
    </row>
    <row r="43" spans="1:22" x14ac:dyDescent="0.3">
      <c r="A43" t="s">
        <v>126</v>
      </c>
      <c r="B43" s="13">
        <v>1422194</v>
      </c>
      <c r="C43" s="13">
        <v>1368896</v>
      </c>
      <c r="D43" s="13">
        <v>53298</v>
      </c>
      <c r="E43" s="13">
        <v>138228</v>
      </c>
      <c r="F43" s="13">
        <v>124877</v>
      </c>
      <c r="G43" s="13">
        <v>13351</v>
      </c>
      <c r="H43" s="13">
        <v>26533</v>
      </c>
      <c r="I43" s="13">
        <v>22074</v>
      </c>
      <c r="J43" s="13">
        <v>4459</v>
      </c>
      <c r="K43" s="13">
        <v>1122909</v>
      </c>
      <c r="L43" s="13">
        <v>1088014</v>
      </c>
      <c r="M43" s="13">
        <v>34895</v>
      </c>
      <c r="N43" s="13">
        <v>134524</v>
      </c>
      <c r="O43" s="13">
        <v>133931</v>
      </c>
      <c r="P43" s="13">
        <v>593</v>
      </c>
      <c r="Q43" s="13">
        <v>0</v>
      </c>
      <c r="R43" s="13">
        <v>0</v>
      </c>
      <c r="S43" s="13">
        <v>3957</v>
      </c>
      <c r="T43" s="13">
        <v>30126</v>
      </c>
      <c r="U43" s="13">
        <v>163.32400000000001</v>
      </c>
      <c r="V43" s="13">
        <v>969163</v>
      </c>
    </row>
    <row r="44" spans="1:22" x14ac:dyDescent="0.3">
      <c r="A44" t="s">
        <v>127</v>
      </c>
      <c r="B44" s="13">
        <v>1529019</v>
      </c>
      <c r="C44" s="13">
        <v>1474086</v>
      </c>
      <c r="D44" s="13">
        <v>54933</v>
      </c>
      <c r="E44" s="13">
        <v>144051</v>
      </c>
      <c r="F44" s="13">
        <v>131180</v>
      </c>
      <c r="G44" s="13">
        <v>12871</v>
      </c>
      <c r="H44" s="13">
        <v>27995</v>
      </c>
      <c r="I44" s="13">
        <v>23126</v>
      </c>
      <c r="J44" s="13">
        <v>4869</v>
      </c>
      <c r="K44" s="13">
        <v>1212607</v>
      </c>
      <c r="L44" s="13">
        <v>1175917</v>
      </c>
      <c r="M44" s="13">
        <v>36690</v>
      </c>
      <c r="N44" s="13">
        <v>144366</v>
      </c>
      <c r="O44" s="13">
        <v>143863</v>
      </c>
      <c r="P44" s="13">
        <v>503</v>
      </c>
      <c r="Q44" s="13">
        <v>0</v>
      </c>
      <c r="R44" s="13">
        <v>0</v>
      </c>
      <c r="S44" s="13">
        <v>3942</v>
      </c>
      <c r="T44" s="13">
        <v>32230</v>
      </c>
      <c r="U44" s="13">
        <v>164.84700000000001</v>
      </c>
      <c r="V44" s="13">
        <v>1052467</v>
      </c>
    </row>
    <row r="45" spans="1:22" x14ac:dyDescent="0.3">
      <c r="A45" t="s">
        <v>128</v>
      </c>
      <c r="B45" s="13">
        <v>648204</v>
      </c>
      <c r="C45" s="13">
        <v>647441</v>
      </c>
      <c r="D45" s="13">
        <v>763</v>
      </c>
      <c r="E45" s="13">
        <v>3</v>
      </c>
      <c r="F45" s="13">
        <v>2</v>
      </c>
      <c r="G45" s="13">
        <v>1</v>
      </c>
      <c r="H45" s="13">
        <v>0</v>
      </c>
      <c r="I45" s="13">
        <v>0</v>
      </c>
      <c r="J45" s="13">
        <v>0</v>
      </c>
      <c r="K45" s="13">
        <v>648201</v>
      </c>
      <c r="L45" s="13">
        <v>647439</v>
      </c>
      <c r="M45" s="13">
        <v>762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2</v>
      </c>
      <c r="T45" s="13">
        <v>0</v>
      </c>
      <c r="U45" s="13">
        <v>169.23099999999999</v>
      </c>
      <c r="V45" s="13">
        <v>647439</v>
      </c>
    </row>
    <row r="46" spans="1:22" x14ac:dyDescent="0.3">
      <c r="A46" t="s">
        <v>129</v>
      </c>
      <c r="B46" s="13">
        <v>850087</v>
      </c>
      <c r="C46" s="13">
        <v>775975</v>
      </c>
      <c r="D46" s="13">
        <v>74112</v>
      </c>
      <c r="E46" s="13">
        <v>98687</v>
      </c>
      <c r="F46" s="13">
        <v>86103</v>
      </c>
      <c r="G46" s="13">
        <v>12584</v>
      </c>
      <c r="H46" s="13">
        <v>38724</v>
      </c>
      <c r="I46" s="13">
        <v>17850</v>
      </c>
      <c r="J46" s="13">
        <v>20874</v>
      </c>
      <c r="K46" s="13">
        <v>619170</v>
      </c>
      <c r="L46" s="13">
        <v>579315</v>
      </c>
      <c r="M46" s="13">
        <v>39855</v>
      </c>
      <c r="N46" s="13">
        <v>93506</v>
      </c>
      <c r="O46" s="13">
        <v>92707</v>
      </c>
      <c r="P46" s="13">
        <v>799</v>
      </c>
      <c r="Q46" s="13">
        <v>0</v>
      </c>
      <c r="R46" s="13">
        <v>0</v>
      </c>
      <c r="S46" s="13">
        <v>14309</v>
      </c>
      <c r="T46" s="13">
        <v>24612</v>
      </c>
      <c r="U46" s="13">
        <v>178.87299999999999</v>
      </c>
      <c r="V46" s="13">
        <v>466186</v>
      </c>
    </row>
    <row r="47" spans="1:22" x14ac:dyDescent="0.3">
      <c r="A47" t="s">
        <v>130</v>
      </c>
      <c r="B47" s="13">
        <v>10063136</v>
      </c>
      <c r="C47" s="13">
        <v>6202579</v>
      </c>
      <c r="D47" s="13">
        <v>3860557</v>
      </c>
      <c r="E47" s="13">
        <v>174591</v>
      </c>
      <c r="F47" s="13">
        <v>103398</v>
      </c>
      <c r="G47" s="13">
        <v>71193</v>
      </c>
      <c r="H47" s="13">
        <v>3586663</v>
      </c>
      <c r="I47" s="13">
        <v>599285</v>
      </c>
      <c r="J47" s="13">
        <v>2987378</v>
      </c>
      <c r="K47" s="13">
        <v>2635819</v>
      </c>
      <c r="L47" s="13">
        <v>1833833</v>
      </c>
      <c r="M47" s="13">
        <v>801986</v>
      </c>
      <c r="N47" s="13">
        <v>3666063</v>
      </c>
      <c r="O47" s="13">
        <v>3666063</v>
      </c>
      <c r="P47" s="13">
        <v>0</v>
      </c>
      <c r="Q47" s="13">
        <v>0</v>
      </c>
      <c r="R47" s="13">
        <v>0</v>
      </c>
      <c r="S47" s="13">
        <v>145897</v>
      </c>
      <c r="T47" s="13">
        <v>651288</v>
      </c>
      <c r="U47" s="13">
        <v>455.60599999999999</v>
      </c>
      <c r="V47" s="13">
        <v>1044546</v>
      </c>
    </row>
    <row r="48" spans="1:22" x14ac:dyDescent="0.3">
      <c r="A48" t="s">
        <v>131</v>
      </c>
      <c r="B48" s="13">
        <v>12033140</v>
      </c>
      <c r="C48" s="13">
        <v>7294783</v>
      </c>
      <c r="D48" s="13">
        <v>4738357</v>
      </c>
      <c r="E48" s="13">
        <v>188947</v>
      </c>
      <c r="F48" s="13">
        <v>141649</v>
      </c>
      <c r="G48" s="13">
        <v>47298</v>
      </c>
      <c r="H48" s="13">
        <v>5043354</v>
      </c>
      <c r="I48" s="13">
        <v>618283</v>
      </c>
      <c r="J48" s="13">
        <v>4425071</v>
      </c>
      <c r="K48" s="13">
        <v>1666896</v>
      </c>
      <c r="L48" s="13">
        <v>1400908</v>
      </c>
      <c r="M48" s="13">
        <v>265988</v>
      </c>
      <c r="N48" s="13">
        <v>5133944</v>
      </c>
      <c r="O48" s="13">
        <v>5133944</v>
      </c>
      <c r="P48" s="13">
        <v>0</v>
      </c>
      <c r="Q48" s="13">
        <v>0</v>
      </c>
      <c r="R48" s="13">
        <v>0</v>
      </c>
      <c r="S48" s="13">
        <v>16706</v>
      </c>
      <c r="T48" s="13">
        <v>248925</v>
      </c>
      <c r="U48" s="13">
        <v>575.96600000000001</v>
      </c>
      <c r="V48" s="13">
        <v>859517</v>
      </c>
    </row>
    <row r="49" spans="1:22" x14ac:dyDescent="0.3">
      <c r="A49" t="s">
        <v>132</v>
      </c>
      <c r="B49" s="13">
        <v>340115</v>
      </c>
      <c r="C49" s="13">
        <v>302871</v>
      </c>
      <c r="D49" s="13">
        <v>37244</v>
      </c>
      <c r="E49" s="13">
        <v>37842</v>
      </c>
      <c r="F49" s="13">
        <v>29420</v>
      </c>
      <c r="G49" s="13">
        <v>8422</v>
      </c>
      <c r="H49" s="13">
        <v>34021</v>
      </c>
      <c r="I49" s="13">
        <v>26995</v>
      </c>
      <c r="J49" s="13">
        <v>7026</v>
      </c>
      <c r="K49" s="13">
        <v>223381</v>
      </c>
      <c r="L49" s="13">
        <v>201876</v>
      </c>
      <c r="M49" s="13">
        <v>21505</v>
      </c>
      <c r="N49" s="13">
        <v>44871</v>
      </c>
      <c r="O49" s="13">
        <v>44580</v>
      </c>
      <c r="P49" s="13">
        <v>291</v>
      </c>
      <c r="Q49" s="13">
        <v>0</v>
      </c>
      <c r="R49" s="13">
        <v>0</v>
      </c>
      <c r="S49" s="13">
        <v>1526</v>
      </c>
      <c r="T49" s="13">
        <v>18251</v>
      </c>
      <c r="U49" s="13">
        <v>178.18</v>
      </c>
      <c r="V49" s="13">
        <v>162378</v>
      </c>
    </row>
    <row r="50" spans="1:22" x14ac:dyDescent="0.3">
      <c r="A50" t="s">
        <v>133</v>
      </c>
      <c r="B50" s="13">
        <v>167352</v>
      </c>
      <c r="C50" s="13">
        <v>133087</v>
      </c>
      <c r="D50" s="13">
        <v>34265</v>
      </c>
      <c r="E50" s="13">
        <v>15167</v>
      </c>
      <c r="F50" s="13">
        <v>6467</v>
      </c>
      <c r="G50" s="13">
        <v>8700</v>
      </c>
      <c r="H50" s="13">
        <v>2741</v>
      </c>
      <c r="I50" s="13">
        <v>1139</v>
      </c>
      <c r="J50" s="13">
        <v>1602</v>
      </c>
      <c r="K50" s="13">
        <v>131450</v>
      </c>
      <c r="L50" s="13">
        <v>108041</v>
      </c>
      <c r="M50" s="13">
        <v>23409</v>
      </c>
      <c r="N50" s="13">
        <v>17994</v>
      </c>
      <c r="O50" s="13">
        <v>17440</v>
      </c>
      <c r="P50" s="13">
        <v>554</v>
      </c>
      <c r="Q50" s="13">
        <v>0</v>
      </c>
      <c r="R50" s="13">
        <v>0</v>
      </c>
      <c r="S50" s="13">
        <v>2413</v>
      </c>
      <c r="T50" s="13">
        <v>20502</v>
      </c>
      <c r="U50" s="13">
        <v>183.917</v>
      </c>
      <c r="V50" s="13">
        <v>97345</v>
      </c>
    </row>
    <row r="51" spans="1:22" x14ac:dyDescent="0.3">
      <c r="A51" t="s">
        <v>134</v>
      </c>
      <c r="B51" s="13">
        <v>491157</v>
      </c>
      <c r="C51" s="13">
        <v>345343</v>
      </c>
      <c r="D51" s="13">
        <v>145814</v>
      </c>
      <c r="E51" s="13">
        <v>85309</v>
      </c>
      <c r="F51" s="13">
        <v>34595</v>
      </c>
      <c r="G51" s="13">
        <v>50714</v>
      </c>
      <c r="H51" s="13">
        <v>5417</v>
      </c>
      <c r="I51" s="13">
        <v>2411</v>
      </c>
      <c r="J51" s="13">
        <v>3006</v>
      </c>
      <c r="K51" s="13">
        <v>374878</v>
      </c>
      <c r="L51" s="13">
        <v>283274</v>
      </c>
      <c r="M51" s="13">
        <v>91604</v>
      </c>
      <c r="N51" s="13">
        <v>25553</v>
      </c>
      <c r="O51" s="13">
        <v>25063</v>
      </c>
      <c r="P51" s="13">
        <v>490</v>
      </c>
      <c r="Q51" s="13">
        <v>0</v>
      </c>
      <c r="R51" s="13">
        <v>0</v>
      </c>
      <c r="S51" s="13">
        <v>15681</v>
      </c>
      <c r="T51" s="13">
        <v>75798</v>
      </c>
      <c r="U51" s="13">
        <v>158.74299999999999</v>
      </c>
      <c r="V51" s="13">
        <v>249858</v>
      </c>
    </row>
    <row r="52" spans="1:22" x14ac:dyDescent="0.3">
      <c r="A52" t="s">
        <v>135</v>
      </c>
      <c r="B52" s="13">
        <v>137101</v>
      </c>
      <c r="C52" s="13">
        <v>107979</v>
      </c>
      <c r="D52" s="13">
        <v>29122</v>
      </c>
      <c r="E52" s="13">
        <v>5874</v>
      </c>
      <c r="F52" s="13">
        <v>3697</v>
      </c>
      <c r="G52" s="13">
        <v>2177</v>
      </c>
      <c r="H52" s="13">
        <v>12066</v>
      </c>
      <c r="I52" s="13">
        <v>450</v>
      </c>
      <c r="J52" s="13">
        <v>11616</v>
      </c>
      <c r="K52" s="13">
        <v>105546</v>
      </c>
      <c r="L52" s="13">
        <v>90290</v>
      </c>
      <c r="M52" s="13">
        <v>15256</v>
      </c>
      <c r="N52" s="13">
        <v>13615</v>
      </c>
      <c r="O52" s="13">
        <v>13542</v>
      </c>
      <c r="P52" s="13">
        <v>73</v>
      </c>
      <c r="Q52" s="13">
        <v>0</v>
      </c>
      <c r="R52" s="13">
        <v>0</v>
      </c>
      <c r="S52" s="13">
        <v>1617</v>
      </c>
      <c r="T52" s="13">
        <v>13801</v>
      </c>
      <c r="U52" s="13">
        <v>165.203</v>
      </c>
      <c r="V52" s="13">
        <v>75689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3" sqref="B3:E52"/>
    </sheetView>
  </sheetViews>
  <sheetFormatPr defaultRowHeight="14.4" x14ac:dyDescent="0.3"/>
  <cols>
    <col min="7" max="7" width="18.33203125" bestFit="1" customWidth="1"/>
    <col min="8" max="8" width="17" bestFit="1" customWidth="1"/>
    <col min="9" max="9" width="11.33203125" bestFit="1" customWidth="1"/>
  </cols>
  <sheetData>
    <row r="1" spans="1:9" x14ac:dyDescent="0.3">
      <c r="B1" s="14" t="s">
        <v>2</v>
      </c>
      <c r="C1" s="14"/>
      <c r="D1" s="14"/>
      <c r="E1" s="14"/>
      <c r="G1" s="1">
        <v>0.15904599999999999</v>
      </c>
      <c r="H1">
        <v>0.154666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 s="13">
        <v>4103193</v>
      </c>
      <c r="C3" s="13">
        <v>1284853</v>
      </c>
      <c r="D3" s="13">
        <v>14176476</v>
      </c>
      <c r="E3" s="13">
        <v>13356279</v>
      </c>
      <c r="G3">
        <f>$G$1*B3</f>
        <v>652596.43387800001</v>
      </c>
      <c r="H3">
        <f>$H$1*C3</f>
        <v>198723.07409800001</v>
      </c>
      <c r="I3">
        <f>SUM(G3:H3)</f>
        <v>851319.50797599996</v>
      </c>
    </row>
    <row r="4" spans="1:9" x14ac:dyDescent="0.3">
      <c r="A4" t="s">
        <v>87</v>
      </c>
      <c r="B4" s="13">
        <v>9636065</v>
      </c>
      <c r="C4" s="13">
        <v>3247045</v>
      </c>
      <c r="D4" s="13">
        <v>20035373</v>
      </c>
      <c r="E4" s="13">
        <v>17580330</v>
      </c>
      <c r="G4">
        <f t="shared" ref="G4:G52" si="0">$G$1*B4</f>
        <v>1532577.59399</v>
      </c>
      <c r="H4">
        <f t="shared" ref="H4:H52" si="1">$H$1*C4</f>
        <v>502207.46197</v>
      </c>
      <c r="I4">
        <f t="shared" ref="I4:I52" si="2">SUM(G4:H4)</f>
        <v>2034785.05596</v>
      </c>
    </row>
    <row r="5" spans="1:9" x14ac:dyDescent="0.3">
      <c r="A5" t="s">
        <v>88</v>
      </c>
      <c r="B5" s="13">
        <v>9664485</v>
      </c>
      <c r="C5" s="13">
        <v>3302152</v>
      </c>
      <c r="D5" s="13">
        <v>18722554</v>
      </c>
      <c r="E5" s="13">
        <v>16416738</v>
      </c>
      <c r="G5">
        <f t="shared" si="0"/>
        <v>1537097.6813099999</v>
      </c>
      <c r="H5">
        <f t="shared" si="1"/>
        <v>510730.64123199997</v>
      </c>
      <c r="I5">
        <f t="shared" si="2"/>
        <v>2047828.3225419999</v>
      </c>
    </row>
    <row r="6" spans="1:9" x14ac:dyDescent="0.3">
      <c r="A6" t="s">
        <v>89</v>
      </c>
      <c r="B6" s="13">
        <v>6724215</v>
      </c>
      <c r="C6" s="13">
        <v>2067631</v>
      </c>
      <c r="D6" s="13">
        <v>17654517</v>
      </c>
      <c r="E6" s="13">
        <v>15874495</v>
      </c>
      <c r="G6">
        <f t="shared" si="0"/>
        <v>1069459.4988899999</v>
      </c>
      <c r="H6">
        <f t="shared" si="1"/>
        <v>319792.21624599997</v>
      </c>
      <c r="I6">
        <f t="shared" si="2"/>
        <v>1389251.715136</v>
      </c>
    </row>
    <row r="7" spans="1:9" x14ac:dyDescent="0.3">
      <c r="A7" t="s">
        <v>90</v>
      </c>
      <c r="B7" s="13">
        <v>10736433</v>
      </c>
      <c r="C7" s="13">
        <v>3661418</v>
      </c>
      <c r="D7" s="13">
        <v>20871393</v>
      </c>
      <c r="E7" s="13">
        <v>17287148</v>
      </c>
      <c r="G7">
        <f t="shared" si="0"/>
        <v>1707586.7229179998</v>
      </c>
      <c r="H7">
        <f t="shared" si="1"/>
        <v>566296.87638799998</v>
      </c>
      <c r="I7">
        <f t="shared" si="2"/>
        <v>2273883.5993059999</v>
      </c>
    </row>
    <row r="8" spans="1:9" x14ac:dyDescent="0.3">
      <c r="A8" t="s">
        <v>91</v>
      </c>
      <c r="B8" s="13">
        <v>3867803</v>
      </c>
      <c r="C8" s="13">
        <v>1317757</v>
      </c>
      <c r="D8" s="13">
        <v>13706749</v>
      </c>
      <c r="E8" s="13">
        <v>12839545</v>
      </c>
      <c r="G8">
        <f t="shared" si="0"/>
        <v>615158.59593800001</v>
      </c>
      <c r="H8">
        <f t="shared" si="1"/>
        <v>203812.20416200001</v>
      </c>
      <c r="I8">
        <f t="shared" si="2"/>
        <v>818970.80009999999</v>
      </c>
    </row>
    <row r="9" spans="1:9" x14ac:dyDescent="0.3">
      <c r="A9" t="s">
        <v>92</v>
      </c>
      <c r="B9" s="13">
        <v>4339445</v>
      </c>
      <c r="C9" s="13">
        <v>1452816</v>
      </c>
      <c r="D9" s="13">
        <v>15093037</v>
      </c>
      <c r="E9" s="13">
        <v>14807538</v>
      </c>
      <c r="G9">
        <f t="shared" si="0"/>
        <v>690171.36946999992</v>
      </c>
      <c r="H9">
        <f t="shared" si="1"/>
        <v>224701.23945600001</v>
      </c>
      <c r="I9">
        <f t="shared" si="2"/>
        <v>914872.60892599996</v>
      </c>
    </row>
    <row r="10" spans="1:9" x14ac:dyDescent="0.3">
      <c r="A10" t="s">
        <v>93</v>
      </c>
      <c r="B10" s="13">
        <v>6115480</v>
      </c>
      <c r="C10" s="13">
        <v>2167334</v>
      </c>
      <c r="D10" s="13">
        <v>17269121</v>
      </c>
      <c r="E10" s="13">
        <v>15761466</v>
      </c>
      <c r="G10">
        <f t="shared" si="0"/>
        <v>972642.63208000001</v>
      </c>
      <c r="H10">
        <f t="shared" si="1"/>
        <v>335212.88044400001</v>
      </c>
      <c r="I10">
        <f t="shared" si="2"/>
        <v>1307855.5125239999</v>
      </c>
    </row>
    <row r="11" spans="1:9" x14ac:dyDescent="0.3">
      <c r="A11" t="s">
        <v>94</v>
      </c>
      <c r="B11" s="13">
        <v>5440517</v>
      </c>
      <c r="C11" s="13">
        <v>1746488</v>
      </c>
      <c r="D11" s="13">
        <v>13487314</v>
      </c>
      <c r="E11" s="13">
        <v>11681110</v>
      </c>
      <c r="G11">
        <f t="shared" si="0"/>
        <v>865292.46678199992</v>
      </c>
      <c r="H11">
        <f t="shared" si="1"/>
        <v>270122.31300799997</v>
      </c>
      <c r="I11">
        <f t="shared" si="2"/>
        <v>1135414.7797899998</v>
      </c>
    </row>
    <row r="12" spans="1:9" x14ac:dyDescent="0.3">
      <c r="A12" t="s">
        <v>95</v>
      </c>
      <c r="B12" s="13">
        <v>9299702</v>
      </c>
      <c r="C12" s="13">
        <v>3884162</v>
      </c>
      <c r="D12" s="13">
        <v>19982536</v>
      </c>
      <c r="E12" s="13">
        <v>18256437</v>
      </c>
      <c r="G12">
        <f t="shared" si="0"/>
        <v>1479080.404292</v>
      </c>
      <c r="H12">
        <f t="shared" si="1"/>
        <v>600747.79989200004</v>
      </c>
      <c r="I12">
        <f t="shared" si="2"/>
        <v>2079828.2041839999</v>
      </c>
    </row>
    <row r="13" spans="1:9" x14ac:dyDescent="0.3">
      <c r="A13" t="s">
        <v>96</v>
      </c>
      <c r="B13" s="13">
        <v>6151854</v>
      </c>
      <c r="C13" s="13">
        <v>2110383</v>
      </c>
      <c r="D13" s="13">
        <v>17007808</v>
      </c>
      <c r="E13" s="13">
        <v>15423343</v>
      </c>
      <c r="G13">
        <f t="shared" si="0"/>
        <v>978427.7712839999</v>
      </c>
      <c r="H13">
        <f t="shared" si="1"/>
        <v>326404.49707799999</v>
      </c>
      <c r="I13">
        <f t="shared" si="2"/>
        <v>1304832.2683619999</v>
      </c>
    </row>
    <row r="14" spans="1:9" x14ac:dyDescent="0.3">
      <c r="A14" t="s">
        <v>97</v>
      </c>
      <c r="B14" s="13">
        <v>6822415</v>
      </c>
      <c r="C14" s="13">
        <v>2460698</v>
      </c>
      <c r="D14" s="13">
        <v>18676551</v>
      </c>
      <c r="E14" s="13">
        <v>17278962</v>
      </c>
      <c r="G14">
        <f t="shared" si="0"/>
        <v>1085077.8160899999</v>
      </c>
      <c r="H14">
        <f t="shared" si="1"/>
        <v>380586.31686800002</v>
      </c>
      <c r="I14">
        <f t="shared" si="2"/>
        <v>1465664.1329579998</v>
      </c>
    </row>
    <row r="15" spans="1:9" x14ac:dyDescent="0.3">
      <c r="A15" t="s">
        <v>98</v>
      </c>
      <c r="B15" s="13">
        <v>5492010</v>
      </c>
      <c r="C15" s="13">
        <v>2230943</v>
      </c>
      <c r="D15" s="13">
        <v>16237615</v>
      </c>
      <c r="E15" s="13">
        <v>15589098</v>
      </c>
      <c r="G15">
        <f t="shared" si="0"/>
        <v>873482.22245999996</v>
      </c>
      <c r="H15">
        <f t="shared" si="1"/>
        <v>345051.03003799997</v>
      </c>
      <c r="I15">
        <f t="shared" si="2"/>
        <v>1218533.2524979999</v>
      </c>
    </row>
    <row r="16" spans="1:9" x14ac:dyDescent="0.3">
      <c r="A16" t="s">
        <v>99</v>
      </c>
      <c r="B16" s="13">
        <v>5238488</v>
      </c>
      <c r="C16" s="13">
        <v>2155727</v>
      </c>
      <c r="D16" s="13">
        <v>15437133</v>
      </c>
      <c r="E16" s="13">
        <v>14913281</v>
      </c>
      <c r="G16">
        <f t="shared" si="0"/>
        <v>833160.56244799995</v>
      </c>
      <c r="H16">
        <f t="shared" si="1"/>
        <v>333417.67218200001</v>
      </c>
      <c r="I16">
        <f t="shared" si="2"/>
        <v>1166578.2346299998</v>
      </c>
    </row>
    <row r="17" spans="1:9" x14ac:dyDescent="0.3">
      <c r="A17" t="s">
        <v>100</v>
      </c>
      <c r="B17" s="13">
        <v>5404503</v>
      </c>
      <c r="C17" s="13">
        <v>2146026</v>
      </c>
      <c r="D17" s="13">
        <v>15024622</v>
      </c>
      <c r="E17" s="13">
        <v>14198646</v>
      </c>
      <c r="G17">
        <f t="shared" si="0"/>
        <v>859564.58413799992</v>
      </c>
      <c r="H17">
        <f t="shared" si="1"/>
        <v>331917.257316</v>
      </c>
      <c r="I17">
        <f t="shared" si="2"/>
        <v>1191481.841454</v>
      </c>
    </row>
    <row r="18" spans="1:9" x14ac:dyDescent="0.3">
      <c r="A18" t="s">
        <v>101</v>
      </c>
      <c r="B18" s="13">
        <v>5324090</v>
      </c>
      <c r="C18" s="13">
        <v>2162288</v>
      </c>
      <c r="D18" s="13">
        <v>14992315</v>
      </c>
      <c r="E18" s="13">
        <v>14105821</v>
      </c>
      <c r="G18">
        <f t="shared" si="0"/>
        <v>846775.21814000001</v>
      </c>
      <c r="H18">
        <f t="shared" si="1"/>
        <v>334432.43580799998</v>
      </c>
      <c r="I18">
        <f t="shared" si="2"/>
        <v>1181207.6539479999</v>
      </c>
    </row>
    <row r="19" spans="1:9" x14ac:dyDescent="0.3">
      <c r="A19" t="s">
        <v>102</v>
      </c>
      <c r="B19" s="13">
        <v>5323713</v>
      </c>
      <c r="C19" s="13">
        <v>2162544</v>
      </c>
      <c r="D19" s="13">
        <v>14878063</v>
      </c>
      <c r="E19" s="13">
        <v>14005031</v>
      </c>
      <c r="G19">
        <f t="shared" si="0"/>
        <v>846715.25779800001</v>
      </c>
      <c r="H19">
        <f t="shared" si="1"/>
        <v>334472.03030400001</v>
      </c>
      <c r="I19">
        <f t="shared" si="2"/>
        <v>1181187.288102</v>
      </c>
    </row>
    <row r="20" spans="1:9" x14ac:dyDescent="0.3">
      <c r="A20" t="s">
        <v>103</v>
      </c>
      <c r="B20" s="13">
        <v>9674138</v>
      </c>
      <c r="C20" s="13">
        <v>3901339</v>
      </c>
      <c r="D20" s="13">
        <v>20220863</v>
      </c>
      <c r="E20" s="13">
        <v>17989609</v>
      </c>
      <c r="G20">
        <f t="shared" si="0"/>
        <v>1538632.9523479999</v>
      </c>
      <c r="H20">
        <f t="shared" si="1"/>
        <v>603404.49777400005</v>
      </c>
      <c r="I20">
        <f t="shared" si="2"/>
        <v>2142037.4501219997</v>
      </c>
    </row>
    <row r="21" spans="1:9" x14ac:dyDescent="0.3">
      <c r="A21" t="s">
        <v>104</v>
      </c>
      <c r="B21" s="13">
        <v>9374949</v>
      </c>
      <c r="C21" s="13">
        <v>3859012</v>
      </c>
      <c r="D21" s="13">
        <v>19926920</v>
      </c>
      <c r="E21" s="13">
        <v>18026003</v>
      </c>
      <c r="G21">
        <f t="shared" si="0"/>
        <v>1491048.1386539999</v>
      </c>
      <c r="H21">
        <f t="shared" si="1"/>
        <v>596857.94999200001</v>
      </c>
      <c r="I21">
        <f t="shared" si="2"/>
        <v>2087906.0886459998</v>
      </c>
    </row>
    <row r="22" spans="1:9" x14ac:dyDescent="0.3">
      <c r="A22" t="s">
        <v>105</v>
      </c>
      <c r="B22" s="13">
        <v>4784086</v>
      </c>
      <c r="C22" s="13">
        <v>1997375</v>
      </c>
      <c r="D22" s="13">
        <v>16968854</v>
      </c>
      <c r="E22" s="13">
        <v>16593479</v>
      </c>
      <c r="G22">
        <f t="shared" si="0"/>
        <v>760889.74195599998</v>
      </c>
      <c r="H22">
        <f t="shared" si="1"/>
        <v>308926.00175</v>
      </c>
      <c r="I22">
        <f t="shared" si="2"/>
        <v>1069815.743706</v>
      </c>
    </row>
    <row r="23" spans="1:9" x14ac:dyDescent="0.3">
      <c r="A23" t="s">
        <v>106</v>
      </c>
      <c r="B23" s="13">
        <v>5968730</v>
      </c>
      <c r="C23" s="13">
        <v>2503746</v>
      </c>
      <c r="D23" s="13">
        <v>16371335</v>
      </c>
      <c r="E23" s="13">
        <v>15554221</v>
      </c>
      <c r="G23">
        <f t="shared" si="0"/>
        <v>949302.63157999993</v>
      </c>
      <c r="H23">
        <f t="shared" si="1"/>
        <v>387244.37883599999</v>
      </c>
      <c r="I23">
        <f t="shared" si="2"/>
        <v>1336547.0104159999</v>
      </c>
    </row>
    <row r="24" spans="1:9" x14ac:dyDescent="0.3">
      <c r="A24" t="s">
        <v>107</v>
      </c>
      <c r="B24" s="13">
        <v>5734629</v>
      </c>
      <c r="C24" s="13">
        <v>2455243</v>
      </c>
      <c r="D24" s="13">
        <v>16086279</v>
      </c>
      <c r="E24" s="13">
        <v>15492386</v>
      </c>
      <c r="G24">
        <f t="shared" si="0"/>
        <v>912069.80393399997</v>
      </c>
      <c r="H24">
        <f t="shared" si="1"/>
        <v>379742.61383799999</v>
      </c>
      <c r="I24">
        <f t="shared" si="2"/>
        <v>1291812.417772</v>
      </c>
    </row>
    <row r="25" spans="1:9" x14ac:dyDescent="0.3">
      <c r="A25" t="s">
        <v>108</v>
      </c>
      <c r="B25" s="13">
        <v>5818061</v>
      </c>
      <c r="C25" s="13">
        <v>2482615</v>
      </c>
      <c r="D25" s="13">
        <v>16187866</v>
      </c>
      <c r="E25" s="13">
        <v>15555544</v>
      </c>
      <c r="G25">
        <f t="shared" si="0"/>
        <v>925339.32980599999</v>
      </c>
      <c r="H25">
        <f t="shared" si="1"/>
        <v>383976.13159</v>
      </c>
      <c r="I25">
        <f t="shared" si="2"/>
        <v>1309315.4613959999</v>
      </c>
    </row>
    <row r="26" spans="1:9" x14ac:dyDescent="0.3">
      <c r="A26" t="s">
        <v>109</v>
      </c>
      <c r="B26" s="13">
        <v>6052068</v>
      </c>
      <c r="C26" s="13">
        <v>2586997</v>
      </c>
      <c r="D26" s="13">
        <v>16519961</v>
      </c>
      <c r="E26" s="13">
        <v>15886158</v>
      </c>
      <c r="G26">
        <f t="shared" si="0"/>
        <v>962557.20712799998</v>
      </c>
      <c r="H26">
        <f t="shared" si="1"/>
        <v>400120.47800200002</v>
      </c>
      <c r="I26">
        <f t="shared" si="2"/>
        <v>1362677.6851300001</v>
      </c>
    </row>
    <row r="27" spans="1:9" x14ac:dyDescent="0.3">
      <c r="A27" t="s">
        <v>110</v>
      </c>
      <c r="B27" s="13">
        <v>6513886</v>
      </c>
      <c r="C27" s="13">
        <v>2713527</v>
      </c>
      <c r="D27" s="13">
        <v>17038328</v>
      </c>
      <c r="E27" s="13">
        <v>16081920</v>
      </c>
      <c r="G27">
        <f t="shared" si="0"/>
        <v>1036007.5127559999</v>
      </c>
      <c r="H27">
        <f t="shared" si="1"/>
        <v>419690.36698200001</v>
      </c>
      <c r="I27">
        <f t="shared" si="2"/>
        <v>1455697.879738</v>
      </c>
    </row>
    <row r="28" spans="1:9" x14ac:dyDescent="0.3">
      <c r="A28" t="s">
        <v>111</v>
      </c>
      <c r="B28" s="13">
        <v>6257341</v>
      </c>
      <c r="C28" s="13">
        <v>2663458</v>
      </c>
      <c r="D28" s="13">
        <v>16791841</v>
      </c>
      <c r="E28" s="13">
        <v>16091832</v>
      </c>
      <c r="G28">
        <f t="shared" si="0"/>
        <v>995205.05668599997</v>
      </c>
      <c r="H28">
        <f t="shared" si="1"/>
        <v>411946.395028</v>
      </c>
      <c r="I28">
        <f t="shared" si="2"/>
        <v>1407151.451714</v>
      </c>
    </row>
    <row r="29" spans="1:9" x14ac:dyDescent="0.3">
      <c r="A29" t="s">
        <v>112</v>
      </c>
      <c r="B29" s="13">
        <v>6709256</v>
      </c>
      <c r="C29" s="13">
        <v>2746017</v>
      </c>
      <c r="D29" s="13">
        <v>17636208</v>
      </c>
      <c r="E29" s="13">
        <v>16643044</v>
      </c>
      <c r="G29">
        <f t="shared" si="0"/>
        <v>1067080.329776</v>
      </c>
      <c r="H29">
        <f t="shared" si="1"/>
        <v>424715.46532199997</v>
      </c>
      <c r="I29">
        <f t="shared" si="2"/>
        <v>1491795.795098</v>
      </c>
    </row>
    <row r="30" spans="1:9" x14ac:dyDescent="0.3">
      <c r="A30" t="s">
        <v>113</v>
      </c>
      <c r="B30" s="13">
        <v>6478469</v>
      </c>
      <c r="C30" s="13">
        <v>2709028</v>
      </c>
      <c r="D30" s="13">
        <v>17326782</v>
      </c>
      <c r="E30" s="13">
        <v>16587002</v>
      </c>
      <c r="G30">
        <f t="shared" si="0"/>
        <v>1030374.5805739999</v>
      </c>
      <c r="H30">
        <f t="shared" si="1"/>
        <v>418994.52464800002</v>
      </c>
      <c r="I30">
        <f t="shared" si="2"/>
        <v>1449369.1052219998</v>
      </c>
    </row>
    <row r="31" spans="1:9" x14ac:dyDescent="0.3">
      <c r="A31" t="s">
        <v>114</v>
      </c>
      <c r="B31" s="13">
        <v>7388531</v>
      </c>
      <c r="C31" s="13">
        <v>3061716</v>
      </c>
      <c r="D31" s="13">
        <v>18168304</v>
      </c>
      <c r="E31" s="13">
        <v>17196114</v>
      </c>
      <c r="G31">
        <f t="shared" si="0"/>
        <v>1175116.301426</v>
      </c>
      <c r="H31">
        <f t="shared" si="1"/>
        <v>473543.36685599998</v>
      </c>
      <c r="I31">
        <f t="shared" si="2"/>
        <v>1648659.6682819999</v>
      </c>
    </row>
    <row r="32" spans="1:9" x14ac:dyDescent="0.3">
      <c r="A32" t="s">
        <v>115</v>
      </c>
      <c r="B32" s="13">
        <v>6855912</v>
      </c>
      <c r="C32" s="13">
        <v>2884960</v>
      </c>
      <c r="D32" s="13">
        <v>17610877</v>
      </c>
      <c r="E32" s="13">
        <v>16883389</v>
      </c>
      <c r="G32">
        <f t="shared" si="0"/>
        <v>1090405.379952</v>
      </c>
      <c r="H32">
        <f t="shared" si="1"/>
        <v>446205.22336</v>
      </c>
      <c r="I32">
        <f t="shared" si="2"/>
        <v>1536610.6033119999</v>
      </c>
    </row>
    <row r="33" spans="1:9" x14ac:dyDescent="0.3">
      <c r="A33" t="s">
        <v>116</v>
      </c>
      <c r="B33" s="13">
        <v>6903657</v>
      </c>
      <c r="C33" s="13">
        <v>2903221</v>
      </c>
      <c r="D33" s="13">
        <v>17625750</v>
      </c>
      <c r="E33" s="13">
        <v>16891200</v>
      </c>
      <c r="G33">
        <f t="shared" si="0"/>
        <v>1097999.031222</v>
      </c>
      <c r="H33">
        <f t="shared" si="1"/>
        <v>449029.57918599999</v>
      </c>
      <c r="I33">
        <f t="shared" si="2"/>
        <v>1547028.6104079999</v>
      </c>
    </row>
    <row r="34" spans="1:9" x14ac:dyDescent="0.3">
      <c r="A34" t="s">
        <v>117</v>
      </c>
      <c r="B34" s="13">
        <v>7341365</v>
      </c>
      <c r="C34" s="13">
        <v>3067630</v>
      </c>
      <c r="D34" s="13">
        <v>18083297</v>
      </c>
      <c r="E34" s="13">
        <v>17242411</v>
      </c>
      <c r="G34">
        <f t="shared" si="0"/>
        <v>1167614.7377899999</v>
      </c>
      <c r="H34">
        <f t="shared" si="1"/>
        <v>474458.06157999998</v>
      </c>
      <c r="I34">
        <f t="shared" si="2"/>
        <v>1642072.7993699999</v>
      </c>
    </row>
    <row r="35" spans="1:9" x14ac:dyDescent="0.3">
      <c r="A35" t="s">
        <v>118</v>
      </c>
      <c r="B35" s="13">
        <v>7237379</v>
      </c>
      <c r="C35" s="13">
        <v>3053238</v>
      </c>
      <c r="D35" s="13">
        <v>17955982</v>
      </c>
      <c r="E35" s="13">
        <v>17247237</v>
      </c>
      <c r="G35">
        <f t="shared" si="0"/>
        <v>1151076.180434</v>
      </c>
      <c r="H35">
        <f t="shared" si="1"/>
        <v>472232.10850799998</v>
      </c>
      <c r="I35">
        <f t="shared" si="2"/>
        <v>1623308.2889419999</v>
      </c>
    </row>
    <row r="36" spans="1:9" x14ac:dyDescent="0.3">
      <c r="A36" t="s">
        <v>119</v>
      </c>
      <c r="B36" s="13">
        <v>7590144</v>
      </c>
      <c r="C36" s="13">
        <v>3150905</v>
      </c>
      <c r="D36" s="13">
        <v>18256137</v>
      </c>
      <c r="E36" s="13">
        <v>17367393</v>
      </c>
      <c r="G36">
        <f t="shared" si="0"/>
        <v>1207182.042624</v>
      </c>
      <c r="H36">
        <f t="shared" si="1"/>
        <v>487337.87273</v>
      </c>
      <c r="I36">
        <f t="shared" si="2"/>
        <v>1694519.9153539999</v>
      </c>
    </row>
    <row r="37" spans="1:9" x14ac:dyDescent="0.3">
      <c r="A37" t="s">
        <v>120</v>
      </c>
      <c r="B37" s="13">
        <v>7455541</v>
      </c>
      <c r="C37" s="13">
        <v>3153018</v>
      </c>
      <c r="D37" s="13">
        <v>18010715</v>
      </c>
      <c r="E37" s="13">
        <v>17288429</v>
      </c>
      <c r="G37">
        <f t="shared" si="0"/>
        <v>1185773.973886</v>
      </c>
      <c r="H37">
        <f t="shared" si="1"/>
        <v>487664.681988</v>
      </c>
      <c r="I37">
        <f t="shared" si="2"/>
        <v>1673438.6558739999</v>
      </c>
    </row>
    <row r="38" spans="1:9" x14ac:dyDescent="0.3">
      <c r="A38" t="s">
        <v>121</v>
      </c>
      <c r="B38" s="13">
        <v>7697014</v>
      </c>
      <c r="C38" s="13">
        <v>3288910</v>
      </c>
      <c r="D38" s="13">
        <v>18261342</v>
      </c>
      <c r="E38" s="13">
        <v>17568262</v>
      </c>
      <c r="G38">
        <f t="shared" si="0"/>
        <v>1224179.288644</v>
      </c>
      <c r="H38">
        <f t="shared" si="1"/>
        <v>508682.55405999999</v>
      </c>
      <c r="I38">
        <f t="shared" si="2"/>
        <v>1732861.842704</v>
      </c>
    </row>
    <row r="39" spans="1:9" x14ac:dyDescent="0.3">
      <c r="A39" t="s">
        <v>122</v>
      </c>
      <c r="B39" s="13">
        <v>8096907</v>
      </c>
      <c r="C39" s="13">
        <v>3482020</v>
      </c>
      <c r="D39" s="13">
        <v>19219209</v>
      </c>
      <c r="E39" s="13">
        <v>18310381</v>
      </c>
      <c r="G39">
        <f t="shared" si="0"/>
        <v>1287780.6707219998</v>
      </c>
      <c r="H39">
        <f t="shared" si="1"/>
        <v>538550.10531999997</v>
      </c>
      <c r="I39">
        <f t="shared" si="2"/>
        <v>1826330.7760419999</v>
      </c>
    </row>
    <row r="40" spans="1:9" x14ac:dyDescent="0.3">
      <c r="A40" t="s">
        <v>123</v>
      </c>
      <c r="B40" s="13">
        <v>7822996</v>
      </c>
      <c r="C40" s="13">
        <v>3430652</v>
      </c>
      <c r="D40" s="13">
        <v>19056166</v>
      </c>
      <c r="E40" s="13">
        <v>18358456</v>
      </c>
      <c r="G40">
        <f t="shared" si="0"/>
        <v>1244216.2218159998</v>
      </c>
      <c r="H40">
        <f t="shared" si="1"/>
        <v>530605.22223199997</v>
      </c>
      <c r="I40">
        <f t="shared" si="2"/>
        <v>1774821.4440479998</v>
      </c>
    </row>
    <row r="41" spans="1:9" x14ac:dyDescent="0.3">
      <c r="A41" t="s">
        <v>124</v>
      </c>
      <c r="B41" s="13">
        <v>7881008</v>
      </c>
      <c r="C41" s="13">
        <v>3457111</v>
      </c>
      <c r="D41" s="13">
        <v>18964784</v>
      </c>
      <c r="E41" s="13">
        <v>18318267</v>
      </c>
      <c r="G41">
        <f t="shared" si="0"/>
        <v>1253442.798368</v>
      </c>
      <c r="H41">
        <f t="shared" si="1"/>
        <v>534697.52992600005</v>
      </c>
      <c r="I41">
        <f t="shared" si="2"/>
        <v>1788140.3282940001</v>
      </c>
    </row>
    <row r="42" spans="1:9" x14ac:dyDescent="0.3">
      <c r="A42" t="s">
        <v>125</v>
      </c>
      <c r="B42" s="13">
        <v>7868349</v>
      </c>
      <c r="C42" s="13">
        <v>3406593</v>
      </c>
      <c r="D42" s="13">
        <v>17868502</v>
      </c>
      <c r="E42" s="13">
        <v>16919080</v>
      </c>
      <c r="G42">
        <f t="shared" si="0"/>
        <v>1251429.435054</v>
      </c>
      <c r="H42">
        <f t="shared" si="1"/>
        <v>526884.11293800001</v>
      </c>
      <c r="I42">
        <f t="shared" si="2"/>
        <v>1778313.5479919999</v>
      </c>
    </row>
    <row r="43" spans="1:9" x14ac:dyDescent="0.3">
      <c r="A43" t="s">
        <v>126</v>
      </c>
      <c r="B43" s="13">
        <v>7973897</v>
      </c>
      <c r="C43" s="13">
        <v>3556204</v>
      </c>
      <c r="D43" s="13">
        <v>18608139</v>
      </c>
      <c r="E43" s="13">
        <v>17921827</v>
      </c>
      <c r="G43">
        <f t="shared" si="0"/>
        <v>1268216.4222619999</v>
      </c>
      <c r="H43">
        <f t="shared" si="1"/>
        <v>550023.84786400001</v>
      </c>
      <c r="I43">
        <f t="shared" si="2"/>
        <v>1818240.270126</v>
      </c>
    </row>
    <row r="44" spans="1:9" x14ac:dyDescent="0.3">
      <c r="A44" t="s">
        <v>127</v>
      </c>
      <c r="B44" s="13">
        <v>7972674</v>
      </c>
      <c r="C44" s="13">
        <v>3561627</v>
      </c>
      <c r="D44" s="13">
        <v>18633666</v>
      </c>
      <c r="E44" s="13">
        <v>17957439</v>
      </c>
      <c r="G44">
        <f t="shared" si="0"/>
        <v>1268021.909004</v>
      </c>
      <c r="H44">
        <f t="shared" si="1"/>
        <v>550862.60158200003</v>
      </c>
      <c r="I44">
        <f t="shared" si="2"/>
        <v>1818884.510586</v>
      </c>
    </row>
    <row r="45" spans="1:9" x14ac:dyDescent="0.3">
      <c r="A45" t="s">
        <v>128</v>
      </c>
      <c r="B45" s="13">
        <v>8616845</v>
      </c>
      <c r="C45" s="13">
        <v>3720399</v>
      </c>
      <c r="D45" s="13">
        <v>18741797</v>
      </c>
      <c r="E45" s="13">
        <v>17638504</v>
      </c>
      <c r="G45">
        <f t="shared" si="0"/>
        <v>1370474.7298699999</v>
      </c>
      <c r="H45">
        <f t="shared" si="1"/>
        <v>575419.23173400003</v>
      </c>
      <c r="I45">
        <f t="shared" si="2"/>
        <v>1945893.9616040001</v>
      </c>
    </row>
    <row r="46" spans="1:9" x14ac:dyDescent="0.3">
      <c r="A46" t="s">
        <v>129</v>
      </c>
      <c r="B46" s="13">
        <v>8011417</v>
      </c>
      <c r="C46" s="13">
        <v>2414176</v>
      </c>
      <c r="D46" s="13">
        <v>19272147</v>
      </c>
      <c r="E46" s="13">
        <v>16720881</v>
      </c>
      <c r="G46">
        <f t="shared" si="0"/>
        <v>1274183.828182</v>
      </c>
      <c r="H46">
        <f t="shared" si="1"/>
        <v>373390.94521600002</v>
      </c>
      <c r="I46">
        <f t="shared" si="2"/>
        <v>1647574.773398</v>
      </c>
    </row>
    <row r="47" spans="1:9" x14ac:dyDescent="0.3">
      <c r="A47" t="s">
        <v>130</v>
      </c>
      <c r="B47" s="13">
        <v>3419399</v>
      </c>
      <c r="C47" s="13">
        <v>1197120</v>
      </c>
      <c r="D47" s="13">
        <v>14804025</v>
      </c>
      <c r="E47" s="13">
        <v>14034522</v>
      </c>
      <c r="G47">
        <f t="shared" si="0"/>
        <v>543841.73335400003</v>
      </c>
      <c r="H47">
        <f t="shared" si="1"/>
        <v>185153.76191999999</v>
      </c>
      <c r="I47">
        <f t="shared" si="2"/>
        <v>728995.49527399999</v>
      </c>
    </row>
    <row r="48" spans="1:9" x14ac:dyDescent="0.3">
      <c r="A48" t="s">
        <v>131</v>
      </c>
      <c r="B48" s="13">
        <v>3485554</v>
      </c>
      <c r="C48" s="13">
        <v>1260715</v>
      </c>
      <c r="D48" s="13">
        <v>11797222</v>
      </c>
      <c r="E48" s="13">
        <v>10985675</v>
      </c>
      <c r="G48">
        <f t="shared" si="0"/>
        <v>554363.42148399993</v>
      </c>
      <c r="H48">
        <f t="shared" si="1"/>
        <v>194989.74619000001</v>
      </c>
      <c r="I48">
        <f t="shared" si="2"/>
        <v>749353.16767399991</v>
      </c>
    </row>
    <row r="49" spans="1:9" x14ac:dyDescent="0.3">
      <c r="A49" t="s">
        <v>132</v>
      </c>
      <c r="B49" s="13">
        <v>5183316</v>
      </c>
      <c r="C49" s="13">
        <v>1613994</v>
      </c>
      <c r="D49" s="13">
        <v>16105171</v>
      </c>
      <c r="E49" s="13">
        <v>13914051</v>
      </c>
      <c r="G49">
        <f t="shared" si="0"/>
        <v>824385.67653599998</v>
      </c>
      <c r="H49">
        <f t="shared" si="1"/>
        <v>249629.99600399999</v>
      </c>
      <c r="I49">
        <f t="shared" si="2"/>
        <v>1074015.6725399999</v>
      </c>
    </row>
    <row r="50" spans="1:9" x14ac:dyDescent="0.3">
      <c r="A50" t="s">
        <v>133</v>
      </c>
      <c r="B50" s="13">
        <v>7177927</v>
      </c>
      <c r="C50" s="13">
        <v>2239284</v>
      </c>
      <c r="D50" s="13">
        <v>17207882</v>
      </c>
      <c r="E50" s="13">
        <v>14353141</v>
      </c>
      <c r="G50">
        <f t="shared" si="0"/>
        <v>1141620.577642</v>
      </c>
      <c r="H50">
        <f t="shared" si="1"/>
        <v>346341.09914399998</v>
      </c>
      <c r="I50">
        <f t="shared" si="2"/>
        <v>1487961.6767859999</v>
      </c>
    </row>
    <row r="51" spans="1:9" x14ac:dyDescent="0.3">
      <c r="A51" t="s">
        <v>134</v>
      </c>
      <c r="B51" s="13">
        <v>6744559</v>
      </c>
      <c r="C51" s="13">
        <v>1924895</v>
      </c>
      <c r="D51" s="13">
        <v>18853155</v>
      </c>
      <c r="E51" s="13">
        <v>15658380</v>
      </c>
      <c r="G51">
        <f t="shared" si="0"/>
        <v>1072695.130714</v>
      </c>
      <c r="H51">
        <f t="shared" si="1"/>
        <v>297715.81007000001</v>
      </c>
      <c r="I51">
        <f t="shared" si="2"/>
        <v>1370410.9407839999</v>
      </c>
    </row>
    <row r="52" spans="1:9" x14ac:dyDescent="0.3">
      <c r="A52" t="s">
        <v>135</v>
      </c>
      <c r="B52" s="13">
        <v>707487</v>
      </c>
      <c r="C52" s="13">
        <v>271078</v>
      </c>
      <c r="D52" s="13">
        <v>8750261</v>
      </c>
      <c r="E52" s="13">
        <v>8757153</v>
      </c>
      <c r="G52">
        <f t="shared" si="0"/>
        <v>112522.97740199999</v>
      </c>
      <c r="H52">
        <f t="shared" si="1"/>
        <v>41926.549948</v>
      </c>
      <c r="I52">
        <f t="shared" si="2"/>
        <v>154449.52734999999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4.4" x14ac:dyDescent="0.3"/>
  <sheetData>
    <row r="1" spans="1:5" x14ac:dyDescent="0.3">
      <c r="A1" s="2"/>
      <c r="B1" s="2" t="s">
        <v>139</v>
      </c>
      <c r="C1" s="2" t="s">
        <v>140</v>
      </c>
      <c r="D1" s="2" t="s">
        <v>141</v>
      </c>
      <c r="E1" s="2" t="s">
        <v>142</v>
      </c>
    </row>
    <row r="2" spans="1:5" x14ac:dyDescent="0.3">
      <c r="A2" s="3" t="s">
        <v>173</v>
      </c>
      <c r="B2" s="2">
        <f>[1]L1_L2!D21</f>
        <v>7.4578500000000002E-3</v>
      </c>
      <c r="C2" s="7">
        <f>[1]L1_L2!E21</f>
        <v>0.1227</v>
      </c>
      <c r="D2" s="7">
        <f>[1]L1_L2!F21</f>
        <v>0.30682500000000001</v>
      </c>
      <c r="E2" s="2">
        <f>[1]L1_L2!$C$21</f>
        <v>16.3049</v>
      </c>
    </row>
    <row r="3" spans="1:5" x14ac:dyDescent="0.3">
      <c r="A3" s="2" t="s">
        <v>143</v>
      </c>
      <c r="B3" s="2">
        <f>[1]L1_L2!D4</f>
        <v>4.8636899999999997E-2</v>
      </c>
      <c r="C3" s="7">
        <f>[1]L1_L2!E4</f>
        <v>1.18438</v>
      </c>
      <c r="D3" s="7">
        <f>[1]L1_L2!F4</f>
        <v>1.41753</v>
      </c>
      <c r="E3" s="2">
        <f>[1]L1_L2!$C$4</f>
        <v>225.29</v>
      </c>
    </row>
    <row r="4" spans="1:5" x14ac:dyDescent="0.3">
      <c r="A4" s="2" t="s">
        <v>157</v>
      </c>
      <c r="C4">
        <f>[1]PIF!B2</f>
        <v>0.10349</v>
      </c>
      <c r="E4">
        <f>[1]PIF!C2</f>
        <v>85.176900000000003</v>
      </c>
    </row>
    <row r="5" spans="1:5" x14ac:dyDescent="0.3">
      <c r="A5" s="2" t="s">
        <v>158</v>
      </c>
      <c r="C5">
        <f>[1]PIF!B3</f>
        <v>7.0865600000000001E-2</v>
      </c>
      <c r="E5">
        <f>[1]PIF!C3</f>
        <v>22.763500000000001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B59" sqref="B59"/>
    </sheetView>
  </sheetViews>
  <sheetFormatPr defaultRowHeight="14.4" x14ac:dyDescent="0.3"/>
  <sheetData>
    <row r="1" spans="1:5" x14ac:dyDescent="0.3">
      <c r="A1" s="15" t="s">
        <v>144</v>
      </c>
      <c r="B1" s="15"/>
      <c r="C1" s="15"/>
      <c r="D1" s="15"/>
      <c r="E1" s="2">
        <f>1000/50000000</f>
        <v>2.0000000000000002E-5</v>
      </c>
    </row>
    <row r="2" spans="1:5" x14ac:dyDescent="0.3">
      <c r="A2" s="2" t="s">
        <v>145</v>
      </c>
      <c r="B2" s="2" t="s">
        <v>146</v>
      </c>
      <c r="C2" s="2" t="s">
        <v>147</v>
      </c>
      <c r="D2" s="2" t="s">
        <v>148</v>
      </c>
      <c r="E2" s="2"/>
    </row>
    <row r="3" spans="1:5" x14ac:dyDescent="0.3">
      <c r="A3" s="2">
        <f>Sheet3!F3*$E$1</f>
        <v>174.43152000000001</v>
      </c>
      <c r="B3" s="2">
        <f>Sheet3!G3*$E$1</f>
        <v>4.9778000000000002</v>
      </c>
      <c r="C3" s="2">
        <f>Sheet3!L3*$E$1</f>
        <v>92.80192000000001</v>
      </c>
      <c r="D3" s="2">
        <f>Sheet3!M3*$E$1</f>
        <v>21.589940000000002</v>
      </c>
    </row>
    <row r="4" spans="1:5" x14ac:dyDescent="0.3">
      <c r="A4" s="2">
        <f>Sheet3!F4*$E$1</f>
        <v>183.42060000000001</v>
      </c>
      <c r="B4" s="2">
        <f>Sheet3!G4*$E$1</f>
        <v>8.8467400000000005</v>
      </c>
      <c r="C4" s="2">
        <f>Sheet3!L4*$E$1</f>
        <v>160.56196</v>
      </c>
      <c r="D4" s="2">
        <f>Sheet3!M4*$E$1</f>
        <v>42.969880000000003</v>
      </c>
    </row>
    <row r="5" spans="1:5" x14ac:dyDescent="0.3">
      <c r="A5" s="2">
        <f>Sheet3!F5*$E$1</f>
        <v>183.40196</v>
      </c>
      <c r="B5" s="2">
        <f>Sheet3!G5*$E$1</f>
        <v>6.2653200000000009</v>
      </c>
      <c r="C5" s="2">
        <f>Sheet3!L5*$E$1</f>
        <v>133.63322000000002</v>
      </c>
      <c r="D5" s="2">
        <f>Sheet3!M5*$E$1</f>
        <v>34.714060000000003</v>
      </c>
    </row>
    <row r="6" spans="1:5" x14ac:dyDescent="0.3">
      <c r="A6" s="2">
        <f>Sheet3!F6*$E$1</f>
        <v>182.74292000000003</v>
      </c>
      <c r="B6" s="2">
        <f>Sheet3!G6*$E$1</f>
        <v>6.2411200000000004</v>
      </c>
      <c r="C6" s="2">
        <f>Sheet3!L6*$E$1</f>
        <v>119.36224000000001</v>
      </c>
      <c r="D6" s="2">
        <f>Sheet3!M6*$E$1</f>
        <v>31.378460000000004</v>
      </c>
    </row>
    <row r="7" spans="1:5" x14ac:dyDescent="0.3">
      <c r="A7" s="2">
        <f>Sheet3!F7*$E$1</f>
        <v>177.55152000000001</v>
      </c>
      <c r="B7" s="2">
        <f>Sheet3!G7*$E$1</f>
        <v>10.488320000000002</v>
      </c>
      <c r="C7" s="2">
        <f>Sheet3!L7*$E$1</f>
        <v>182.51850000000002</v>
      </c>
      <c r="D7" s="2">
        <f>Sheet3!M7*$E$1</f>
        <v>46.251880000000007</v>
      </c>
    </row>
    <row r="8" spans="1:5" x14ac:dyDescent="0.3">
      <c r="A8" s="2">
        <f>Sheet3!F8*$E$1</f>
        <v>166.71850000000001</v>
      </c>
      <c r="B8" s="2">
        <f>Sheet3!G8*$E$1</f>
        <v>3.4580200000000003</v>
      </c>
      <c r="C8" s="2">
        <f>Sheet3!L8*$E$1</f>
        <v>79.593860000000006</v>
      </c>
      <c r="D8" s="2">
        <f>Sheet3!M8*$E$1</f>
        <v>26.722380000000001</v>
      </c>
    </row>
    <row r="9" spans="1:5" x14ac:dyDescent="0.3">
      <c r="A9" s="2">
        <f>Sheet3!F9*$E$1</f>
        <v>178.18878000000001</v>
      </c>
      <c r="B9" s="2">
        <f>Sheet3!G9*$E$1</f>
        <v>4.1380600000000003</v>
      </c>
      <c r="C9" s="2">
        <f>Sheet3!L9*$E$1</f>
        <v>65.844540000000009</v>
      </c>
      <c r="D9" s="2">
        <f>Sheet3!M9*$E$1</f>
        <v>27.160680000000003</v>
      </c>
    </row>
    <row r="10" spans="1:5" x14ac:dyDescent="0.3">
      <c r="A10" s="2">
        <f>Sheet3!F10*$E$1</f>
        <v>191.08748000000003</v>
      </c>
      <c r="B10" s="2">
        <f>Sheet3!G10*$E$1</f>
        <v>4.4350400000000008</v>
      </c>
      <c r="C10" s="2">
        <f>Sheet3!L10*$E$1</f>
        <v>108.15998</v>
      </c>
      <c r="D10" s="2">
        <f>Sheet3!M10*$E$1</f>
        <v>24.711740000000002</v>
      </c>
    </row>
    <row r="11" spans="1:5" x14ac:dyDescent="0.3">
      <c r="A11" s="2">
        <f>Sheet3!F11*$E$1</f>
        <v>157.66088000000002</v>
      </c>
      <c r="B11" s="2">
        <f>Sheet3!G11*$E$1</f>
        <v>7.6923400000000006</v>
      </c>
      <c r="C11" s="2">
        <f>Sheet3!L11*$E$1</f>
        <v>113.43908</v>
      </c>
      <c r="D11" s="2">
        <f>Sheet3!M11*$E$1</f>
        <v>36.519220000000004</v>
      </c>
    </row>
    <row r="12" spans="1:5" x14ac:dyDescent="0.3">
      <c r="A12" s="2">
        <f>Sheet3!F12*$E$1</f>
        <v>188.53240000000002</v>
      </c>
      <c r="B12" s="2">
        <f>Sheet3!G12*$E$1</f>
        <v>6.1887800000000004</v>
      </c>
      <c r="C12" s="2">
        <f>Sheet3!L12*$E$1</f>
        <v>115.68836</v>
      </c>
      <c r="D12" s="2">
        <f>Sheet3!M12*$E$1</f>
        <v>46.599940000000004</v>
      </c>
    </row>
    <row r="13" spans="1:5" x14ac:dyDescent="0.3">
      <c r="A13" s="2">
        <f>Sheet3!F13*$E$1</f>
        <v>180.08180000000002</v>
      </c>
      <c r="B13" s="2">
        <f>Sheet3!G13*$E$1</f>
        <v>6.7910400000000006</v>
      </c>
      <c r="C13" s="2">
        <f>Sheet3!L13*$E$1</f>
        <v>116.18410000000002</v>
      </c>
      <c r="D13" s="2">
        <f>Sheet3!M13*$E$1</f>
        <v>35.81944</v>
      </c>
    </row>
    <row r="14" spans="1:5" x14ac:dyDescent="0.3">
      <c r="A14" s="2">
        <f>Sheet3!F14*$E$1</f>
        <v>209.12644000000003</v>
      </c>
      <c r="B14" s="2">
        <f>Sheet3!G14*$E$1</f>
        <v>5.8679000000000006</v>
      </c>
      <c r="C14" s="2">
        <f>Sheet3!L14*$E$1</f>
        <v>139.17708000000002</v>
      </c>
      <c r="D14" s="2">
        <f>Sheet3!M14*$E$1</f>
        <v>35.295500000000004</v>
      </c>
    </row>
    <row r="15" spans="1:5" x14ac:dyDescent="0.3">
      <c r="A15" s="2">
        <f>Sheet3!F15*$E$1</f>
        <v>208.16338000000002</v>
      </c>
      <c r="B15" s="2">
        <f>Sheet3!G15*$E$1</f>
        <v>7.5228800000000007</v>
      </c>
      <c r="C15" s="2">
        <f>Sheet3!L15*$E$1</f>
        <v>71.815460000000002</v>
      </c>
      <c r="D15" s="2">
        <f>Sheet3!M15*$E$1</f>
        <v>39.892340000000004</v>
      </c>
    </row>
    <row r="16" spans="1:5" x14ac:dyDescent="0.3">
      <c r="A16" s="2">
        <f>Sheet3!F16*$E$1</f>
        <v>193.05616000000001</v>
      </c>
      <c r="B16" s="2">
        <f>Sheet3!G16*$E$1</f>
        <v>6.7559000000000005</v>
      </c>
      <c r="C16" s="2">
        <f>Sheet3!L16*$E$1</f>
        <v>66.223960000000005</v>
      </c>
      <c r="D16" s="2">
        <f>Sheet3!M16*$E$1</f>
        <v>41.526980000000002</v>
      </c>
    </row>
    <row r="17" spans="1:4" x14ac:dyDescent="0.3">
      <c r="A17" s="2">
        <f>Sheet3!F17*$E$1</f>
        <v>171.8614</v>
      </c>
      <c r="B17" s="2">
        <f>Sheet3!G17*$E$1</f>
        <v>6.5818400000000006</v>
      </c>
      <c r="C17" s="2">
        <f>Sheet3!L17*$E$1</f>
        <v>81.438480000000013</v>
      </c>
      <c r="D17" s="2">
        <f>Sheet3!M17*$E$1</f>
        <v>40.836020000000005</v>
      </c>
    </row>
    <row r="18" spans="1:4" x14ac:dyDescent="0.3">
      <c r="A18" s="2">
        <f>Sheet3!F18*$E$1</f>
        <v>169.95682000000002</v>
      </c>
      <c r="B18" s="2">
        <f>Sheet3!G18*$E$1</f>
        <v>4.7287800000000004</v>
      </c>
      <c r="C18" s="2">
        <f>Sheet3!L18*$E$1</f>
        <v>73.480440000000002</v>
      </c>
      <c r="D18" s="2">
        <f>Sheet3!M18*$E$1</f>
        <v>41.643680000000003</v>
      </c>
    </row>
    <row r="19" spans="1:4" x14ac:dyDescent="0.3">
      <c r="A19" s="2">
        <f>Sheet3!F19*$E$1</f>
        <v>166.69206000000003</v>
      </c>
      <c r="B19" s="2">
        <f>Sheet3!G19*$E$1</f>
        <v>7.4490800000000004</v>
      </c>
      <c r="C19" s="2">
        <f>Sheet3!L19*$E$1</f>
        <v>74.162120000000002</v>
      </c>
      <c r="D19" s="2">
        <f>Sheet3!M19*$E$1</f>
        <v>42.65916</v>
      </c>
    </row>
    <row r="20" spans="1:4" x14ac:dyDescent="0.3">
      <c r="A20" s="2">
        <f>Sheet3!F20*$E$1</f>
        <v>184.21944000000002</v>
      </c>
      <c r="B20" s="2">
        <f>Sheet3!G20*$E$1</f>
        <v>7.5579800000000006</v>
      </c>
      <c r="C20" s="2">
        <f>Sheet3!L20*$E$1</f>
        <v>119.18658000000001</v>
      </c>
      <c r="D20" s="2">
        <f>Sheet3!M20*$E$1</f>
        <v>55.231260000000006</v>
      </c>
    </row>
    <row r="21" spans="1:4" x14ac:dyDescent="0.3">
      <c r="A21" s="2">
        <f>Sheet3!F21*$E$1</f>
        <v>184.92336</v>
      </c>
      <c r="B21" s="2">
        <f>Sheet3!G21*$E$1</f>
        <v>7.8114600000000003</v>
      </c>
      <c r="C21" s="2">
        <f>Sheet3!L21*$E$1</f>
        <v>112.90566000000001</v>
      </c>
      <c r="D21" s="2">
        <f>Sheet3!M21*$E$1</f>
        <v>53.242920000000005</v>
      </c>
    </row>
    <row r="22" spans="1:4" x14ac:dyDescent="0.3">
      <c r="A22" s="2">
        <f>Sheet3!F22*$E$1</f>
        <v>191.31964000000002</v>
      </c>
      <c r="B22" s="2">
        <f>Sheet3!G22*$E$1</f>
        <v>5.3019600000000002</v>
      </c>
      <c r="C22" s="2">
        <f>Sheet3!L22*$E$1</f>
        <v>44.666540000000005</v>
      </c>
      <c r="D22" s="2">
        <f>Sheet3!M22*$E$1</f>
        <v>51.638120000000001</v>
      </c>
    </row>
    <row r="23" spans="1:4" x14ac:dyDescent="0.3">
      <c r="A23" s="2">
        <f>Sheet3!F23*$E$1</f>
        <v>194.88606000000001</v>
      </c>
      <c r="B23" s="2">
        <f>Sheet3!G23*$E$1</f>
        <v>2.4801800000000003</v>
      </c>
      <c r="C23" s="2">
        <f>Sheet3!L23*$E$1</f>
        <v>63.056200000000004</v>
      </c>
      <c r="D23" s="2">
        <f>Sheet3!M23*$E$1</f>
        <v>43.334360000000004</v>
      </c>
    </row>
    <row r="24" spans="1:4" x14ac:dyDescent="0.3">
      <c r="A24" s="2">
        <f>Sheet3!F24*$E$1</f>
        <v>197.8212</v>
      </c>
      <c r="B24" s="2">
        <f>Sheet3!G24*$E$1</f>
        <v>3.3312200000000001</v>
      </c>
      <c r="C24" s="2">
        <f>Sheet3!L24*$E$1</f>
        <v>60.057700000000004</v>
      </c>
      <c r="D24" s="2">
        <f>Sheet3!M24*$E$1</f>
        <v>49.234420000000007</v>
      </c>
    </row>
    <row r="25" spans="1:4" x14ac:dyDescent="0.3">
      <c r="A25" s="2">
        <f>Sheet3!F25*$E$1</f>
        <v>192.05436</v>
      </c>
      <c r="B25" s="2">
        <f>Sheet3!G25*$E$1</f>
        <v>4.1142000000000003</v>
      </c>
      <c r="C25" s="2">
        <f>Sheet3!L25*$E$1</f>
        <v>52.486900000000006</v>
      </c>
      <c r="D25" s="2">
        <f>Sheet3!M25*$E$1</f>
        <v>46.023380000000003</v>
      </c>
    </row>
    <row r="26" spans="1:4" x14ac:dyDescent="0.3">
      <c r="A26" s="2">
        <f>Sheet3!F26*$E$1</f>
        <v>194.83820000000003</v>
      </c>
      <c r="B26" s="2">
        <f>Sheet3!G26*$E$1</f>
        <v>5.6502800000000004</v>
      </c>
      <c r="C26" s="2">
        <f>Sheet3!L26*$E$1</f>
        <v>56.808680000000003</v>
      </c>
      <c r="D26" s="2">
        <f>Sheet3!M26*$E$1</f>
        <v>52.673440000000006</v>
      </c>
    </row>
    <row r="27" spans="1:4" x14ac:dyDescent="0.3">
      <c r="A27" s="2">
        <f>Sheet3!F27*$E$1</f>
        <v>199.07524000000001</v>
      </c>
      <c r="B27" s="2">
        <f>Sheet3!G27*$E$1</f>
        <v>2.94842</v>
      </c>
      <c r="C27" s="2">
        <f>Sheet3!L27*$E$1</f>
        <v>72.639880000000005</v>
      </c>
      <c r="D27" s="2">
        <f>Sheet3!M27*$E$1</f>
        <v>49.668640000000003</v>
      </c>
    </row>
    <row r="28" spans="1:4" x14ac:dyDescent="0.3">
      <c r="A28" s="2">
        <f>Sheet3!F28*$E$1</f>
        <v>198.65180000000001</v>
      </c>
      <c r="B28" s="2">
        <f>Sheet3!G28*$E$1</f>
        <v>3.5213000000000001</v>
      </c>
      <c r="C28" s="2">
        <f>Sheet3!L28*$E$1</f>
        <v>62.729020000000006</v>
      </c>
      <c r="D28" s="2">
        <f>Sheet3!M28*$E$1</f>
        <v>50.498760000000004</v>
      </c>
    </row>
    <row r="29" spans="1:4" x14ac:dyDescent="0.3">
      <c r="A29" s="2">
        <f>Sheet3!F29*$E$1</f>
        <v>181.96250000000001</v>
      </c>
      <c r="B29" s="2">
        <f>Sheet3!G29*$E$1</f>
        <v>5.8052200000000003</v>
      </c>
      <c r="C29" s="2">
        <f>Sheet3!L29*$E$1</f>
        <v>61.027660000000004</v>
      </c>
      <c r="D29" s="2">
        <f>Sheet3!M29*$E$1</f>
        <v>63.639780000000002</v>
      </c>
    </row>
    <row r="30" spans="1:4" x14ac:dyDescent="0.3">
      <c r="A30" s="2">
        <f>Sheet3!F30*$E$1</f>
        <v>180.28282000000002</v>
      </c>
      <c r="B30" s="2">
        <f>Sheet3!G30*$E$1</f>
        <v>5.2665600000000001</v>
      </c>
      <c r="C30" s="2">
        <f>Sheet3!L30*$E$1</f>
        <v>54.407820000000001</v>
      </c>
      <c r="D30" s="2">
        <f>Sheet3!M30*$E$1</f>
        <v>60.730580000000003</v>
      </c>
    </row>
    <row r="31" spans="1:4" x14ac:dyDescent="0.3">
      <c r="A31" s="2">
        <f>Sheet3!F31*$E$1</f>
        <v>182.24850000000001</v>
      </c>
      <c r="B31" s="2">
        <f>Sheet3!G31*$E$1</f>
        <v>6.8603600000000009</v>
      </c>
      <c r="C31" s="2">
        <f>Sheet3!L31*$E$1</f>
        <v>71.77176</v>
      </c>
      <c r="D31" s="2">
        <f>Sheet3!M31*$E$1</f>
        <v>64.570700000000002</v>
      </c>
    </row>
    <row r="32" spans="1:4" x14ac:dyDescent="0.3">
      <c r="A32" s="2">
        <f>Sheet3!F32*$E$1</f>
        <v>182.06816000000001</v>
      </c>
      <c r="B32" s="2">
        <f>Sheet3!G32*$E$1</f>
        <v>6.4075600000000001</v>
      </c>
      <c r="C32" s="2">
        <f>Sheet3!L32*$E$1</f>
        <v>54.218420000000002</v>
      </c>
      <c r="D32" s="2">
        <f>Sheet3!M32*$E$1</f>
        <v>66.908200000000008</v>
      </c>
    </row>
    <row r="33" spans="1:4" x14ac:dyDescent="0.3">
      <c r="A33" s="2">
        <f>Sheet3!F33*$E$1</f>
        <v>181.88116000000002</v>
      </c>
      <c r="B33" s="2">
        <f>Sheet3!G33*$E$1</f>
        <v>6.0663600000000004</v>
      </c>
      <c r="C33" s="2">
        <f>Sheet3!L33*$E$1</f>
        <v>53.962220000000002</v>
      </c>
      <c r="D33" s="2">
        <f>Sheet3!M33*$E$1</f>
        <v>68.021080000000012</v>
      </c>
    </row>
    <row r="34" spans="1:4" x14ac:dyDescent="0.3">
      <c r="A34" s="2">
        <f>Sheet3!F34*$E$1</f>
        <v>187.64074000000002</v>
      </c>
      <c r="B34" s="2">
        <f>Sheet3!G34*$E$1</f>
        <v>6.6013800000000007</v>
      </c>
      <c r="C34" s="2">
        <f>Sheet3!L34*$E$1</f>
        <v>58.425340000000006</v>
      </c>
      <c r="D34" s="2">
        <f>Sheet3!M34*$E$1</f>
        <v>72.169200000000004</v>
      </c>
    </row>
    <row r="35" spans="1:4" x14ac:dyDescent="0.3">
      <c r="A35" s="2">
        <f>Sheet3!F35*$E$1</f>
        <v>188.87664000000001</v>
      </c>
      <c r="B35" s="2">
        <f>Sheet3!G35*$E$1</f>
        <v>6.0290600000000003</v>
      </c>
      <c r="C35" s="2">
        <f>Sheet3!L35*$E$1</f>
        <v>57.673540000000003</v>
      </c>
      <c r="D35" s="2">
        <f>Sheet3!M35*$E$1</f>
        <v>69.628700000000009</v>
      </c>
    </row>
    <row r="36" spans="1:4" x14ac:dyDescent="0.3">
      <c r="A36" s="2">
        <f>Sheet3!F36*$E$1</f>
        <v>187.65866000000003</v>
      </c>
      <c r="B36" s="2">
        <f>Sheet3!G36*$E$1</f>
        <v>7.0490600000000008</v>
      </c>
      <c r="C36" s="2">
        <f>Sheet3!L36*$E$1</f>
        <v>63.454300000000003</v>
      </c>
      <c r="D36" s="2">
        <f>Sheet3!M36*$E$1</f>
        <v>72.878320000000002</v>
      </c>
    </row>
    <row r="37" spans="1:4" x14ac:dyDescent="0.3">
      <c r="A37" s="2">
        <f>Sheet3!F37*$E$1</f>
        <v>184.51750000000001</v>
      </c>
      <c r="B37" s="2">
        <f>Sheet3!G37*$E$1</f>
        <v>7.6396000000000006</v>
      </c>
      <c r="C37" s="2">
        <f>Sheet3!L37*$E$1</f>
        <v>55.983760000000004</v>
      </c>
      <c r="D37" s="2">
        <f>Sheet3!M37*$E$1</f>
        <v>74.1541</v>
      </c>
    </row>
    <row r="38" spans="1:4" x14ac:dyDescent="0.3">
      <c r="A38" s="2">
        <f>Sheet3!F38*$E$1</f>
        <v>185.7835</v>
      </c>
      <c r="B38" s="2">
        <f>Sheet3!G38*$E$1</f>
        <v>6.8917600000000006</v>
      </c>
      <c r="C38" s="2">
        <f>Sheet3!L38*$E$1</f>
        <v>56.878080000000004</v>
      </c>
      <c r="D38" s="2">
        <f>Sheet3!M38*$E$1</f>
        <v>75.031060000000011</v>
      </c>
    </row>
    <row r="39" spans="1:4" x14ac:dyDescent="0.3">
      <c r="A39" s="2">
        <f>Sheet3!F39*$E$1</f>
        <v>186.20340000000002</v>
      </c>
      <c r="B39" s="2">
        <f>Sheet3!G39*$E$1</f>
        <v>6.7600600000000002</v>
      </c>
      <c r="C39" s="2">
        <f>Sheet3!L39*$E$1</f>
        <v>67.741120000000009</v>
      </c>
      <c r="D39" s="2">
        <f>Sheet3!M39*$E$1</f>
        <v>78.557140000000004</v>
      </c>
    </row>
    <row r="40" spans="1:4" x14ac:dyDescent="0.3">
      <c r="A40" s="2">
        <f>Sheet3!F40*$E$1</f>
        <v>186.89344000000003</v>
      </c>
      <c r="B40" s="2">
        <f>Sheet3!G40*$E$1</f>
        <v>5.3066600000000008</v>
      </c>
      <c r="C40" s="2">
        <f>Sheet3!L40*$E$1</f>
        <v>58.322060000000008</v>
      </c>
      <c r="D40" s="2">
        <f>Sheet3!M40*$E$1</f>
        <v>76.610040000000012</v>
      </c>
    </row>
    <row r="41" spans="1:4" x14ac:dyDescent="0.3">
      <c r="A41" s="2">
        <f>Sheet3!F41*$E$1</f>
        <v>188.69362000000001</v>
      </c>
      <c r="B41" s="2">
        <f>Sheet3!G41*$E$1</f>
        <v>4.7998400000000006</v>
      </c>
      <c r="C41" s="2">
        <f>Sheet3!L41*$E$1</f>
        <v>61.822820000000007</v>
      </c>
      <c r="D41" s="2">
        <f>Sheet3!M41*$E$1</f>
        <v>76.256100000000004</v>
      </c>
    </row>
    <row r="42" spans="1:4" x14ac:dyDescent="0.3">
      <c r="A42" s="2">
        <f>Sheet3!F42*$E$1</f>
        <v>174.69594000000001</v>
      </c>
      <c r="B42" s="2">
        <f>Sheet3!G42*$E$1</f>
        <v>3.4490400000000001</v>
      </c>
      <c r="C42" s="2">
        <f>Sheet3!L42*$E$1</f>
        <v>67.346240000000009</v>
      </c>
      <c r="D42" s="2">
        <f>Sheet3!M42*$E$1</f>
        <v>77.5916</v>
      </c>
    </row>
    <row r="43" spans="1:4" x14ac:dyDescent="0.3">
      <c r="A43" s="2">
        <f>Sheet3!F43*$E$1</f>
        <v>181.88364000000001</v>
      </c>
      <c r="B43" s="2">
        <f>Sheet3!G43*$E$1</f>
        <v>5.1297600000000001</v>
      </c>
      <c r="C43" s="2">
        <f>Sheet3!L43*$E$1</f>
        <v>57.934820000000002</v>
      </c>
      <c r="D43" s="2">
        <f>Sheet3!M43*$E$1</f>
        <v>84.601220000000012</v>
      </c>
    </row>
    <row r="44" spans="1:4" x14ac:dyDescent="0.3">
      <c r="A44" s="2">
        <f>Sheet3!F44*$E$1</f>
        <v>180.16658000000001</v>
      </c>
      <c r="B44" s="2">
        <f>Sheet3!G44*$E$1</f>
        <v>6.8501800000000008</v>
      </c>
      <c r="C44" s="2">
        <f>Sheet3!L44*$E$1</f>
        <v>53.843740000000004</v>
      </c>
      <c r="D44" s="2">
        <f>Sheet3!M44*$E$1</f>
        <v>87.335980000000006</v>
      </c>
    </row>
    <row r="45" spans="1:4" x14ac:dyDescent="0.3">
      <c r="A45" s="2">
        <f>Sheet3!F45*$E$1</f>
        <v>177.65750000000003</v>
      </c>
      <c r="B45" s="2">
        <f>Sheet3!G45*$E$1</f>
        <v>6.9758400000000007</v>
      </c>
      <c r="C45" s="2">
        <f>Sheet3!L45*$E$1</f>
        <v>66.066100000000006</v>
      </c>
      <c r="D45" s="2">
        <f>Sheet3!M45*$E$1</f>
        <v>86.315140000000014</v>
      </c>
    </row>
    <row r="46" spans="1:4" x14ac:dyDescent="0.3">
      <c r="A46" s="2">
        <f>Sheet3!F46*$E$1</f>
        <v>180.24380000000002</v>
      </c>
      <c r="B46" s="2">
        <f>Sheet3!G46*$E$1</f>
        <v>7.5204200000000005</v>
      </c>
      <c r="C46" s="2">
        <f>Sheet3!L46*$E$1</f>
        <v>188.29534000000001</v>
      </c>
      <c r="D46" s="2">
        <f>Sheet3!M46*$E$1</f>
        <v>30.890420000000002</v>
      </c>
    </row>
    <row r="47" spans="1:4" x14ac:dyDescent="0.3">
      <c r="A47" s="2">
        <f>Sheet3!F47*$E$1</f>
        <v>236.65128000000001</v>
      </c>
      <c r="B47" s="2">
        <f>Sheet3!G47*$E$1</f>
        <v>5.3281800000000006</v>
      </c>
      <c r="C47" s="2">
        <f>Sheet3!L47*$E$1</f>
        <v>52.996280000000006</v>
      </c>
      <c r="D47" s="2">
        <f>Sheet3!M47*$E$1</f>
        <v>21.752120000000001</v>
      </c>
    </row>
    <row r="48" spans="1:4" x14ac:dyDescent="0.3">
      <c r="A48" s="2">
        <f>Sheet3!F48*$E$1</f>
        <v>221.48050000000001</v>
      </c>
      <c r="B48" s="2">
        <f>Sheet3!G48*$E$1</f>
        <v>4.5763400000000001</v>
      </c>
      <c r="C48" s="2">
        <f>Sheet3!L48*$E$1</f>
        <v>49.997560000000007</v>
      </c>
      <c r="D48" s="2">
        <f>Sheet3!M48*$E$1</f>
        <v>24.210520000000002</v>
      </c>
    </row>
    <row r="49" spans="1:5" x14ac:dyDescent="0.3">
      <c r="A49" s="2">
        <f>Sheet3!F49*$E$1</f>
        <v>174.69650000000001</v>
      </c>
      <c r="B49" s="2">
        <f>Sheet3!G49*$E$1</f>
        <v>5.8191200000000007</v>
      </c>
      <c r="C49" s="2">
        <f>Sheet3!L49*$E$1</f>
        <v>121.27998000000001</v>
      </c>
      <c r="D49" s="2">
        <f>Sheet3!M49*$E$1</f>
        <v>35.277800000000006</v>
      </c>
    </row>
    <row r="50" spans="1:5" x14ac:dyDescent="0.3">
      <c r="A50" s="2">
        <f>Sheet3!F50*$E$1</f>
        <v>171.40092000000001</v>
      </c>
      <c r="B50" s="2">
        <f>Sheet3!G50*$E$1</f>
        <v>7.0552800000000007</v>
      </c>
      <c r="C50" s="2">
        <f>Sheet3!L50*$E$1</f>
        <v>171.82746</v>
      </c>
      <c r="D50" s="2">
        <f>Sheet3!M50*$E$1</f>
        <v>47.093300000000006</v>
      </c>
    </row>
    <row r="51" spans="1:5" x14ac:dyDescent="0.3">
      <c r="A51" s="2">
        <f>Sheet3!F51*$E$1</f>
        <v>178.57434000000001</v>
      </c>
      <c r="B51" s="2">
        <f>Sheet3!G51*$E$1</f>
        <v>5.33582</v>
      </c>
      <c r="C51" s="2">
        <f>Sheet3!L51*$E$1</f>
        <v>134.73814000000002</v>
      </c>
      <c r="D51" s="2">
        <f>Sheet3!M51*$E$1</f>
        <v>26.602320000000002</v>
      </c>
    </row>
    <row r="52" spans="1:5" x14ac:dyDescent="0.3">
      <c r="A52" s="2">
        <f>Sheet3!F52*$E$1</f>
        <v>160.06292000000002</v>
      </c>
      <c r="B52" s="2">
        <f>Sheet3!G52*$E$1</f>
        <v>0.85454000000000008</v>
      </c>
      <c r="C52" s="2">
        <f>Sheet3!L52*$E$1</f>
        <v>13.866160000000001</v>
      </c>
      <c r="D52" s="2">
        <f>Sheet3!M52*$E$1</f>
        <v>6.0460800000000008</v>
      </c>
    </row>
    <row r="53" spans="1:5" x14ac:dyDescent="0.3">
      <c r="A53" s="2">
        <f>AVERAGE(A3:A52)</f>
        <v>185.25376959999997</v>
      </c>
      <c r="B53" s="2">
        <f t="shared" ref="B53:D53" si="0">AVERAGE(B3:B52)</f>
        <v>5.8304791999999983</v>
      </c>
      <c r="C53" s="2">
        <f t="shared" si="0"/>
        <v>83.85006359999997</v>
      </c>
      <c r="D53" s="2">
        <f t="shared" si="0"/>
        <v>50.294162000000007</v>
      </c>
      <c r="E53" t="s">
        <v>149</v>
      </c>
    </row>
    <row r="54" spans="1:5" x14ac:dyDescent="0.3">
      <c r="A54" t="s">
        <v>163</v>
      </c>
      <c r="B54">
        <f>SUM(A53:D53)</f>
        <v>325.22847439999998</v>
      </c>
    </row>
    <row r="55" spans="1:5" x14ac:dyDescent="0.3">
      <c r="A55" s="2" t="s">
        <v>150</v>
      </c>
      <c r="B55" s="2">
        <f>linkedrecords!$D$2*(B53+D53)</f>
        <v>17.220443036190002</v>
      </c>
    </row>
    <row r="56" spans="1:5" x14ac:dyDescent="0.3">
      <c r="A56" s="2" t="s">
        <v>151</v>
      </c>
      <c r="B56" s="2">
        <f>linkedrecords!$C$2*A53</f>
        <v>22.730637529919996</v>
      </c>
    </row>
    <row r="57" spans="1:5" x14ac:dyDescent="0.3">
      <c r="A57" s="2" t="s">
        <v>152</v>
      </c>
      <c r="B57" s="2">
        <f>linkedrecords!$B$2*C53</f>
        <v>0.62534119681925981</v>
      </c>
    </row>
    <row r="58" spans="1:5" x14ac:dyDescent="0.3">
      <c r="A58" s="5" t="s">
        <v>159</v>
      </c>
      <c r="B58" s="2">
        <f>SUM(B55:B57)</f>
        <v>40.57642176292925</v>
      </c>
    </row>
    <row r="59" spans="1:5" x14ac:dyDescent="0.3">
      <c r="A59" s="5" t="s">
        <v>160</v>
      </c>
      <c r="B59" s="5">
        <f>Sheet1!B55*linkedrecords!E2*20</f>
        <v>3.6654090309705238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pane xSplit="1" ySplit="1" topLeftCell="B37" activePane="bottomRight" state="frozen"/>
      <selection activeCell="A2" sqref="A2"/>
      <selection pane="topRight" activeCell="B2" sqref="B2"/>
      <selection pane="bottomLeft" activeCell="A3" sqref="A3"/>
      <selection pane="bottomRight" activeCell="B59" sqref="B59"/>
    </sheetView>
  </sheetViews>
  <sheetFormatPr defaultRowHeight="14.4" x14ac:dyDescent="0.3"/>
  <sheetData>
    <row r="1" spans="1:11" x14ac:dyDescent="0.3">
      <c r="A1" s="10" t="s">
        <v>144</v>
      </c>
      <c r="B1" s="10"/>
      <c r="C1" s="10"/>
      <c r="D1" s="10"/>
      <c r="E1" s="10"/>
      <c r="F1" s="10"/>
      <c r="G1" s="10"/>
      <c r="H1" s="10"/>
      <c r="I1" s="10"/>
      <c r="J1" s="4"/>
      <c r="K1" s="2">
        <f>1000/50000000</f>
        <v>2.0000000000000002E-5</v>
      </c>
    </row>
    <row r="2" spans="1:11" x14ac:dyDescent="0.3">
      <c r="A2" s="2" t="s">
        <v>145</v>
      </c>
      <c r="B2" s="2" t="s">
        <v>146</v>
      </c>
      <c r="C2" s="2" t="s">
        <v>153</v>
      </c>
      <c r="D2" s="2" t="s">
        <v>154</v>
      </c>
      <c r="E2" s="2" t="s">
        <v>155</v>
      </c>
      <c r="F2" s="2" t="s">
        <v>156</v>
      </c>
      <c r="G2" s="9" t="s">
        <v>167</v>
      </c>
      <c r="H2" s="9" t="s">
        <v>168</v>
      </c>
      <c r="I2" s="9" t="s">
        <v>169</v>
      </c>
      <c r="J2" s="9" t="s">
        <v>170</v>
      </c>
      <c r="K2" s="2"/>
    </row>
    <row r="3" spans="1:11" x14ac:dyDescent="0.3">
      <c r="A3" s="2">
        <f>Sheet4!F3*$K$1</f>
        <v>9.6030200000000008</v>
      </c>
      <c r="B3" s="2">
        <f>Sheet4!G3*$K$1</f>
        <v>2.5327600000000001</v>
      </c>
      <c r="C3" s="2">
        <f>Sheet4!I3*$K$1</f>
        <v>0.42698000000000003</v>
      </c>
      <c r="D3" s="2">
        <f>Sheet4!J3*$K$1</f>
        <v>0.7365600000000001</v>
      </c>
      <c r="E3" s="2">
        <f>Sheet4!O3*$K$1</f>
        <v>3.7873400000000004</v>
      </c>
      <c r="F3" s="2">
        <f>Sheet4!P3*$K$1</f>
        <v>4.9200000000000008E-3</v>
      </c>
      <c r="G3" s="9">
        <f>Sheet4!K3*$K$1</f>
        <v>47.091980000000007</v>
      </c>
      <c r="H3" s="9">
        <f>Sheet4!M3*$K$1</f>
        <v>3.0131600000000001</v>
      </c>
      <c r="I3" s="9">
        <f>Sheet4!V3*$K$1</f>
        <v>17.199000000000002</v>
      </c>
      <c r="J3" s="9">
        <f>(Sheet4!L3-Sheet4!V3)*$K$1</f>
        <v>26.879820000000002</v>
      </c>
    </row>
    <row r="4" spans="1:11" x14ac:dyDescent="0.3">
      <c r="A4" s="2">
        <f>Sheet4!F4*$K$1</f>
        <v>7.8297800000000004</v>
      </c>
      <c r="B4" s="2">
        <f>Sheet4!G4*$K$1</f>
        <v>1.9308000000000001</v>
      </c>
      <c r="C4" s="2">
        <f>Sheet4!I4*$K$1</f>
        <v>0.43734000000000006</v>
      </c>
      <c r="D4" s="2">
        <f>Sheet4!J4*$K$1</f>
        <v>1.33548</v>
      </c>
      <c r="E4" s="2">
        <f>Sheet4!O4*$K$1</f>
        <v>2.4917000000000002</v>
      </c>
      <c r="F4" s="2">
        <f>Sheet4!P4*$K$1</f>
        <v>1.8000000000000002E-2</v>
      </c>
      <c r="G4" s="9">
        <f>Sheet4!K4*$K$1</f>
        <v>69.149500000000003</v>
      </c>
      <c r="H4" s="9">
        <f>Sheet4!M4*$K$1</f>
        <v>1.57308</v>
      </c>
      <c r="I4" s="9">
        <f>Sheet4!V4*$K$1</f>
        <v>22.287360000000003</v>
      </c>
      <c r="J4" s="9">
        <f>(Sheet4!L4-Sheet4!V4)*$K$1</f>
        <v>45.289060000000006</v>
      </c>
    </row>
    <row r="5" spans="1:11" x14ac:dyDescent="0.3">
      <c r="A5" s="2">
        <f>Sheet4!F5*$K$1</f>
        <v>5.7847000000000008</v>
      </c>
      <c r="B5" s="2">
        <f>Sheet4!G5*$K$1</f>
        <v>1.2721200000000001</v>
      </c>
      <c r="C5" s="2">
        <f>Sheet4!I5*$K$1</f>
        <v>0.51724000000000003</v>
      </c>
      <c r="D5" s="2">
        <f>Sheet4!J5*$K$1</f>
        <v>4.12324</v>
      </c>
      <c r="E5" s="2">
        <f>Sheet4!O5*$K$1</f>
        <v>5.3605600000000004</v>
      </c>
      <c r="F5" s="2">
        <f>Sheet4!P5*$K$1</f>
        <v>2.5220000000000003E-2</v>
      </c>
      <c r="G5" s="9">
        <f>Sheet4!K5*$K$1</f>
        <v>56.723560000000006</v>
      </c>
      <c r="H5" s="9">
        <f>Sheet4!M5*$K$1</f>
        <v>2.4124600000000003</v>
      </c>
      <c r="I5" s="9">
        <f>Sheet4!V5*$K$1</f>
        <v>17.383020000000002</v>
      </c>
      <c r="J5" s="9">
        <f>(Sheet4!L5-Sheet4!V5)*$K$1</f>
        <v>36.928080000000001</v>
      </c>
    </row>
    <row r="6" spans="1:11" x14ac:dyDescent="0.3">
      <c r="A6" s="2">
        <f>Sheet4!F6*$K$1</f>
        <v>11.126280000000001</v>
      </c>
      <c r="B6" s="2">
        <f>Sheet4!G6*$K$1</f>
        <v>2.1564400000000004</v>
      </c>
      <c r="C6" s="2">
        <f>Sheet4!I6*$K$1</f>
        <v>0.85496000000000005</v>
      </c>
      <c r="D6" s="2">
        <f>Sheet4!J6*$K$1</f>
        <v>1.4926800000000002</v>
      </c>
      <c r="E6" s="2">
        <f>Sheet4!O6*$K$1</f>
        <v>4.4116200000000001</v>
      </c>
      <c r="F6" s="2">
        <f>Sheet4!P6*$K$1</f>
        <v>2.8220000000000002E-2</v>
      </c>
      <c r="G6" s="9">
        <f>Sheet4!K6*$K$1</f>
        <v>60.069180000000003</v>
      </c>
      <c r="H6" s="9">
        <f>Sheet4!M6*$K$1</f>
        <v>2.9561400000000004</v>
      </c>
      <c r="I6" s="9">
        <f>Sheet4!V6*$K$1</f>
        <v>20.53706</v>
      </c>
      <c r="J6" s="9">
        <f>(Sheet4!L6-Sheet4!V6)*$K$1</f>
        <v>36.575980000000001</v>
      </c>
    </row>
    <row r="7" spans="1:11" x14ac:dyDescent="0.3">
      <c r="A7" s="2">
        <f>Sheet4!F7*$K$1</f>
        <v>10.25726</v>
      </c>
      <c r="B7" s="2">
        <f>Sheet4!G7*$K$1</f>
        <v>2.1281400000000001</v>
      </c>
      <c r="C7" s="2">
        <f>Sheet4!I7*$K$1</f>
        <v>0.63462000000000007</v>
      </c>
      <c r="D7" s="2">
        <f>Sheet4!J7*$K$1</f>
        <v>2.9764800000000005</v>
      </c>
      <c r="E7" s="2">
        <f>Sheet4!O7*$K$1</f>
        <v>5.0261800000000001</v>
      </c>
      <c r="F7" s="2">
        <f>Sheet4!P7*$K$1</f>
        <v>3.4700000000000002E-2</v>
      </c>
      <c r="G7" s="9">
        <f>Sheet4!K7*$K$1</f>
        <v>75.463940000000008</v>
      </c>
      <c r="H7" s="9">
        <f>Sheet4!M7*$K$1</f>
        <v>2.6771200000000004</v>
      </c>
      <c r="I7" s="9">
        <f>Sheet4!V7*$K$1</f>
        <v>24.199700000000004</v>
      </c>
      <c r="J7" s="9">
        <f>(Sheet4!L7-Sheet4!V7)*$K$1</f>
        <v>48.587120000000006</v>
      </c>
    </row>
    <row r="8" spans="1:11" x14ac:dyDescent="0.3">
      <c r="A8" s="2">
        <f>Sheet4!F8*$K$1</f>
        <v>4.9332800000000008</v>
      </c>
      <c r="B8" s="2">
        <f>Sheet4!G8*$K$1</f>
        <v>5.0567600000000006</v>
      </c>
      <c r="C8" s="2">
        <f>Sheet4!I8*$K$1</f>
        <v>0.24748000000000003</v>
      </c>
      <c r="D8" s="2">
        <f>Sheet4!J8*$K$1</f>
        <v>0.59932000000000007</v>
      </c>
      <c r="E8" s="2">
        <f>Sheet4!O8*$K$1</f>
        <v>3.5041400000000005</v>
      </c>
      <c r="F8" s="2">
        <f>Sheet4!P8*$K$1</f>
        <v>1.5460000000000002E-2</v>
      </c>
      <c r="G8" s="9">
        <f>Sheet4!K8*$K$1</f>
        <v>48.671880000000002</v>
      </c>
      <c r="H8" s="9">
        <f>Sheet4!M8*$K$1</f>
        <v>5.2746200000000005</v>
      </c>
      <c r="I8" s="9">
        <f>Sheet4!V8*$K$1</f>
        <v>14.783800000000001</v>
      </c>
      <c r="J8" s="9">
        <f>(Sheet4!L8-Sheet4!V8)*$K$1</f>
        <v>28.613460000000003</v>
      </c>
    </row>
    <row r="9" spans="1:11" x14ac:dyDescent="0.3">
      <c r="A9" s="2">
        <f>Sheet4!F9*$K$1</f>
        <v>12.300560000000001</v>
      </c>
      <c r="B9" s="2">
        <f>Sheet4!G9*$K$1</f>
        <v>1.51858</v>
      </c>
      <c r="C9" s="2">
        <f>Sheet4!I9*$K$1</f>
        <v>0.95828000000000013</v>
      </c>
      <c r="D9" s="2">
        <f>Sheet4!J9*$K$1</f>
        <v>0.83250000000000002</v>
      </c>
      <c r="E9" s="2">
        <f>Sheet4!O9*$K$1</f>
        <v>6.5507800000000005</v>
      </c>
      <c r="F9" s="2">
        <f>Sheet4!P9*$K$1</f>
        <v>3.8400000000000005E-3</v>
      </c>
      <c r="G9" s="9">
        <f>Sheet4!K9*$K$1</f>
        <v>56.680060000000005</v>
      </c>
      <c r="H9" s="9">
        <f>Sheet4!M9*$K$1</f>
        <v>1.9831600000000003</v>
      </c>
      <c r="I9" s="9">
        <f>Sheet4!V9*$K$1</f>
        <v>18.00432</v>
      </c>
      <c r="J9" s="9">
        <f>(Sheet4!L9-Sheet4!V9)*$K$1</f>
        <v>36.69258</v>
      </c>
    </row>
    <row r="10" spans="1:11" x14ac:dyDescent="0.3">
      <c r="A10" s="2">
        <f>Sheet4!F10*$K$1</f>
        <v>15.463440000000002</v>
      </c>
      <c r="B10" s="2">
        <f>Sheet4!G10*$K$1</f>
        <v>3.5431600000000003</v>
      </c>
      <c r="C10" s="2">
        <f>Sheet4!I10*$K$1</f>
        <v>0.36428000000000005</v>
      </c>
      <c r="D10" s="2">
        <f>Sheet4!J10*$K$1</f>
        <v>1.7213000000000001</v>
      </c>
      <c r="E10" s="2">
        <f>Sheet4!O10*$K$1</f>
        <v>3.6300800000000004</v>
      </c>
      <c r="F10" s="2">
        <f>Sheet4!P10*$K$1</f>
        <v>9.2600000000000009E-3</v>
      </c>
      <c r="G10" s="9">
        <f>Sheet4!K10*$K$1</f>
        <v>62.493620000000007</v>
      </c>
      <c r="H10" s="9">
        <f>Sheet4!M10*$K$1</f>
        <v>3.9263600000000003</v>
      </c>
      <c r="I10" s="9">
        <f>Sheet4!V10*$K$1</f>
        <v>22.133300000000002</v>
      </c>
      <c r="J10" s="9">
        <f>(Sheet4!L10-Sheet4!V10)*$K$1</f>
        <v>36.433960000000006</v>
      </c>
    </row>
    <row r="11" spans="1:11" x14ac:dyDescent="0.3">
      <c r="A11" s="2">
        <f>Sheet4!F11*$K$1</f>
        <v>7.6427000000000005</v>
      </c>
      <c r="B11" s="2">
        <f>Sheet4!G11*$K$1</f>
        <v>2.8908400000000003</v>
      </c>
      <c r="C11" s="2">
        <f>Sheet4!I11*$K$1</f>
        <v>0.19526000000000002</v>
      </c>
      <c r="D11" s="2">
        <f>Sheet4!J11*$K$1</f>
        <v>1.4234600000000002</v>
      </c>
      <c r="E11" s="2">
        <f>Sheet4!O11*$K$1</f>
        <v>4.1404000000000005</v>
      </c>
      <c r="F11" s="2">
        <f>Sheet4!P11*$K$1</f>
        <v>1.6760000000000001E-2</v>
      </c>
      <c r="G11" s="9">
        <f>Sheet4!K11*$K$1</f>
        <v>60.888880000000007</v>
      </c>
      <c r="H11" s="9">
        <f>Sheet4!M11*$K$1</f>
        <v>5.5010000000000003</v>
      </c>
      <c r="I11" s="9">
        <f>Sheet4!V11*$K$1</f>
        <v>18.783140000000003</v>
      </c>
      <c r="J11" s="9">
        <f>(Sheet4!L11-Sheet4!V11)*$K$1</f>
        <v>36.60474</v>
      </c>
    </row>
    <row r="12" spans="1:11" x14ac:dyDescent="0.3">
      <c r="A12" s="2">
        <f>Sheet4!F12*$K$1</f>
        <v>5.1102000000000007</v>
      </c>
      <c r="B12" s="2">
        <f>Sheet4!G12*$K$1</f>
        <v>1.8800000000000002E-3</v>
      </c>
      <c r="C12" s="2">
        <f>Sheet4!I12*$K$1</f>
        <v>2.1800000000000001E-3</v>
      </c>
      <c r="D12" s="2">
        <f>Sheet4!J12*$K$1</f>
        <v>8.0000000000000007E-5</v>
      </c>
      <c r="E12" s="2">
        <f>Sheet4!O12*$K$1</f>
        <v>6.6400000000000009E-3</v>
      </c>
      <c r="F12" s="2">
        <f>Sheet4!P12*$K$1</f>
        <v>8.0000000000000007E-5</v>
      </c>
      <c r="G12" s="9">
        <f>Sheet4!K12*$K$1</f>
        <v>60.101880000000008</v>
      </c>
      <c r="H12" s="9">
        <f>Sheet4!M12*$K$1</f>
        <v>6.6600000000000001E-3</v>
      </c>
      <c r="I12" s="9">
        <f>Sheet4!V12*$K$1</f>
        <v>12.535500000000001</v>
      </c>
      <c r="J12" s="9">
        <f>(Sheet4!L12-Sheet4!V12)*$K$1</f>
        <v>47.559720000000006</v>
      </c>
    </row>
    <row r="13" spans="1:11" x14ac:dyDescent="0.3">
      <c r="A13" s="2">
        <f>Sheet4!F13*$K$1</f>
        <v>10.2896</v>
      </c>
      <c r="B13" s="2">
        <f>Sheet4!G13*$K$1</f>
        <v>5.6849600000000002</v>
      </c>
      <c r="C13" s="2">
        <f>Sheet4!I13*$K$1</f>
        <v>0.80226000000000008</v>
      </c>
      <c r="D13" s="2">
        <f>Sheet4!J13*$K$1</f>
        <v>1.4906800000000002</v>
      </c>
      <c r="E13" s="2">
        <f>Sheet4!O13*$K$1</f>
        <v>5.6620400000000002</v>
      </c>
      <c r="F13" s="2">
        <f>Sheet4!P13*$K$1</f>
        <v>2.3600000000000003E-2</v>
      </c>
      <c r="G13" s="9">
        <f>Sheet4!K13*$K$1</f>
        <v>65.489540000000005</v>
      </c>
      <c r="H13" s="9">
        <f>Sheet4!M13*$K$1</f>
        <v>12.456240000000001</v>
      </c>
      <c r="I13" s="9">
        <f>Sheet4!V13*$K$1</f>
        <v>18.489360000000001</v>
      </c>
      <c r="J13" s="9">
        <f>(Sheet4!L13-Sheet4!V13)*$K$1</f>
        <v>34.543940000000006</v>
      </c>
    </row>
    <row r="14" spans="1:11" x14ac:dyDescent="0.3">
      <c r="A14" s="2">
        <f>Sheet4!F14*$K$1</f>
        <v>39.378060000000005</v>
      </c>
      <c r="B14" s="2">
        <f>Sheet4!G14*$K$1</f>
        <v>5.3712800000000005</v>
      </c>
      <c r="C14" s="2">
        <f>Sheet4!I14*$K$1</f>
        <v>1.1296000000000002</v>
      </c>
      <c r="D14" s="2">
        <f>Sheet4!J14*$K$1</f>
        <v>0.98226000000000013</v>
      </c>
      <c r="E14" s="2">
        <f>Sheet4!O14*$K$1</f>
        <v>4.8731400000000002</v>
      </c>
      <c r="F14" s="2">
        <f>Sheet4!P14*$K$1</f>
        <v>2.7580000000000004E-2</v>
      </c>
      <c r="G14" s="9">
        <f>Sheet4!K14*$K$1</f>
        <v>106.33026000000001</v>
      </c>
      <c r="H14" s="9">
        <f>Sheet4!M14*$K$1</f>
        <v>14.374620000000002</v>
      </c>
      <c r="I14" s="9">
        <f>Sheet4!V14*$K$1</f>
        <v>30.867780000000003</v>
      </c>
      <c r="J14" s="9">
        <f>(Sheet4!L14-Sheet4!V14)*$K$1</f>
        <v>61.087860000000006</v>
      </c>
    </row>
    <row r="15" spans="1:11" x14ac:dyDescent="0.3">
      <c r="A15" s="2">
        <f>Sheet4!F15*$K$1</f>
        <v>46.763600000000004</v>
      </c>
      <c r="B15" s="2">
        <f>Sheet4!G15*$K$1</f>
        <v>4.8281000000000001</v>
      </c>
      <c r="C15" s="2">
        <f>Sheet4!I15*$K$1</f>
        <v>1.28542</v>
      </c>
      <c r="D15" s="2">
        <f>Sheet4!J15*$K$1</f>
        <v>0.78528000000000009</v>
      </c>
      <c r="E15" s="2">
        <f>Sheet4!O15*$K$1</f>
        <v>5.1229600000000008</v>
      </c>
      <c r="F15" s="2">
        <f>Sheet4!P15*$K$1</f>
        <v>1.4260000000000002E-2</v>
      </c>
      <c r="G15" s="9">
        <f>Sheet4!K15*$K$1</f>
        <v>120.83320000000001</v>
      </c>
      <c r="H15" s="9">
        <f>Sheet4!M15*$K$1</f>
        <v>14.582080000000001</v>
      </c>
      <c r="I15" s="9">
        <f>Sheet4!V15*$K$1</f>
        <v>35.719000000000001</v>
      </c>
      <c r="J15" s="9">
        <f>(Sheet4!L15-Sheet4!V15)*$K$1</f>
        <v>70.532120000000006</v>
      </c>
    </row>
    <row r="16" spans="1:11" x14ac:dyDescent="0.3">
      <c r="A16" s="2">
        <f>Sheet4!F16*$K$1</f>
        <v>31.874400000000001</v>
      </c>
      <c r="B16" s="2">
        <f>Sheet4!G16*$K$1</f>
        <v>4.8699000000000003</v>
      </c>
      <c r="C16" s="2">
        <f>Sheet4!I16*$K$1</f>
        <v>1.0019200000000001</v>
      </c>
      <c r="D16" s="2">
        <f>Sheet4!J16*$K$1</f>
        <v>0.86436000000000002</v>
      </c>
      <c r="E16" s="2">
        <f>Sheet4!O16*$K$1</f>
        <v>5.2879200000000006</v>
      </c>
      <c r="F16" s="2">
        <f>Sheet4!P16*$K$1</f>
        <v>1.9680000000000003E-2</v>
      </c>
      <c r="G16" s="9">
        <f>Sheet4!K16*$K$1</f>
        <v>103.04730000000001</v>
      </c>
      <c r="H16" s="9">
        <f>Sheet4!M16*$K$1</f>
        <v>16.291040000000002</v>
      </c>
      <c r="I16" s="9">
        <f>Sheet4!V16*$K$1</f>
        <v>29.260200000000001</v>
      </c>
      <c r="J16" s="9">
        <f>(Sheet4!L16-Sheet4!V16)*$K$1</f>
        <v>57.496060000000007</v>
      </c>
    </row>
    <row r="17" spans="1:10" x14ac:dyDescent="0.3">
      <c r="A17" s="2">
        <f>Sheet4!F17*$K$1</f>
        <v>9.1919200000000014</v>
      </c>
      <c r="B17" s="2">
        <f>Sheet4!G17*$K$1</f>
        <v>5.34884</v>
      </c>
      <c r="C17" s="2">
        <f>Sheet4!I17*$K$1</f>
        <v>0.68806</v>
      </c>
      <c r="D17" s="2">
        <f>Sheet4!J17*$K$1</f>
        <v>0.91578000000000004</v>
      </c>
      <c r="E17" s="2">
        <f>Sheet4!O17*$K$1</f>
        <v>5.3410000000000002</v>
      </c>
      <c r="F17" s="2">
        <f>Sheet4!P17*$K$1</f>
        <v>2.2140000000000003E-2</v>
      </c>
      <c r="G17" s="9">
        <f>Sheet4!K17*$K$1</f>
        <v>69.85990000000001</v>
      </c>
      <c r="H17" s="9">
        <f>Sheet4!M17*$K$1</f>
        <v>15.840040000000002</v>
      </c>
      <c r="I17" s="9">
        <f>Sheet4!V17*$K$1</f>
        <v>18.093980000000002</v>
      </c>
      <c r="J17" s="9">
        <f>(Sheet4!L17-Sheet4!V17)*$K$1</f>
        <v>35.925880000000006</v>
      </c>
    </row>
    <row r="18" spans="1:10" x14ac:dyDescent="0.3">
      <c r="A18" s="2">
        <f>Sheet4!F18*$K$1</f>
        <v>7.0426400000000005</v>
      </c>
      <c r="B18" s="2">
        <f>Sheet4!G18*$K$1</f>
        <v>5.5578800000000008</v>
      </c>
      <c r="C18" s="2">
        <f>Sheet4!I18*$K$1</f>
        <v>0.62850000000000006</v>
      </c>
      <c r="D18" s="2">
        <f>Sheet4!J18*$K$1</f>
        <v>0.98476000000000008</v>
      </c>
      <c r="E18" s="2">
        <f>Sheet4!O18*$K$1</f>
        <v>5.4839800000000007</v>
      </c>
      <c r="F18" s="2">
        <f>Sheet4!P18*$K$1</f>
        <v>2.6180000000000002E-2</v>
      </c>
      <c r="G18" s="9">
        <f>Sheet4!K18*$K$1</f>
        <v>68.254980000000003</v>
      </c>
      <c r="H18" s="9">
        <f>Sheet4!M18*$K$1</f>
        <v>18.213740000000001</v>
      </c>
      <c r="I18" s="9">
        <f>Sheet4!V18*$K$1</f>
        <v>15.370280000000001</v>
      </c>
      <c r="J18" s="9">
        <f>(Sheet4!L18-Sheet4!V18)*$K$1</f>
        <v>34.670960000000001</v>
      </c>
    </row>
    <row r="19" spans="1:10" x14ac:dyDescent="0.3">
      <c r="A19" s="2">
        <f>Sheet4!F19*$K$1</f>
        <v>9.7629800000000007</v>
      </c>
      <c r="B19" s="2">
        <f>Sheet4!G19*$K$1</f>
        <v>5.8403200000000002</v>
      </c>
      <c r="C19" s="2">
        <f>Sheet4!I19*$K$1</f>
        <v>0.6265400000000001</v>
      </c>
      <c r="D19" s="2">
        <f>Sheet4!J19*$K$1</f>
        <v>0.95126000000000011</v>
      </c>
      <c r="E19" s="2">
        <f>Sheet4!O19*$K$1</f>
        <v>5.4769800000000002</v>
      </c>
      <c r="F19" s="2">
        <f>Sheet4!P19*$K$1</f>
        <v>3.934E-2</v>
      </c>
      <c r="G19" s="9">
        <f>Sheet4!K19*$K$1</f>
        <v>71.813400000000001</v>
      </c>
      <c r="H19" s="9">
        <f>Sheet4!M19*$K$1</f>
        <v>19.836640000000003</v>
      </c>
      <c r="I19" s="9">
        <f>Sheet4!V19*$K$1</f>
        <v>17.674780000000002</v>
      </c>
      <c r="J19" s="9">
        <f>(Sheet4!L19-Sheet4!V19)*$K$1</f>
        <v>34.30198</v>
      </c>
    </row>
    <row r="20" spans="1:10" x14ac:dyDescent="0.3">
      <c r="A20" s="2">
        <f>Sheet4!F20*$K$1</f>
        <v>5.9712000000000005</v>
      </c>
      <c r="B20" s="2">
        <f>Sheet4!G20*$K$1</f>
        <v>0.49324000000000007</v>
      </c>
      <c r="C20" s="2">
        <f>Sheet4!I20*$K$1</f>
        <v>2.1820000000000003E-2</v>
      </c>
      <c r="D20" s="2">
        <f>Sheet4!J20*$K$1</f>
        <v>0.61876000000000009</v>
      </c>
      <c r="E20" s="2">
        <f>Sheet4!O20*$K$1</f>
        <v>0.76684000000000008</v>
      </c>
      <c r="F20" s="2">
        <f>Sheet4!P20*$K$1</f>
        <v>5.2000000000000006E-4</v>
      </c>
      <c r="G20" s="9">
        <f>Sheet4!K20*$K$1</f>
        <v>74.929660000000013</v>
      </c>
      <c r="H20" s="9">
        <f>Sheet4!M20*$K$1</f>
        <v>0.35166000000000003</v>
      </c>
      <c r="I20" s="9">
        <f>Sheet4!V20*$K$1</f>
        <v>18.059460000000001</v>
      </c>
      <c r="J20" s="9">
        <f>(Sheet4!L20-Sheet4!V20)*$K$1</f>
        <v>56.518540000000002</v>
      </c>
    </row>
    <row r="21" spans="1:10" x14ac:dyDescent="0.3">
      <c r="A21" s="2">
        <f>Sheet4!F21*$K$1</f>
        <v>6.0600800000000001</v>
      </c>
      <c r="B21" s="2">
        <f>Sheet4!G21*$K$1</f>
        <v>1.5400000000000001E-3</v>
      </c>
      <c r="C21" s="2">
        <f>Sheet4!I21*$K$1</f>
        <v>1.8600000000000001E-3</v>
      </c>
      <c r="D21" s="2">
        <f>Sheet4!J21*$K$1</f>
        <v>4.0000000000000003E-5</v>
      </c>
      <c r="E21" s="2">
        <f>Sheet4!O21*$K$1</f>
        <v>7.0000000000000001E-3</v>
      </c>
      <c r="F21" s="2">
        <f>Sheet4!P21*$K$1</f>
        <v>0</v>
      </c>
      <c r="G21" s="9">
        <f>Sheet4!K21*$K$1</f>
        <v>71.255340000000004</v>
      </c>
      <c r="H21" s="9">
        <f>Sheet4!M21*$K$1</f>
        <v>5.3400000000000001E-3</v>
      </c>
      <c r="I21" s="9">
        <f>Sheet4!V21*$K$1</f>
        <v>16.045500000000001</v>
      </c>
      <c r="J21" s="9">
        <f>(Sheet4!L21-Sheet4!V21)*$K$1</f>
        <v>55.204500000000003</v>
      </c>
    </row>
    <row r="22" spans="1:10" x14ac:dyDescent="0.3">
      <c r="A22" s="2">
        <f>Sheet4!F22*$K$1</f>
        <v>12.339400000000001</v>
      </c>
      <c r="B22" s="2">
        <f>Sheet4!G22*$K$1</f>
        <v>1.7915800000000002</v>
      </c>
      <c r="C22" s="2">
        <f>Sheet4!I22*$K$1</f>
        <v>3.2140000000000004</v>
      </c>
      <c r="D22" s="2">
        <f>Sheet4!J22*$K$1</f>
        <v>1.1951200000000002</v>
      </c>
      <c r="E22" s="2">
        <f>Sheet4!O22*$K$1</f>
        <v>8.5396000000000001</v>
      </c>
      <c r="F22" s="2">
        <f>Sheet4!P22*$K$1</f>
        <v>2.5340000000000001E-2</v>
      </c>
      <c r="G22" s="9">
        <f>Sheet4!K22*$K$1</f>
        <v>86.088740000000001</v>
      </c>
      <c r="H22" s="9">
        <f>Sheet4!M22*$K$1</f>
        <v>7.1867800000000006</v>
      </c>
      <c r="I22" s="9">
        <f>Sheet4!V22*$K$1</f>
        <v>22.87968</v>
      </c>
      <c r="J22" s="9">
        <f>(Sheet4!L22-Sheet4!V22)*$K$1</f>
        <v>56.022280000000002</v>
      </c>
    </row>
    <row r="23" spans="1:10" x14ac:dyDescent="0.3">
      <c r="A23" s="2">
        <f>Sheet4!F23*$K$1</f>
        <v>5.8723200000000002</v>
      </c>
      <c r="B23" s="2">
        <f>Sheet4!G23*$K$1</f>
        <v>6.6135600000000005</v>
      </c>
      <c r="C23" s="2">
        <f>Sheet4!I23*$K$1</f>
        <v>0.34702000000000005</v>
      </c>
      <c r="D23" s="2">
        <f>Sheet4!J23*$K$1</f>
        <v>16.827260000000003</v>
      </c>
      <c r="E23" s="2">
        <f>Sheet4!O23*$K$1</f>
        <v>22.4084</v>
      </c>
      <c r="F23" s="2">
        <f>Sheet4!P23*$K$1</f>
        <v>4.9200000000000001E-2</v>
      </c>
      <c r="G23" s="9">
        <f>Sheet4!K23*$K$1</f>
        <v>79.869960000000006</v>
      </c>
      <c r="H23" s="9">
        <f>Sheet4!M23*$K$1</f>
        <v>13.293100000000001</v>
      </c>
      <c r="I23" s="9">
        <f>Sheet4!V23*$K$1</f>
        <v>20.513480000000001</v>
      </c>
      <c r="J23" s="9">
        <f>(Sheet4!L23-Sheet4!V23)*$K$1</f>
        <v>46.063380000000002</v>
      </c>
    </row>
    <row r="24" spans="1:10" x14ac:dyDescent="0.3">
      <c r="A24" s="2">
        <f>Sheet4!F24*$K$1</f>
        <v>7.0489000000000006</v>
      </c>
      <c r="B24" s="2">
        <f>Sheet4!G24*$K$1</f>
        <v>5.32484</v>
      </c>
      <c r="C24" s="2">
        <f>Sheet4!I24*$K$1</f>
        <v>0.40620000000000001</v>
      </c>
      <c r="D24" s="2">
        <f>Sheet4!J24*$K$1</f>
        <v>18.627360000000003</v>
      </c>
      <c r="E24" s="2">
        <f>Sheet4!O24*$K$1</f>
        <v>23.345160000000003</v>
      </c>
      <c r="F24" s="2">
        <f>Sheet4!P24*$K$1</f>
        <v>5.4400000000000004E-2</v>
      </c>
      <c r="G24" s="9">
        <f>Sheet4!K24*$K$1</f>
        <v>88.673140000000004</v>
      </c>
      <c r="H24" s="9">
        <f>Sheet4!M24*$K$1</f>
        <v>13.060500000000001</v>
      </c>
      <c r="I24" s="9">
        <f>Sheet4!V24*$K$1</f>
        <v>23.524160000000002</v>
      </c>
      <c r="J24" s="9">
        <f>(Sheet4!L24-Sheet4!V24)*$K$1</f>
        <v>52.088480000000004</v>
      </c>
    </row>
    <row r="25" spans="1:10" x14ac:dyDescent="0.3">
      <c r="A25" s="2">
        <f>Sheet4!F25*$K$1</f>
        <v>7.6103600000000009</v>
      </c>
      <c r="B25" s="2">
        <f>Sheet4!G25*$K$1</f>
        <v>6.7162400000000009</v>
      </c>
      <c r="C25" s="2">
        <f>Sheet4!I25*$K$1</f>
        <v>0.37054000000000004</v>
      </c>
      <c r="D25" s="2">
        <f>Sheet4!J25*$K$1</f>
        <v>17.658520000000003</v>
      </c>
      <c r="E25" s="2">
        <f>Sheet4!O25*$K$1</f>
        <v>23.446560000000002</v>
      </c>
      <c r="F25" s="2">
        <f>Sheet4!P25*$K$1</f>
        <v>4.4860000000000004E-2</v>
      </c>
      <c r="G25" s="9">
        <f>Sheet4!K25*$K$1</f>
        <v>84.350400000000008</v>
      </c>
      <c r="H25" s="9">
        <f>Sheet4!M25*$K$1</f>
        <v>13.226800000000001</v>
      </c>
      <c r="I25" s="9">
        <f>Sheet4!V25*$K$1</f>
        <v>22.258300000000002</v>
      </c>
      <c r="J25" s="9">
        <f>(Sheet4!L25-Sheet4!V25)*$K$1</f>
        <v>48.865300000000005</v>
      </c>
    </row>
    <row r="26" spans="1:10" x14ac:dyDescent="0.3">
      <c r="A26" s="2">
        <f>Sheet4!F26*$K$1</f>
        <v>8.9347200000000004</v>
      </c>
      <c r="B26" s="2">
        <f>Sheet4!G26*$K$1</f>
        <v>5.32918</v>
      </c>
      <c r="C26" s="2">
        <f>Sheet4!I26*$K$1</f>
        <v>0.40504000000000001</v>
      </c>
      <c r="D26" s="2">
        <f>Sheet4!J26*$K$1</f>
        <v>18.50498</v>
      </c>
      <c r="E26" s="2">
        <f>Sheet4!O26*$K$1</f>
        <v>23.217480000000002</v>
      </c>
      <c r="F26" s="2">
        <f>Sheet4!P26*$K$1</f>
        <v>5.4100000000000002E-2</v>
      </c>
      <c r="G26" s="9">
        <f>Sheet4!K26*$K$1</f>
        <v>95.063860000000005</v>
      </c>
      <c r="H26" s="9">
        <f>Sheet4!M26*$K$1</f>
        <v>13.061060000000001</v>
      </c>
      <c r="I26" s="9">
        <f>Sheet4!V26*$K$1</f>
        <v>26.340960000000003</v>
      </c>
      <c r="J26" s="9">
        <f>(Sheet4!L26-Sheet4!V26)*$K$1</f>
        <v>55.661840000000005</v>
      </c>
    </row>
    <row r="27" spans="1:10" x14ac:dyDescent="0.3">
      <c r="A27" s="2">
        <f>Sheet4!F27*$K$1</f>
        <v>6.3718800000000009</v>
      </c>
      <c r="B27" s="2">
        <f>Sheet4!G27*$K$1</f>
        <v>5.0224600000000006</v>
      </c>
      <c r="C27" s="2">
        <f>Sheet4!I27*$K$1</f>
        <v>0.44338000000000005</v>
      </c>
      <c r="D27" s="2">
        <f>Sheet4!J27*$K$1</f>
        <v>19.056040000000003</v>
      </c>
      <c r="E27" s="2">
        <f>Sheet4!O27*$K$1</f>
        <v>23.549760000000003</v>
      </c>
      <c r="F27" s="2">
        <f>Sheet4!P27*$K$1</f>
        <v>4.7280000000000003E-2</v>
      </c>
      <c r="G27" s="9">
        <f>Sheet4!K27*$K$1</f>
        <v>88.792400000000001</v>
      </c>
      <c r="H27" s="9">
        <f>Sheet4!M27*$K$1</f>
        <v>12.961720000000001</v>
      </c>
      <c r="I27" s="9">
        <f>Sheet4!V27*$K$1</f>
        <v>23.527260000000002</v>
      </c>
      <c r="J27" s="9">
        <f>(Sheet4!L27-Sheet4!V27)*$K$1</f>
        <v>52.303420000000003</v>
      </c>
    </row>
    <row r="28" spans="1:10" x14ac:dyDescent="0.3">
      <c r="A28" s="2">
        <f>Sheet4!F28*$K$1</f>
        <v>7.0615000000000006</v>
      </c>
      <c r="B28" s="2">
        <f>Sheet4!G28*$K$1</f>
        <v>4.9416600000000006</v>
      </c>
      <c r="C28" s="2">
        <f>Sheet4!I28*$K$1</f>
        <v>0.42156000000000005</v>
      </c>
      <c r="D28" s="2">
        <f>Sheet4!J28*$K$1</f>
        <v>19.159200000000002</v>
      </c>
      <c r="E28" s="2">
        <f>Sheet4!O28*$K$1</f>
        <v>23.663860000000003</v>
      </c>
      <c r="F28" s="2">
        <f>Sheet4!P28*$K$1</f>
        <v>3.9580000000000004E-2</v>
      </c>
      <c r="G28" s="9">
        <f>Sheet4!K28*$K$1</f>
        <v>91.114520000000013</v>
      </c>
      <c r="H28" s="9">
        <f>Sheet4!M28*$K$1</f>
        <v>12.83628</v>
      </c>
      <c r="I28" s="9">
        <f>Sheet4!V28*$K$1</f>
        <v>24.877780000000001</v>
      </c>
      <c r="J28" s="9">
        <f>(Sheet4!L28-Sheet4!V28)*$K$1</f>
        <v>53.400460000000002</v>
      </c>
    </row>
    <row r="29" spans="1:10" x14ac:dyDescent="0.3">
      <c r="A29" s="2">
        <f>Sheet4!F29*$K$1</f>
        <v>13.623800000000001</v>
      </c>
      <c r="B29" s="2">
        <f>Sheet4!G29*$K$1</f>
        <v>2.3273600000000001</v>
      </c>
      <c r="C29" s="2">
        <f>Sheet4!I29*$K$1</f>
        <v>3.4173600000000004</v>
      </c>
      <c r="D29" s="2">
        <f>Sheet4!J29*$K$1</f>
        <v>1.7698600000000002</v>
      </c>
      <c r="E29" s="2">
        <f>Sheet4!O29*$K$1</f>
        <v>9.9464600000000001</v>
      </c>
      <c r="F29" s="2">
        <f>Sheet4!P29*$K$1</f>
        <v>3.9180000000000006E-2</v>
      </c>
      <c r="G29" s="9">
        <f>Sheet4!K29*$K$1</f>
        <v>103.05742000000001</v>
      </c>
      <c r="H29" s="9">
        <f>Sheet4!M29*$K$1</f>
        <v>8.3967600000000004</v>
      </c>
      <c r="I29" s="9">
        <f>Sheet4!V29*$K$1</f>
        <v>26.044560000000001</v>
      </c>
      <c r="J29" s="9">
        <f>(Sheet4!L29-Sheet4!V29)*$K$1</f>
        <v>68.616100000000003</v>
      </c>
    </row>
    <row r="30" spans="1:10" x14ac:dyDescent="0.3">
      <c r="A30" s="2">
        <f>Sheet4!F30*$K$1</f>
        <v>13.265540000000001</v>
      </c>
      <c r="B30" s="2">
        <f>Sheet4!G30*$K$1</f>
        <v>2.4081000000000001</v>
      </c>
      <c r="C30" s="2">
        <f>Sheet4!I30*$K$1</f>
        <v>3.7691800000000004</v>
      </c>
      <c r="D30" s="2">
        <f>Sheet4!J30*$K$1</f>
        <v>1.6753600000000002</v>
      </c>
      <c r="E30" s="2">
        <f>Sheet4!O30*$K$1</f>
        <v>10.345700000000001</v>
      </c>
      <c r="F30" s="2">
        <f>Sheet4!P30*$K$1</f>
        <v>5.8000000000000003E-2</v>
      </c>
      <c r="G30" s="9">
        <f>Sheet4!K30*$K$1</f>
        <v>100.62130000000001</v>
      </c>
      <c r="H30" s="9">
        <f>Sheet4!M30*$K$1</f>
        <v>9.1333200000000012</v>
      </c>
      <c r="I30" s="9">
        <f>Sheet4!V30*$K$1</f>
        <v>26.029560000000004</v>
      </c>
      <c r="J30" s="9">
        <f>(Sheet4!L30-Sheet4!V30)*$K$1</f>
        <v>65.458420000000004</v>
      </c>
    </row>
    <row r="31" spans="1:10" x14ac:dyDescent="0.3">
      <c r="A31" s="2">
        <f>Sheet4!F31*$K$1</f>
        <v>14.526460000000002</v>
      </c>
      <c r="B31" s="2">
        <f>Sheet4!G31*$K$1</f>
        <v>2.06534</v>
      </c>
      <c r="C31" s="2">
        <f>Sheet4!I31*$K$1</f>
        <v>3.4460200000000003</v>
      </c>
      <c r="D31" s="2">
        <f>Sheet4!J31*$K$1</f>
        <v>1.4899200000000001</v>
      </c>
      <c r="E31" s="2">
        <f>Sheet4!O31*$K$1</f>
        <v>9.8681200000000011</v>
      </c>
      <c r="F31" s="2">
        <f>Sheet4!P31*$K$1</f>
        <v>6.6400000000000001E-2</v>
      </c>
      <c r="G31" s="9">
        <f>Sheet4!K31*$K$1</f>
        <v>103.50018000000001</v>
      </c>
      <c r="H31" s="9">
        <f>Sheet4!M31*$K$1</f>
        <v>8.6350000000000016</v>
      </c>
      <c r="I31" s="9">
        <f>Sheet4!V31*$K$1</f>
        <v>25.538580000000003</v>
      </c>
      <c r="J31" s="9">
        <f>(Sheet4!L31-Sheet4!V31)*$K$1</f>
        <v>69.326599999999999</v>
      </c>
    </row>
    <row r="32" spans="1:10" x14ac:dyDescent="0.3">
      <c r="A32" s="2">
        <f>Sheet4!F32*$K$1</f>
        <v>14.929120000000001</v>
      </c>
      <c r="B32" s="2">
        <f>Sheet4!G32*$K$1</f>
        <v>2.7919400000000003</v>
      </c>
      <c r="C32" s="2">
        <f>Sheet4!I32*$K$1</f>
        <v>3.8316000000000003</v>
      </c>
      <c r="D32" s="2">
        <f>Sheet4!J32*$K$1</f>
        <v>1.8625200000000002</v>
      </c>
      <c r="E32" s="2">
        <f>Sheet4!O32*$K$1</f>
        <v>11.149920000000002</v>
      </c>
      <c r="F32" s="2">
        <f>Sheet4!P32*$K$1</f>
        <v>7.3000000000000009E-2</v>
      </c>
      <c r="G32" s="9">
        <f>Sheet4!K32*$K$1</f>
        <v>110.86150000000001</v>
      </c>
      <c r="H32" s="9">
        <f>Sheet4!M32*$K$1</f>
        <v>10.379440000000001</v>
      </c>
      <c r="I32" s="9">
        <f>Sheet4!V32*$K$1</f>
        <v>28.680200000000003</v>
      </c>
      <c r="J32" s="9">
        <f>(Sheet4!L32-Sheet4!V32)*$K$1</f>
        <v>71.801860000000005</v>
      </c>
    </row>
    <row r="33" spans="1:10" x14ac:dyDescent="0.3">
      <c r="A33" s="2">
        <f>Sheet4!F33*$K$1</f>
        <v>14.633500000000002</v>
      </c>
      <c r="B33" s="2">
        <f>Sheet4!G33*$K$1</f>
        <v>2.3999200000000003</v>
      </c>
      <c r="C33" s="2">
        <f>Sheet4!I33*$K$1</f>
        <v>3.9803000000000002</v>
      </c>
      <c r="D33" s="2">
        <f>Sheet4!J33*$K$1</f>
        <v>1.69486</v>
      </c>
      <c r="E33" s="2">
        <f>Sheet4!O33*$K$1</f>
        <v>11.115100000000002</v>
      </c>
      <c r="F33" s="2">
        <f>Sheet4!P33*$K$1</f>
        <v>7.0960000000000009E-2</v>
      </c>
      <c r="G33" s="9">
        <f>Sheet4!K33*$K$1</f>
        <v>109.58092000000001</v>
      </c>
      <c r="H33" s="9">
        <f>Sheet4!M33*$K$1</f>
        <v>10.567680000000001</v>
      </c>
      <c r="I33" s="9">
        <f>Sheet4!V33*$K$1</f>
        <v>26.717220000000001</v>
      </c>
      <c r="J33" s="9">
        <f>(Sheet4!L33-Sheet4!V33)*$K$1</f>
        <v>72.296020000000013</v>
      </c>
    </row>
    <row r="34" spans="1:10" x14ac:dyDescent="0.3">
      <c r="A34" s="2">
        <f>Sheet4!F34*$K$1</f>
        <v>19.316300000000002</v>
      </c>
      <c r="B34" s="2">
        <f>Sheet4!G34*$K$1</f>
        <v>3.0746200000000004</v>
      </c>
      <c r="C34" s="2">
        <f>Sheet4!I34*$K$1</f>
        <v>4.58718</v>
      </c>
      <c r="D34" s="2">
        <f>Sheet4!J34*$K$1</f>
        <v>1.0476000000000001</v>
      </c>
      <c r="E34" s="2">
        <f>Sheet4!O34*$K$1</f>
        <v>12.071100000000001</v>
      </c>
      <c r="F34" s="2">
        <f>Sheet4!P34*$K$1</f>
        <v>2.9540000000000004E-2</v>
      </c>
      <c r="G34" s="9">
        <f>Sheet4!K34*$K$1</f>
        <v>126.77984000000001</v>
      </c>
      <c r="H34" s="9">
        <f>Sheet4!M34*$K$1</f>
        <v>8.9220800000000011</v>
      </c>
      <c r="I34" s="9">
        <f>Sheet4!V34*$K$1</f>
        <v>35.795080000000006</v>
      </c>
      <c r="J34" s="9">
        <f>(Sheet4!L34-Sheet4!V34)*$K$1</f>
        <v>82.06268</v>
      </c>
    </row>
    <row r="35" spans="1:10" x14ac:dyDescent="0.3">
      <c r="A35" s="2">
        <f>Sheet4!F35*$K$1</f>
        <v>18.9818</v>
      </c>
      <c r="B35" s="2">
        <f>Sheet4!G35*$K$1</f>
        <v>2.9280600000000003</v>
      </c>
      <c r="C35" s="2">
        <f>Sheet4!I35*$K$1</f>
        <v>4.7481</v>
      </c>
      <c r="D35" s="2">
        <f>Sheet4!J35*$K$1</f>
        <v>0.9281600000000001</v>
      </c>
      <c r="E35" s="2">
        <f>Sheet4!O35*$K$1</f>
        <v>12.18824</v>
      </c>
      <c r="F35" s="2">
        <f>Sheet4!P35*$K$1</f>
        <v>2.2160000000000003E-2</v>
      </c>
      <c r="G35" s="9">
        <f>Sheet4!K35*$K$1</f>
        <v>124.21000000000001</v>
      </c>
      <c r="H35" s="9">
        <f>Sheet4!M35*$K$1</f>
        <v>8.7128399999999999</v>
      </c>
      <c r="I35" s="9">
        <f>Sheet4!V35*$K$1</f>
        <v>35.396000000000001</v>
      </c>
      <c r="J35" s="9">
        <f>(Sheet4!L35-Sheet4!V35)*$K$1</f>
        <v>80.101160000000007</v>
      </c>
    </row>
    <row r="36" spans="1:10" x14ac:dyDescent="0.3">
      <c r="A36" s="2">
        <f>Sheet4!F36*$K$1</f>
        <v>19.62716</v>
      </c>
      <c r="B36" s="2">
        <f>Sheet4!G36*$K$1</f>
        <v>2.8179200000000004</v>
      </c>
      <c r="C36" s="2">
        <f>Sheet4!I36*$K$1</f>
        <v>4.7135800000000003</v>
      </c>
      <c r="D36" s="2">
        <f>Sheet4!J36*$K$1</f>
        <v>0.95630000000000004</v>
      </c>
      <c r="E36" s="2">
        <f>Sheet4!O36*$K$1</f>
        <v>12.24084</v>
      </c>
      <c r="F36" s="2">
        <f>Sheet4!P36*$K$1</f>
        <v>7.0040000000000005E-2</v>
      </c>
      <c r="G36" s="9">
        <f>Sheet4!K36*$K$1</f>
        <v>129.84056000000001</v>
      </c>
      <c r="H36" s="9">
        <f>Sheet4!M36*$K$1</f>
        <v>8.65428</v>
      </c>
      <c r="I36" s="9">
        <f>Sheet4!V36*$K$1</f>
        <v>37.917960000000001</v>
      </c>
      <c r="J36" s="9">
        <f>(Sheet4!L36-Sheet4!V36)*$K$1</f>
        <v>83.268320000000003</v>
      </c>
    </row>
    <row r="37" spans="1:10" x14ac:dyDescent="0.3">
      <c r="A37" s="2">
        <f>Sheet4!F37*$K$1</f>
        <v>19.0791</v>
      </c>
      <c r="B37" s="2">
        <f>Sheet4!G37*$K$1</f>
        <v>2.5794000000000001</v>
      </c>
      <c r="C37" s="2">
        <f>Sheet4!I37*$K$1</f>
        <v>4.9195600000000006</v>
      </c>
      <c r="D37" s="2">
        <f>Sheet4!J37*$K$1</f>
        <v>0.86726000000000003</v>
      </c>
      <c r="E37" s="2">
        <f>Sheet4!O37*$K$1</f>
        <v>12.323820000000001</v>
      </c>
      <c r="F37" s="2">
        <f>Sheet4!P37*$K$1</f>
        <v>1.302E-2</v>
      </c>
      <c r="G37" s="9">
        <f>Sheet4!K37*$K$1</f>
        <v>126.92008000000001</v>
      </c>
      <c r="H37" s="9">
        <f>Sheet4!M37*$K$1</f>
        <v>8.04026</v>
      </c>
      <c r="I37" s="9">
        <f>Sheet4!V37*$K$1</f>
        <v>35.051180000000002</v>
      </c>
      <c r="J37" s="9">
        <f>(Sheet4!L37-Sheet4!V37)*$K$1</f>
        <v>83.828640000000007</v>
      </c>
    </row>
    <row r="38" spans="1:10" x14ac:dyDescent="0.3">
      <c r="A38" s="2">
        <f>Sheet4!F38*$K$1</f>
        <v>18.05772</v>
      </c>
      <c r="B38" s="2">
        <f>Sheet4!G38*$K$1</f>
        <v>1.7767600000000001</v>
      </c>
      <c r="C38" s="2">
        <f>Sheet4!I38*$K$1</f>
        <v>4.9038400000000006</v>
      </c>
      <c r="D38" s="2">
        <f>Sheet4!J38*$K$1</f>
        <v>0.94740000000000013</v>
      </c>
      <c r="E38" s="2">
        <f>Sheet4!O38*$K$1</f>
        <v>12.556500000000002</v>
      </c>
      <c r="F38" s="2">
        <f>Sheet4!P38*$K$1</f>
        <v>0.17170000000000002</v>
      </c>
      <c r="G38" s="9">
        <f>Sheet4!K38*$K$1</f>
        <v>125.96922000000001</v>
      </c>
      <c r="H38" s="9">
        <f>Sheet4!M38*$K$1</f>
        <v>8.6254800000000014</v>
      </c>
      <c r="I38" s="9">
        <f>Sheet4!V38*$K$1</f>
        <v>33.50356</v>
      </c>
      <c r="J38" s="9">
        <f>(Sheet4!L38-Sheet4!V38)*$K$1</f>
        <v>83.840180000000004</v>
      </c>
    </row>
    <row r="39" spans="1:10" x14ac:dyDescent="0.3">
      <c r="A39" s="2">
        <f>Sheet4!F39*$K$1</f>
        <v>15.972180000000002</v>
      </c>
      <c r="B39" s="2">
        <f>Sheet4!G39*$K$1</f>
        <v>2.5231000000000003</v>
      </c>
      <c r="C39" s="2">
        <f>Sheet4!I39*$K$1</f>
        <v>2.5715800000000004</v>
      </c>
      <c r="D39" s="2">
        <f>Sheet4!J39*$K$1</f>
        <v>0.38958000000000004</v>
      </c>
      <c r="E39" s="2">
        <f>Sheet4!O39*$K$1</f>
        <v>7.3080600000000002</v>
      </c>
      <c r="F39" s="2">
        <f>Sheet4!P39*$K$1</f>
        <v>2.1760000000000002E-2</v>
      </c>
      <c r="G39" s="9">
        <f>Sheet4!K39*$K$1</f>
        <v>128.67622</v>
      </c>
      <c r="H39" s="9">
        <f>Sheet4!M39*$K$1</f>
        <v>2.5751200000000001</v>
      </c>
      <c r="I39" s="9">
        <f>Sheet4!V39*$K$1</f>
        <v>35.590940000000003</v>
      </c>
      <c r="J39" s="9">
        <f>(Sheet4!L39-Sheet4!V39)*$K$1</f>
        <v>90.510160000000013</v>
      </c>
    </row>
    <row r="40" spans="1:10" x14ac:dyDescent="0.3">
      <c r="A40" s="2">
        <f>Sheet4!F40*$K$1</f>
        <v>15.320900000000002</v>
      </c>
      <c r="B40" s="2">
        <f>Sheet4!G40*$K$1</f>
        <v>0.97110000000000007</v>
      </c>
      <c r="C40" s="2">
        <f>Sheet4!I40*$K$1</f>
        <v>2.6476400000000004</v>
      </c>
      <c r="D40" s="2">
        <f>Sheet4!J40*$K$1</f>
        <v>0.17362000000000002</v>
      </c>
      <c r="E40" s="2">
        <f>Sheet4!O40*$K$1</f>
        <v>6.9965800000000007</v>
      </c>
      <c r="F40" s="2">
        <f>Sheet4!P40*$K$1</f>
        <v>1.8860000000000002E-2</v>
      </c>
      <c r="G40" s="9">
        <f>Sheet4!K40*$K$1</f>
        <v>123.14102000000001</v>
      </c>
      <c r="H40" s="9">
        <f>Sheet4!M40*$K$1</f>
        <v>1.8733400000000002</v>
      </c>
      <c r="I40" s="9">
        <f>Sheet4!V40*$K$1</f>
        <v>32.233800000000002</v>
      </c>
      <c r="J40" s="9">
        <f>(Sheet4!L40-Sheet4!V40)*$K$1</f>
        <v>89.033880000000011</v>
      </c>
    </row>
    <row r="41" spans="1:10" x14ac:dyDescent="0.3">
      <c r="A41" s="2">
        <f>Sheet4!F41*$K$1</f>
        <v>14.06906</v>
      </c>
      <c r="B41" s="2">
        <f>Sheet4!G41*$K$1</f>
        <v>2.5249200000000003</v>
      </c>
      <c r="C41" s="2">
        <f>Sheet4!I41*$K$1</f>
        <v>2.5617800000000002</v>
      </c>
      <c r="D41" s="2">
        <f>Sheet4!J41*$K$1</f>
        <v>0.43892000000000003</v>
      </c>
      <c r="E41" s="2">
        <f>Sheet4!O41*$K$1</f>
        <v>7.2783800000000003</v>
      </c>
      <c r="F41" s="2">
        <f>Sheet4!P41*$K$1</f>
        <v>1.7680000000000001E-2</v>
      </c>
      <c r="G41" s="9">
        <f>Sheet4!K41*$K$1</f>
        <v>121.23278000000001</v>
      </c>
      <c r="H41" s="9">
        <f>Sheet4!M41*$K$1</f>
        <v>3.0573000000000001</v>
      </c>
      <c r="I41" s="9">
        <f>Sheet4!V41*$K$1</f>
        <v>30.112280000000002</v>
      </c>
      <c r="J41" s="9">
        <f>(Sheet4!L41-Sheet4!V41)*$K$1</f>
        <v>88.063200000000009</v>
      </c>
    </row>
    <row r="42" spans="1:10" x14ac:dyDescent="0.3">
      <c r="A42" s="2">
        <f>Sheet4!F42*$K$1</f>
        <v>2.7030400000000001</v>
      </c>
      <c r="B42" s="2">
        <f>Sheet4!G42*$K$1</f>
        <v>1.3800000000000002E-2</v>
      </c>
      <c r="C42" s="2">
        <f>Sheet4!I42*$K$1</f>
        <v>0.14276</v>
      </c>
      <c r="D42" s="2">
        <f>Sheet4!J42*$K$1</f>
        <v>1.1000000000000001E-3</v>
      </c>
      <c r="E42" s="2">
        <f>Sheet4!O42*$K$1</f>
        <v>0.31162000000000001</v>
      </c>
      <c r="F42" s="2">
        <f>Sheet4!P42*$K$1</f>
        <v>4.4000000000000002E-4</v>
      </c>
      <c r="G42" s="9">
        <f>Sheet4!K42*$K$1</f>
        <v>107.51888000000001</v>
      </c>
      <c r="H42" s="9">
        <f>Sheet4!M42*$K$1</f>
        <v>3.0620000000000001E-2</v>
      </c>
      <c r="I42" s="9">
        <f>Sheet4!V42*$K$1</f>
        <v>28.542660000000001</v>
      </c>
      <c r="J42" s="9">
        <f>(Sheet4!L42-Sheet4!V42)*$K$1</f>
        <v>78.945600000000013</v>
      </c>
    </row>
    <row r="43" spans="1:10" x14ac:dyDescent="0.3">
      <c r="A43" s="2">
        <f>Sheet4!F43*$K$1</f>
        <v>10.468820000000001</v>
      </c>
      <c r="B43" s="2">
        <f>Sheet4!G43*$K$1</f>
        <v>2.7651800000000004</v>
      </c>
      <c r="C43" s="2">
        <f>Sheet4!I43*$K$1</f>
        <v>0.74406000000000005</v>
      </c>
      <c r="D43" s="2">
        <f>Sheet4!J43*$K$1</f>
        <v>0.53080000000000005</v>
      </c>
      <c r="E43" s="2">
        <f>Sheet4!O43*$K$1</f>
        <v>5.7712800000000009</v>
      </c>
      <c r="F43" s="2">
        <f>Sheet4!P43*$K$1</f>
        <v>1.8200000000000001E-2</v>
      </c>
      <c r="G43" s="9">
        <f>Sheet4!K43*$K$1</f>
        <v>140.31014000000002</v>
      </c>
      <c r="H43" s="9">
        <f>Sheet4!M43*$K$1</f>
        <v>2.7364200000000003</v>
      </c>
      <c r="I43" s="9">
        <f>Sheet4!V43*$K$1</f>
        <v>46.057000000000002</v>
      </c>
      <c r="J43" s="9">
        <f>(Sheet4!L43-Sheet4!V43)*$K$1</f>
        <v>91.516720000000007</v>
      </c>
    </row>
    <row r="44" spans="1:10" x14ac:dyDescent="0.3">
      <c r="A44" s="2">
        <f>Sheet4!F44*$K$1</f>
        <v>11.943140000000001</v>
      </c>
      <c r="B44" s="2">
        <f>Sheet4!G44*$K$1</f>
        <v>2.8813200000000001</v>
      </c>
      <c r="C44" s="2">
        <f>Sheet4!I44*$K$1</f>
        <v>0.72184000000000004</v>
      </c>
      <c r="D44" s="2">
        <f>Sheet4!J44*$K$1</f>
        <v>0.55990000000000006</v>
      </c>
      <c r="E44" s="2">
        <f>Sheet4!O44*$K$1</f>
        <v>5.8201600000000004</v>
      </c>
      <c r="F44" s="2">
        <f>Sheet4!P44*$K$1</f>
        <v>1.5580000000000002E-2</v>
      </c>
      <c r="G44" s="9">
        <f>Sheet4!K44*$K$1</f>
        <v>146.24058000000002</v>
      </c>
      <c r="H44" s="9">
        <f>Sheet4!M44*$K$1</f>
        <v>2.8378400000000004</v>
      </c>
      <c r="I44" s="9">
        <f>Sheet4!V44*$K$1</f>
        <v>48.856900000000003</v>
      </c>
      <c r="J44" s="9">
        <f>(Sheet4!L44-Sheet4!V44)*$K$1</f>
        <v>94.545840000000013</v>
      </c>
    </row>
    <row r="45" spans="1:10" x14ac:dyDescent="0.3">
      <c r="A45" s="2">
        <f>Sheet4!F45*$K$1</f>
        <v>9.3203600000000009</v>
      </c>
      <c r="B45" s="2">
        <f>Sheet4!G45*$K$1</f>
        <v>6.0000000000000008E-5</v>
      </c>
      <c r="C45" s="2">
        <f>Sheet4!I45*$K$1</f>
        <v>1.3352000000000002</v>
      </c>
      <c r="D45" s="2">
        <f>Sheet4!J45*$K$1</f>
        <v>0</v>
      </c>
      <c r="E45" s="2">
        <f>Sheet4!O45*$K$1</f>
        <v>3.6030800000000003</v>
      </c>
      <c r="F45" s="2">
        <f>Sheet4!P45*$K$1</f>
        <v>0</v>
      </c>
      <c r="G45" s="9">
        <f>Sheet4!K45*$K$1</f>
        <v>127.57542000000001</v>
      </c>
      <c r="H45" s="9">
        <f>Sheet4!M45*$K$1</f>
        <v>4.4600000000000004E-3</v>
      </c>
      <c r="I45" s="9">
        <f>Sheet4!V45*$K$1</f>
        <v>35.378840000000004</v>
      </c>
      <c r="J45" s="9">
        <f>(Sheet4!L45-Sheet4!V45)*$K$1</f>
        <v>92.192120000000003</v>
      </c>
    </row>
    <row r="46" spans="1:10" x14ac:dyDescent="0.3">
      <c r="A46" s="2">
        <f>Sheet4!F46*$K$1</f>
        <v>13.960400000000002</v>
      </c>
      <c r="B46" s="2">
        <f>Sheet4!G46*$K$1</f>
        <v>1.9777600000000002</v>
      </c>
      <c r="C46" s="2">
        <f>Sheet4!I46*$K$1</f>
        <v>0.72574000000000005</v>
      </c>
      <c r="D46" s="2">
        <f>Sheet4!J46*$K$1</f>
        <v>0.7745200000000001</v>
      </c>
      <c r="E46" s="2">
        <f>Sheet4!O46*$K$1</f>
        <v>5.0629000000000008</v>
      </c>
      <c r="F46" s="2">
        <f>Sheet4!P46*$K$1</f>
        <v>1.2320000000000001E-2</v>
      </c>
      <c r="G46" s="9">
        <f>Sheet4!K46*$K$1</f>
        <v>70.797280000000001</v>
      </c>
      <c r="H46" s="9">
        <f>Sheet4!M46*$K$1</f>
        <v>2.55308</v>
      </c>
      <c r="I46" s="9">
        <f>Sheet4!V46*$K$1</f>
        <v>27.938300000000002</v>
      </c>
      <c r="J46" s="9">
        <f>(Sheet4!L46-Sheet4!V46)*$K$1</f>
        <v>40.305900000000001</v>
      </c>
    </row>
    <row r="47" spans="1:10" x14ac:dyDescent="0.3">
      <c r="A47" s="2">
        <f>Sheet4!F47*$K$1</f>
        <v>5.8664200000000006</v>
      </c>
      <c r="B47" s="2">
        <f>Sheet4!G47*$K$1</f>
        <v>3.4958800000000001</v>
      </c>
      <c r="C47" s="2">
        <f>Sheet4!I47*$K$1</f>
        <v>0.24932000000000001</v>
      </c>
      <c r="D47" s="2">
        <f>Sheet4!J47*$K$1</f>
        <v>71.733240000000009</v>
      </c>
      <c r="E47" s="2">
        <f>Sheet4!O47*$K$1</f>
        <v>74.507040000000003</v>
      </c>
      <c r="F47" s="2">
        <f>Sheet4!P47*$K$1</f>
        <v>3.0600000000000002E-3</v>
      </c>
      <c r="G47" s="9">
        <f>Sheet4!K47*$K$1</f>
        <v>62.342180000000006</v>
      </c>
      <c r="H47" s="9">
        <f>Sheet4!M47*$K$1</f>
        <v>30.813180000000003</v>
      </c>
      <c r="I47" s="9">
        <f>Sheet4!V47*$K$1</f>
        <v>10.088220000000002</v>
      </c>
      <c r="J47" s="9">
        <f>(Sheet4!L47-Sheet4!V47)*$K$1</f>
        <v>21.44078</v>
      </c>
    </row>
    <row r="48" spans="1:10" x14ac:dyDescent="0.3">
      <c r="A48" s="2">
        <f>Sheet4!F48*$K$1</f>
        <v>3.5793800000000005</v>
      </c>
      <c r="B48" s="2">
        <f>Sheet4!G48*$K$1</f>
        <v>3.7798800000000004</v>
      </c>
      <c r="C48" s="2">
        <f>Sheet4!I48*$K$1</f>
        <v>0.12916</v>
      </c>
      <c r="D48" s="2">
        <f>Sheet4!J48*$K$1</f>
        <v>100.86706000000001</v>
      </c>
      <c r="E48" s="2">
        <f>Sheet4!O48*$K$1</f>
        <v>103.15024000000001</v>
      </c>
      <c r="F48" s="2">
        <f>Sheet4!P48*$K$1</f>
        <v>7.320000000000001E-3</v>
      </c>
      <c r="G48" s="9">
        <f>Sheet4!K48*$K$1</f>
        <v>43.848240000000004</v>
      </c>
      <c r="H48" s="9">
        <f>Sheet4!M48*$K$1</f>
        <v>16.063140000000001</v>
      </c>
      <c r="I48" s="9">
        <f>Sheet4!V48*$K$1</f>
        <v>8.1439000000000004</v>
      </c>
      <c r="J48" s="9">
        <f>(Sheet4!L48-Sheet4!V48)*$K$1</f>
        <v>19.641200000000001</v>
      </c>
    </row>
    <row r="49" spans="1:10" x14ac:dyDescent="0.3">
      <c r="A49" s="2">
        <f>Sheet4!F49*$K$1</f>
        <v>6.6411600000000002</v>
      </c>
      <c r="B49" s="2">
        <f>Sheet4!G49*$K$1</f>
        <v>0.75686000000000009</v>
      </c>
      <c r="C49" s="2">
        <f>Sheet4!I49*$K$1</f>
        <v>1.4015600000000001</v>
      </c>
      <c r="D49" s="2">
        <f>Sheet4!J49*$K$1</f>
        <v>0.68042000000000002</v>
      </c>
      <c r="E49" s="2">
        <f>Sheet4!O49*$K$1</f>
        <v>2.7841200000000002</v>
      </c>
      <c r="F49" s="2">
        <f>Sheet4!P49*$K$1</f>
        <v>1.98E-3</v>
      </c>
      <c r="G49" s="9">
        <f>Sheet4!K49*$K$1</f>
        <v>61.611540000000005</v>
      </c>
      <c r="H49" s="9">
        <f>Sheet4!M49*$K$1</f>
        <v>1.0010800000000002</v>
      </c>
      <c r="I49" s="9">
        <f>Sheet4!V49*$K$1</f>
        <v>22.676340000000003</v>
      </c>
      <c r="J49" s="9">
        <f>(Sheet4!L49-Sheet4!V49)*$K$1</f>
        <v>37.93412</v>
      </c>
    </row>
    <row r="50" spans="1:10" x14ac:dyDescent="0.3">
      <c r="A50" s="2">
        <f>Sheet4!F50*$K$1</f>
        <v>6.7009600000000002</v>
      </c>
      <c r="B50" s="2">
        <f>Sheet4!G50*$K$1</f>
        <v>0.30334</v>
      </c>
      <c r="C50" s="2">
        <f>Sheet4!I50*$K$1</f>
        <v>0.79608000000000001</v>
      </c>
      <c r="D50" s="2">
        <f>Sheet4!J50*$K$1</f>
        <v>5.4820000000000008E-2</v>
      </c>
      <c r="E50" s="2">
        <f>Sheet4!O50*$K$1</f>
        <v>1.4814800000000001</v>
      </c>
      <c r="F50" s="2">
        <f>Sheet4!P50*$K$1</f>
        <v>2.5600000000000002E-3</v>
      </c>
      <c r="G50" s="9">
        <f>Sheet4!K50*$K$1</f>
        <v>71.741080000000011</v>
      </c>
      <c r="H50" s="9">
        <f>Sheet4!M50*$K$1</f>
        <v>0.37932000000000005</v>
      </c>
      <c r="I50" s="9">
        <f>Sheet4!V50*$K$1</f>
        <v>23.203560000000003</v>
      </c>
      <c r="J50" s="9">
        <f>(Sheet4!L50-Sheet4!V50)*$K$1</f>
        <v>48.158200000000001</v>
      </c>
    </row>
    <row r="51" spans="1:10" x14ac:dyDescent="0.3">
      <c r="A51" s="2">
        <f>Sheet4!F51*$K$1</f>
        <v>7.1338800000000004</v>
      </c>
      <c r="B51" s="2">
        <f>Sheet4!G51*$K$1</f>
        <v>1.7067600000000001</v>
      </c>
      <c r="C51" s="2">
        <f>Sheet4!I51*$K$1</f>
        <v>0.25640000000000002</v>
      </c>
      <c r="D51" s="2">
        <f>Sheet4!J51*$K$1</f>
        <v>0.10834000000000001</v>
      </c>
      <c r="E51" s="2">
        <f>Sheet4!O51*$K$1</f>
        <v>1.57254</v>
      </c>
      <c r="F51" s="2">
        <f>Sheet4!P51*$K$1</f>
        <v>6.8200000000000005E-3</v>
      </c>
      <c r="G51" s="9">
        <f>Sheet4!K51*$K$1</f>
        <v>46.413820000000001</v>
      </c>
      <c r="H51" s="9">
        <f>Sheet4!M51*$K$1</f>
        <v>1.4805800000000002</v>
      </c>
      <c r="I51" s="9">
        <f>Sheet4!V51*$K$1</f>
        <v>15.501140000000001</v>
      </c>
      <c r="J51" s="9">
        <f>(Sheet4!L51-Sheet4!V51)*$K$1</f>
        <v>29.432100000000002</v>
      </c>
    </row>
    <row r="52" spans="1:10" x14ac:dyDescent="0.3">
      <c r="A52" s="2">
        <f>Sheet4!F52*$K$1</f>
        <v>1.7781200000000001</v>
      </c>
      <c r="B52" s="2">
        <f>Sheet4!G52*$K$1</f>
        <v>0.11750000000000001</v>
      </c>
      <c r="C52" s="2">
        <f>Sheet4!I52*$K$1</f>
        <v>0.43834000000000006</v>
      </c>
      <c r="D52" s="2">
        <f>Sheet4!J52*$K$1</f>
        <v>0.24132000000000001</v>
      </c>
      <c r="E52" s="2">
        <f>Sheet4!O52*$K$1</f>
        <v>0.86030000000000006</v>
      </c>
      <c r="F52" s="2">
        <f>Sheet4!P52*$K$1</f>
        <v>1.3800000000000002E-3</v>
      </c>
      <c r="G52" s="9">
        <f>Sheet4!K52*$K$1</f>
        <v>11.344980000000001</v>
      </c>
      <c r="H52" s="9">
        <f>Sheet4!M52*$K$1</f>
        <v>0.40810000000000002</v>
      </c>
      <c r="I52" s="9">
        <f>Sheet4!V52*$K$1</f>
        <v>3.8502800000000001</v>
      </c>
      <c r="J52" s="9">
        <f>(Sheet4!L52-Sheet4!V52)*$K$1</f>
        <v>7.0866000000000007</v>
      </c>
    </row>
    <row r="53" spans="1:10" x14ac:dyDescent="0.3">
      <c r="A53" s="2">
        <f>AVERAGE(A3:A52)</f>
        <v>12.062462000000005</v>
      </c>
      <c r="B53" s="2">
        <f t="shared" ref="B53:J53" si="0">AVERAGE(B3:B52)</f>
        <v>2.915078799999999</v>
      </c>
      <c r="C53" s="2">
        <f t="shared" si="0"/>
        <v>1.4694104000000003</v>
      </c>
      <c r="D53" s="2">
        <f t="shared" si="0"/>
        <v>6.4731128</v>
      </c>
      <c r="E53" s="2">
        <f t="shared" si="0"/>
        <v>11.308314000000003</v>
      </c>
      <c r="F53" s="2">
        <f t="shared" si="0"/>
        <v>2.7729600000000004E-2</v>
      </c>
      <c r="G53" s="9">
        <f t="shared" si="0"/>
        <v>87.744725199999976</v>
      </c>
      <c r="H53" s="9">
        <f t="shared" si="0"/>
        <v>7.6556423999999978</v>
      </c>
      <c r="I53" s="9">
        <f t="shared" si="0"/>
        <v>24.603924400000004</v>
      </c>
      <c r="J53" s="9">
        <f t="shared" si="0"/>
        <v>55.48515840000001</v>
      </c>
    </row>
    <row r="54" spans="1:10" x14ac:dyDescent="0.3">
      <c r="A54" s="2" t="s">
        <v>163</v>
      </c>
      <c r="B54" s="2">
        <f>SUM(A53:G53)</f>
        <v>122.00083279999998</v>
      </c>
      <c r="C54" s="2"/>
      <c r="D54" s="2"/>
      <c r="E54" s="2"/>
      <c r="F54" s="2"/>
      <c r="G54" s="2"/>
      <c r="H54" s="2"/>
      <c r="I54" s="2"/>
    </row>
    <row r="55" spans="1:10" x14ac:dyDescent="0.3">
      <c r="A55" s="2" t="s">
        <v>150</v>
      </c>
      <c r="B55" s="2">
        <f>(B53+D53+F53+H53)*linkedrecords!$D$3</f>
        <v>24.199453549907997</v>
      </c>
      <c r="C55" s="2"/>
      <c r="D55" s="2"/>
      <c r="E55" s="2"/>
      <c r="F55" s="2"/>
      <c r="G55" s="2"/>
      <c r="H55" s="2"/>
      <c r="I55" s="2"/>
    </row>
    <row r="56" spans="1:10" x14ac:dyDescent="0.3">
      <c r="A56" s="2" t="s">
        <v>151</v>
      </c>
      <c r="B56" s="2">
        <f>(A53+C53+E53+J53)*linkedrecords!$C$3</f>
        <v>95.135731874224007</v>
      </c>
    </row>
    <row r="57" spans="1:10" x14ac:dyDescent="0.3">
      <c r="A57" s="2" t="s">
        <v>139</v>
      </c>
      <c r="B57" s="2">
        <f>I53*linkedrecords!$B$3</f>
        <v>1.1966586106503601</v>
      </c>
    </row>
    <row r="58" spans="1:10" x14ac:dyDescent="0.3">
      <c r="A58" s="5" t="s">
        <v>159</v>
      </c>
      <c r="B58" s="2">
        <f>SUM(B55:B57)</f>
        <v>120.53184403478237</v>
      </c>
    </row>
    <row r="59" spans="1:10" x14ac:dyDescent="0.3">
      <c r="A59" s="5" t="s">
        <v>160</v>
      </c>
      <c r="B59" s="5">
        <f>Sheet1!B55*linkedrecords!E3*20</f>
        <v>50.646124820596832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2021-01-30T19:57:27Z</dcterms:created>
  <dcterms:modified xsi:type="dcterms:W3CDTF">2021-03-04T14:05:43Z</dcterms:modified>
</cp:coreProperties>
</file>