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aperResults\PrefetcherEnergyEval\Pif-l1i_32k2w\"/>
    </mc:Choice>
  </mc:AlternateContent>
  <bookViews>
    <workbookView xWindow="240" yWindow="12" windowWidth="16092" windowHeight="966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linkedrecords" sheetId="7" r:id="rId7"/>
    <sheet name="l1i_analysis" sheetId="8" r:id="rId8"/>
    <sheet name="l2_analysis" sheetId="9" r:id="rId9"/>
    <sheet name="storage" sheetId="10" r:id="rId10"/>
  </sheets>
  <externalReferences>
    <externalReference r:id="rId11"/>
  </externalReferences>
  <calcPr calcId="162913"/>
</workbook>
</file>

<file path=xl/calcChain.xml><?xml version="1.0" encoding="utf-8"?>
<calcChain xmlns="http://schemas.openxmlformats.org/spreadsheetml/2006/main">
  <c r="E2" i="7" l="1"/>
  <c r="B2" i="7"/>
  <c r="C2" i="7"/>
  <c r="D2" i="7"/>
  <c r="G4" i="9" l="1"/>
  <c r="H4" i="9"/>
  <c r="I4" i="9"/>
  <c r="J4" i="9"/>
  <c r="G5" i="9"/>
  <c r="H5" i="9"/>
  <c r="I5" i="9"/>
  <c r="J5" i="9"/>
  <c r="G6" i="9"/>
  <c r="H6" i="9"/>
  <c r="I6" i="9"/>
  <c r="J6" i="9"/>
  <c r="G7" i="9"/>
  <c r="H7" i="9"/>
  <c r="I7" i="9"/>
  <c r="J7" i="9"/>
  <c r="G8" i="9"/>
  <c r="H8" i="9"/>
  <c r="I8" i="9"/>
  <c r="J8" i="9"/>
  <c r="G9" i="9"/>
  <c r="H9" i="9"/>
  <c r="I9" i="9"/>
  <c r="J9" i="9"/>
  <c r="G10" i="9"/>
  <c r="H10" i="9"/>
  <c r="I10" i="9"/>
  <c r="J10" i="9"/>
  <c r="G11" i="9"/>
  <c r="H11" i="9"/>
  <c r="I11" i="9"/>
  <c r="J11" i="9"/>
  <c r="G12" i="9"/>
  <c r="H12" i="9"/>
  <c r="I12" i="9"/>
  <c r="J12" i="9"/>
  <c r="G13" i="9"/>
  <c r="H13" i="9"/>
  <c r="I13" i="9"/>
  <c r="J13" i="9"/>
  <c r="G14" i="9"/>
  <c r="H14" i="9"/>
  <c r="I14" i="9"/>
  <c r="J14" i="9"/>
  <c r="G15" i="9"/>
  <c r="H15" i="9"/>
  <c r="I15" i="9"/>
  <c r="J15" i="9"/>
  <c r="G16" i="9"/>
  <c r="H16" i="9"/>
  <c r="I16" i="9"/>
  <c r="J16" i="9"/>
  <c r="G17" i="9"/>
  <c r="H17" i="9"/>
  <c r="I17" i="9"/>
  <c r="J17" i="9"/>
  <c r="G18" i="9"/>
  <c r="H18" i="9"/>
  <c r="I18" i="9"/>
  <c r="J18" i="9"/>
  <c r="G19" i="9"/>
  <c r="H19" i="9"/>
  <c r="I19" i="9"/>
  <c r="J19" i="9"/>
  <c r="G20" i="9"/>
  <c r="H20" i="9"/>
  <c r="I20" i="9"/>
  <c r="J20" i="9"/>
  <c r="G21" i="9"/>
  <c r="H21" i="9"/>
  <c r="I21" i="9"/>
  <c r="J21" i="9"/>
  <c r="G22" i="9"/>
  <c r="H22" i="9"/>
  <c r="I22" i="9"/>
  <c r="J22" i="9"/>
  <c r="G23" i="9"/>
  <c r="H23" i="9"/>
  <c r="I23" i="9"/>
  <c r="J23" i="9"/>
  <c r="G24" i="9"/>
  <c r="H24" i="9"/>
  <c r="I24" i="9"/>
  <c r="J24" i="9"/>
  <c r="G25" i="9"/>
  <c r="H25" i="9"/>
  <c r="I25" i="9"/>
  <c r="J25" i="9"/>
  <c r="G26" i="9"/>
  <c r="H26" i="9"/>
  <c r="I26" i="9"/>
  <c r="J26" i="9"/>
  <c r="G27" i="9"/>
  <c r="H27" i="9"/>
  <c r="I27" i="9"/>
  <c r="J27" i="9"/>
  <c r="G28" i="9"/>
  <c r="H28" i="9"/>
  <c r="I28" i="9"/>
  <c r="J28" i="9"/>
  <c r="G29" i="9"/>
  <c r="H29" i="9"/>
  <c r="I29" i="9"/>
  <c r="J29" i="9"/>
  <c r="G30" i="9"/>
  <c r="H30" i="9"/>
  <c r="I30" i="9"/>
  <c r="J30" i="9"/>
  <c r="G31" i="9"/>
  <c r="H31" i="9"/>
  <c r="I31" i="9"/>
  <c r="J31" i="9"/>
  <c r="G32" i="9"/>
  <c r="H32" i="9"/>
  <c r="I32" i="9"/>
  <c r="J32" i="9"/>
  <c r="G33" i="9"/>
  <c r="H33" i="9"/>
  <c r="I33" i="9"/>
  <c r="J33" i="9"/>
  <c r="G34" i="9"/>
  <c r="H34" i="9"/>
  <c r="I34" i="9"/>
  <c r="J34" i="9"/>
  <c r="G35" i="9"/>
  <c r="H35" i="9"/>
  <c r="I35" i="9"/>
  <c r="J35" i="9"/>
  <c r="G36" i="9"/>
  <c r="H36" i="9"/>
  <c r="I36" i="9"/>
  <c r="J36" i="9"/>
  <c r="G37" i="9"/>
  <c r="H37" i="9"/>
  <c r="I37" i="9"/>
  <c r="J37" i="9"/>
  <c r="G38" i="9"/>
  <c r="H38" i="9"/>
  <c r="I38" i="9"/>
  <c r="J38" i="9"/>
  <c r="G39" i="9"/>
  <c r="H39" i="9"/>
  <c r="I39" i="9"/>
  <c r="J39" i="9"/>
  <c r="G40" i="9"/>
  <c r="H40" i="9"/>
  <c r="I40" i="9"/>
  <c r="J40" i="9"/>
  <c r="G41" i="9"/>
  <c r="H41" i="9"/>
  <c r="I41" i="9"/>
  <c r="J41" i="9"/>
  <c r="G42" i="9"/>
  <c r="H42" i="9"/>
  <c r="I42" i="9"/>
  <c r="J42" i="9"/>
  <c r="G43" i="9"/>
  <c r="H43" i="9"/>
  <c r="I43" i="9"/>
  <c r="J43" i="9"/>
  <c r="G44" i="9"/>
  <c r="H44" i="9"/>
  <c r="I44" i="9"/>
  <c r="J44" i="9"/>
  <c r="G45" i="9"/>
  <c r="H45" i="9"/>
  <c r="I45" i="9"/>
  <c r="J45" i="9"/>
  <c r="G46" i="9"/>
  <c r="H46" i="9"/>
  <c r="I46" i="9"/>
  <c r="J46" i="9"/>
  <c r="G47" i="9"/>
  <c r="H47" i="9"/>
  <c r="I47" i="9"/>
  <c r="J47" i="9"/>
  <c r="G48" i="9"/>
  <c r="H48" i="9"/>
  <c r="I48" i="9"/>
  <c r="J48" i="9"/>
  <c r="G49" i="9"/>
  <c r="H49" i="9"/>
  <c r="I49" i="9"/>
  <c r="J49" i="9"/>
  <c r="G50" i="9"/>
  <c r="H50" i="9"/>
  <c r="I50" i="9"/>
  <c r="J50" i="9"/>
  <c r="G51" i="9"/>
  <c r="H51" i="9"/>
  <c r="I51" i="9"/>
  <c r="J51" i="9"/>
  <c r="G52" i="9"/>
  <c r="H52" i="9"/>
  <c r="I52" i="9"/>
  <c r="J52" i="9"/>
  <c r="J3" i="9"/>
  <c r="I3" i="9"/>
  <c r="H3" i="9"/>
  <c r="G3" i="9"/>
  <c r="I53" i="9" l="1"/>
  <c r="G53" i="9"/>
  <c r="H53" i="9"/>
  <c r="J53" i="9"/>
  <c r="E3" i="7"/>
  <c r="C3" i="7"/>
  <c r="D3" i="7"/>
  <c r="B3" i="7"/>
  <c r="B57" i="9" l="1"/>
  <c r="B54" i="1"/>
  <c r="B55" i="1" s="1"/>
  <c r="B59" i="9" s="1"/>
  <c r="E4" i="7"/>
  <c r="E5" i="7"/>
  <c r="C4" i="7"/>
  <c r="C5" i="7"/>
  <c r="A17" i="10"/>
  <c r="A23" i="10"/>
  <c r="A35" i="10"/>
  <c r="A41" i="10"/>
  <c r="A51" i="10"/>
  <c r="C1" i="10"/>
  <c r="A6" i="10" s="1"/>
  <c r="A4" i="9"/>
  <c r="B4" i="9"/>
  <c r="C4" i="9"/>
  <c r="D4" i="9"/>
  <c r="A5" i="9"/>
  <c r="D5" i="9"/>
  <c r="E5" i="9"/>
  <c r="F5" i="9"/>
  <c r="B6" i="9"/>
  <c r="C6" i="9"/>
  <c r="D6" i="9"/>
  <c r="A7" i="9"/>
  <c r="E7" i="9"/>
  <c r="F7" i="9"/>
  <c r="A8" i="9"/>
  <c r="B8" i="9"/>
  <c r="C8" i="9"/>
  <c r="D8" i="9"/>
  <c r="A9" i="9"/>
  <c r="D9" i="9"/>
  <c r="E9" i="9"/>
  <c r="F9" i="9"/>
  <c r="B10" i="9"/>
  <c r="C10" i="9"/>
  <c r="D10" i="9"/>
  <c r="A11" i="9"/>
  <c r="E11" i="9"/>
  <c r="F11" i="9"/>
  <c r="A12" i="9"/>
  <c r="B12" i="9"/>
  <c r="C12" i="9"/>
  <c r="D12" i="9"/>
  <c r="A13" i="9"/>
  <c r="D13" i="9"/>
  <c r="E13" i="9"/>
  <c r="F13" i="9"/>
  <c r="B14" i="9"/>
  <c r="C14" i="9"/>
  <c r="D14" i="9"/>
  <c r="A15" i="9"/>
  <c r="E15" i="9"/>
  <c r="F15" i="9"/>
  <c r="A16" i="9"/>
  <c r="B16" i="9"/>
  <c r="C16" i="9"/>
  <c r="D16" i="9"/>
  <c r="A17" i="9"/>
  <c r="D17" i="9"/>
  <c r="E17" i="9"/>
  <c r="F17" i="9"/>
  <c r="B18" i="9"/>
  <c r="C18" i="9"/>
  <c r="D18" i="9"/>
  <c r="A19" i="9"/>
  <c r="E19" i="9"/>
  <c r="F19" i="9"/>
  <c r="A20" i="9"/>
  <c r="B20" i="9"/>
  <c r="C20" i="9"/>
  <c r="D20" i="9"/>
  <c r="A21" i="9"/>
  <c r="D21" i="9"/>
  <c r="E21" i="9"/>
  <c r="F21" i="9"/>
  <c r="B22" i="9"/>
  <c r="C22" i="9"/>
  <c r="D22" i="9"/>
  <c r="F22" i="9"/>
  <c r="A23" i="9"/>
  <c r="E23" i="9"/>
  <c r="F23" i="9"/>
  <c r="A24" i="9"/>
  <c r="B24" i="9"/>
  <c r="C24" i="9"/>
  <c r="D24" i="9"/>
  <c r="A25" i="9"/>
  <c r="C25" i="9"/>
  <c r="D25" i="9"/>
  <c r="E25" i="9"/>
  <c r="F25" i="9"/>
  <c r="B26" i="9"/>
  <c r="C26" i="9"/>
  <c r="D26" i="9"/>
  <c r="F26" i="9"/>
  <c r="A27" i="9"/>
  <c r="E27" i="9"/>
  <c r="F27" i="9"/>
  <c r="A28" i="9"/>
  <c r="B28" i="9"/>
  <c r="C28" i="9"/>
  <c r="D28" i="9"/>
  <c r="A29" i="9"/>
  <c r="C29" i="9"/>
  <c r="D29" i="9"/>
  <c r="E29" i="9"/>
  <c r="F29" i="9"/>
  <c r="B30" i="9"/>
  <c r="C30" i="9"/>
  <c r="D30" i="9"/>
  <c r="F30" i="9"/>
  <c r="A31" i="9"/>
  <c r="E31" i="9"/>
  <c r="F31" i="9"/>
  <c r="A32" i="9"/>
  <c r="B32" i="9"/>
  <c r="C32" i="9"/>
  <c r="D32" i="9"/>
  <c r="A33" i="9"/>
  <c r="C33" i="9"/>
  <c r="D33" i="9"/>
  <c r="E33" i="9"/>
  <c r="F33" i="9"/>
  <c r="B34" i="9"/>
  <c r="C34" i="9"/>
  <c r="D34" i="9"/>
  <c r="F34" i="9"/>
  <c r="A35" i="9"/>
  <c r="E35" i="9"/>
  <c r="F35" i="9"/>
  <c r="A36" i="9"/>
  <c r="B36" i="9"/>
  <c r="C36" i="9"/>
  <c r="D36" i="9"/>
  <c r="A37" i="9"/>
  <c r="C37" i="9"/>
  <c r="D37" i="9"/>
  <c r="E37" i="9"/>
  <c r="F37" i="9"/>
  <c r="B38" i="9"/>
  <c r="C38" i="9"/>
  <c r="D38" i="9"/>
  <c r="F38" i="9"/>
  <c r="A39" i="9"/>
  <c r="E39" i="9"/>
  <c r="F39" i="9"/>
  <c r="A40" i="9"/>
  <c r="B40" i="9"/>
  <c r="C40" i="9"/>
  <c r="D40" i="9"/>
  <c r="A41" i="9"/>
  <c r="C41" i="9"/>
  <c r="D41" i="9"/>
  <c r="E41" i="9"/>
  <c r="F41" i="9"/>
  <c r="B42" i="9"/>
  <c r="C42" i="9"/>
  <c r="D42" i="9"/>
  <c r="F42" i="9"/>
  <c r="A43" i="9"/>
  <c r="E43" i="9"/>
  <c r="F43" i="9"/>
  <c r="A44" i="9"/>
  <c r="B44" i="9"/>
  <c r="C44" i="9"/>
  <c r="D44" i="9"/>
  <c r="A45" i="9"/>
  <c r="C45" i="9"/>
  <c r="D45" i="9"/>
  <c r="E45" i="9"/>
  <c r="F45" i="9"/>
  <c r="B46" i="9"/>
  <c r="C46" i="9"/>
  <c r="D46" i="9"/>
  <c r="F46" i="9"/>
  <c r="A47" i="9"/>
  <c r="E47" i="9"/>
  <c r="F47" i="9"/>
  <c r="A48" i="9"/>
  <c r="B48" i="9"/>
  <c r="C48" i="9"/>
  <c r="D48" i="9"/>
  <c r="A49" i="9"/>
  <c r="C49" i="9"/>
  <c r="D49" i="9"/>
  <c r="E49" i="9"/>
  <c r="F49" i="9"/>
  <c r="B50" i="9"/>
  <c r="C50" i="9"/>
  <c r="D50" i="9"/>
  <c r="F50" i="9"/>
  <c r="A51" i="9"/>
  <c r="E51" i="9"/>
  <c r="F51" i="9"/>
  <c r="A52" i="9"/>
  <c r="B52" i="9"/>
  <c r="C52" i="9"/>
  <c r="D52" i="9"/>
  <c r="F3" i="9"/>
  <c r="E3" i="9"/>
  <c r="D3" i="9"/>
  <c r="C3" i="9"/>
  <c r="K1" i="9"/>
  <c r="E4" i="9" s="1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D3" i="8"/>
  <c r="C3" i="8"/>
  <c r="B3" i="8"/>
  <c r="A3" i="8"/>
  <c r="E1" i="8"/>
  <c r="A53" i="8" l="1"/>
  <c r="B54" i="8" s="1"/>
  <c r="B53" i="8"/>
  <c r="C53" i="8"/>
  <c r="B57" i="8" s="1"/>
  <c r="B56" i="8"/>
  <c r="D53" i="8"/>
  <c r="B55" i="8" s="1"/>
  <c r="B59" i="8"/>
  <c r="B55" i="10"/>
  <c r="A55" i="10"/>
  <c r="D55" i="10" s="1"/>
  <c r="C21" i="9"/>
  <c r="F18" i="9"/>
  <c r="C17" i="9"/>
  <c r="F14" i="9"/>
  <c r="C13" i="9"/>
  <c r="F10" i="9"/>
  <c r="C9" i="9"/>
  <c r="F6" i="9"/>
  <c r="C5" i="9"/>
  <c r="E50" i="9"/>
  <c r="B49" i="9"/>
  <c r="E46" i="9"/>
  <c r="B45" i="9"/>
  <c r="E42" i="9"/>
  <c r="B41" i="9"/>
  <c r="E38" i="9"/>
  <c r="B37" i="9"/>
  <c r="E34" i="9"/>
  <c r="B33" i="9"/>
  <c r="E30" i="9"/>
  <c r="B29" i="9"/>
  <c r="E26" i="9"/>
  <c r="B25" i="9"/>
  <c r="E22" i="9"/>
  <c r="B21" i="9"/>
  <c r="E18" i="9"/>
  <c r="B17" i="9"/>
  <c r="E14" i="9"/>
  <c r="B13" i="9"/>
  <c r="E10" i="9"/>
  <c r="B9" i="9"/>
  <c r="E6" i="9"/>
  <c r="B5" i="9"/>
  <c r="A50" i="9"/>
  <c r="D47" i="9"/>
  <c r="A42" i="9"/>
  <c r="D39" i="9"/>
  <c r="D35" i="9"/>
  <c r="A30" i="9"/>
  <c r="D27" i="9"/>
  <c r="A26" i="9"/>
  <c r="D23" i="9"/>
  <c r="A18" i="9"/>
  <c r="D15" i="9"/>
  <c r="A10" i="9"/>
  <c r="D7" i="9"/>
  <c r="A3" i="9"/>
  <c r="F52" i="9"/>
  <c r="C51" i="9"/>
  <c r="F48" i="9"/>
  <c r="C47" i="9"/>
  <c r="F44" i="9"/>
  <c r="C43" i="9"/>
  <c r="F40" i="9"/>
  <c r="C39" i="9"/>
  <c r="F36" i="9"/>
  <c r="C35" i="9"/>
  <c r="F32" i="9"/>
  <c r="C31" i="9"/>
  <c r="F28" i="9"/>
  <c r="C27" i="9"/>
  <c r="F24" i="9"/>
  <c r="C23" i="9"/>
  <c r="F20" i="9"/>
  <c r="C19" i="9"/>
  <c r="F16" i="9"/>
  <c r="C15" i="9"/>
  <c r="F12" i="9"/>
  <c r="C11" i="9"/>
  <c r="F8" i="9"/>
  <c r="C7" i="9"/>
  <c r="F4" i="9"/>
  <c r="D51" i="9"/>
  <c r="A46" i="9"/>
  <c r="D43" i="9"/>
  <c r="A38" i="9"/>
  <c r="A34" i="9"/>
  <c r="D31" i="9"/>
  <c r="A22" i="9"/>
  <c r="D19" i="9"/>
  <c r="A14" i="9"/>
  <c r="D11" i="9"/>
  <c r="A6" i="9"/>
  <c r="B3" i="9"/>
  <c r="E52" i="9"/>
  <c r="B51" i="9"/>
  <c r="E48" i="9"/>
  <c r="B47" i="9"/>
  <c r="E44" i="9"/>
  <c r="B43" i="9"/>
  <c r="E40" i="9"/>
  <c r="B39" i="9"/>
  <c r="E36" i="9"/>
  <c r="B35" i="9"/>
  <c r="E32" i="9"/>
  <c r="B31" i="9"/>
  <c r="E28" i="9"/>
  <c r="B27" i="9"/>
  <c r="E24" i="9"/>
  <c r="B23" i="9"/>
  <c r="E20" i="9"/>
  <c r="B19" i="9"/>
  <c r="E16" i="9"/>
  <c r="B15" i="9"/>
  <c r="E12" i="9"/>
  <c r="B11" i="9"/>
  <c r="E8" i="9"/>
  <c r="B7" i="9"/>
  <c r="B49" i="10"/>
  <c r="B31" i="10"/>
  <c r="B13" i="10"/>
  <c r="B48" i="10"/>
  <c r="B30" i="10"/>
  <c r="B12" i="10"/>
  <c r="B47" i="10"/>
  <c r="B11" i="10"/>
  <c r="A47" i="10"/>
  <c r="A29" i="10"/>
  <c r="A11" i="10"/>
  <c r="B29" i="10"/>
  <c r="B43" i="10"/>
  <c r="B25" i="10"/>
  <c r="B7" i="10"/>
  <c r="B42" i="10"/>
  <c r="B24" i="10"/>
  <c r="B6" i="10"/>
  <c r="B41" i="10"/>
  <c r="B23" i="10"/>
  <c r="B5" i="10"/>
  <c r="B37" i="10"/>
  <c r="B3" i="10"/>
  <c r="B36" i="10"/>
  <c r="B18" i="10"/>
  <c r="B19" i="10"/>
  <c r="A3" i="10"/>
  <c r="B35" i="10"/>
  <c r="B17" i="10"/>
  <c r="A5" i="10"/>
  <c r="B52" i="10"/>
  <c r="B46" i="10"/>
  <c r="B40" i="10"/>
  <c r="B34" i="10"/>
  <c r="B28" i="10"/>
  <c r="B22" i="10"/>
  <c r="B16" i="10"/>
  <c r="B10" i="10"/>
  <c r="B4" i="10"/>
  <c r="A52" i="10"/>
  <c r="A46" i="10"/>
  <c r="A40" i="10"/>
  <c r="A34" i="10"/>
  <c r="A28" i="10"/>
  <c r="A22" i="10"/>
  <c r="A16" i="10"/>
  <c r="A10" i="10"/>
  <c r="A4" i="10"/>
  <c r="B51" i="10"/>
  <c r="B45" i="10"/>
  <c r="B39" i="10"/>
  <c r="B33" i="10"/>
  <c r="B27" i="10"/>
  <c r="B21" i="10"/>
  <c r="B15" i="10"/>
  <c r="B9" i="10"/>
  <c r="A45" i="10"/>
  <c r="A39" i="10"/>
  <c r="A33" i="10"/>
  <c r="A27" i="10"/>
  <c r="A21" i="10"/>
  <c r="A15" i="10"/>
  <c r="A9" i="10"/>
  <c r="B50" i="10"/>
  <c r="B44" i="10"/>
  <c r="B38" i="10"/>
  <c r="B32" i="10"/>
  <c r="B26" i="10"/>
  <c r="B20" i="10"/>
  <c r="B14" i="10"/>
  <c r="B8" i="10"/>
  <c r="A50" i="10"/>
  <c r="A44" i="10"/>
  <c r="A38" i="10"/>
  <c r="A32" i="10"/>
  <c r="A26" i="10"/>
  <c r="A20" i="10"/>
  <c r="A14" i="10"/>
  <c r="A8" i="10"/>
  <c r="A49" i="10"/>
  <c r="A43" i="10"/>
  <c r="A37" i="10"/>
  <c r="A31" i="10"/>
  <c r="A25" i="10"/>
  <c r="A19" i="10"/>
  <c r="A13" i="10"/>
  <c r="A7" i="10"/>
  <c r="A48" i="10"/>
  <c r="A42" i="10"/>
  <c r="A36" i="10"/>
  <c r="A30" i="10"/>
  <c r="A24" i="10"/>
  <c r="A18" i="10"/>
  <c r="A12" i="10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I31" i="6" s="1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3" i="6"/>
  <c r="G4" i="6"/>
  <c r="I4" i="6" s="1"/>
  <c r="G5" i="6"/>
  <c r="G6" i="6"/>
  <c r="G7" i="6"/>
  <c r="G8" i="6"/>
  <c r="I8" i="6" s="1"/>
  <c r="G9" i="6"/>
  <c r="I9" i="6" s="1"/>
  <c r="G10" i="6"/>
  <c r="I10" i="6" s="1"/>
  <c r="G11" i="6"/>
  <c r="G12" i="6"/>
  <c r="G13" i="6"/>
  <c r="G14" i="6"/>
  <c r="G15" i="6"/>
  <c r="G16" i="6"/>
  <c r="I16" i="6" s="1"/>
  <c r="G17" i="6"/>
  <c r="I17" i="6" s="1"/>
  <c r="G18" i="6"/>
  <c r="G19" i="6"/>
  <c r="G20" i="6"/>
  <c r="I20" i="6" s="1"/>
  <c r="G21" i="6"/>
  <c r="I21" i="6" s="1"/>
  <c r="G22" i="6"/>
  <c r="I22" i="6" s="1"/>
  <c r="G23" i="6"/>
  <c r="G24" i="6"/>
  <c r="G25" i="6"/>
  <c r="G26" i="6"/>
  <c r="G27" i="6"/>
  <c r="G28" i="6"/>
  <c r="I28" i="6" s="1"/>
  <c r="G29" i="6"/>
  <c r="G30" i="6"/>
  <c r="G31" i="6"/>
  <c r="G32" i="6"/>
  <c r="I32" i="6" s="1"/>
  <c r="G33" i="6"/>
  <c r="I33" i="6" s="1"/>
  <c r="G34" i="6"/>
  <c r="I34" i="6" s="1"/>
  <c r="G35" i="6"/>
  <c r="G36" i="6"/>
  <c r="G37" i="6"/>
  <c r="G38" i="6"/>
  <c r="G39" i="6"/>
  <c r="I39" i="6" s="1"/>
  <c r="G40" i="6"/>
  <c r="I40" i="6" s="1"/>
  <c r="G41" i="6"/>
  <c r="I41" i="6" s="1"/>
  <c r="G42" i="6"/>
  <c r="G43" i="6"/>
  <c r="G44" i="6"/>
  <c r="I44" i="6" s="1"/>
  <c r="G45" i="6"/>
  <c r="I45" i="6" s="1"/>
  <c r="G46" i="6"/>
  <c r="I46" i="6" s="1"/>
  <c r="G47" i="6"/>
  <c r="G48" i="6"/>
  <c r="G49" i="6"/>
  <c r="G50" i="6"/>
  <c r="G51" i="6"/>
  <c r="I51" i="6" s="1"/>
  <c r="G52" i="6"/>
  <c r="I52" i="6" s="1"/>
  <c r="G3" i="6"/>
  <c r="B58" i="8" l="1"/>
  <c r="I13" i="6"/>
  <c r="I7" i="6"/>
  <c r="I43" i="6"/>
  <c r="I19" i="6"/>
  <c r="I42" i="6"/>
  <c r="I18" i="6"/>
  <c r="I50" i="6"/>
  <c r="I38" i="6"/>
  <c r="I26" i="6"/>
  <c r="I14" i="6"/>
  <c r="I49" i="6"/>
  <c r="I37" i="6"/>
  <c r="I25" i="6"/>
  <c r="I30" i="6"/>
  <c r="I6" i="6"/>
  <c r="I27" i="6"/>
  <c r="I15" i="6"/>
  <c r="I3" i="6"/>
  <c r="I29" i="6"/>
  <c r="I5" i="6"/>
  <c r="I48" i="6"/>
  <c r="I36" i="6"/>
  <c r="I24" i="6"/>
  <c r="I12" i="6"/>
  <c r="I47" i="6"/>
  <c r="I35" i="6"/>
  <c r="I23" i="6"/>
  <c r="I11" i="6"/>
  <c r="E53" i="9"/>
  <c r="C53" i="9"/>
  <c r="F53" i="9"/>
  <c r="D53" i="9"/>
  <c r="B53" i="9"/>
  <c r="A53" i="9"/>
  <c r="A53" i="10"/>
  <c r="A54" i="10" s="1"/>
  <c r="B53" i="10"/>
  <c r="B54" i="10" s="1"/>
  <c r="B55" i="9" l="1"/>
  <c r="B54" i="9"/>
  <c r="B56" i="9"/>
  <c r="D54" i="10"/>
  <c r="B58" i="9" l="1"/>
</calcChain>
</file>

<file path=xl/sharedStrings.xml><?xml version="1.0" encoding="utf-8"?>
<sst xmlns="http://schemas.openxmlformats.org/spreadsheetml/2006/main" count="444" uniqueCount="174">
  <si>
    <t xml:space="preserve">IPC </t>
  </si>
  <si>
    <t>client_001</t>
  </si>
  <si>
    <t>Pif-cache32k8w</t>
  </si>
  <si>
    <t xml:space="preserve">L1D-total_access </t>
  </si>
  <si>
    <t xml:space="preserve">L1D-total_hit </t>
  </si>
  <si>
    <t xml:space="preserve">L1D-total_miss </t>
  </si>
  <si>
    <t xml:space="preserve">L1D-load_access </t>
  </si>
  <si>
    <t xml:space="preserve">L1D-load_hit </t>
  </si>
  <si>
    <t xml:space="preserve">L1D-load_miss </t>
  </si>
  <si>
    <t xml:space="preserve">L1D-rfo_access </t>
  </si>
  <si>
    <t xml:space="preserve">L1D-rfo_hit </t>
  </si>
  <si>
    <t xml:space="preserve">L1D-rfo_miss </t>
  </si>
  <si>
    <t xml:space="preserve">L1D-prefetch_access </t>
  </si>
  <si>
    <t xml:space="preserve">L1D-prefetch_hit </t>
  </si>
  <si>
    <t xml:space="preserve">L1D-prefetch_miss </t>
  </si>
  <si>
    <t xml:space="preserve">L1D-writeback_access </t>
  </si>
  <si>
    <t xml:space="preserve">L1D-writeback_hit </t>
  </si>
  <si>
    <t xml:space="preserve">L1D-writeback_miss </t>
  </si>
  <si>
    <t xml:space="preserve">L1D-prefetch_requested </t>
  </si>
  <si>
    <t xml:space="preserve">L1D-prefetch_issued </t>
  </si>
  <si>
    <t xml:space="preserve">L1D-prefetch_useful </t>
  </si>
  <si>
    <t xml:space="preserve">L1D-prefetch_useless </t>
  </si>
  <si>
    <t xml:space="preserve">L1D-Avg_miss_latency </t>
  </si>
  <si>
    <t xml:space="preserve">L1I-total_access </t>
  </si>
  <si>
    <t xml:space="preserve">L1I-total_hit </t>
  </si>
  <si>
    <t xml:space="preserve">L1I-total_miss </t>
  </si>
  <si>
    <t xml:space="preserve">L1I-load_access </t>
  </si>
  <si>
    <t xml:space="preserve">L1I-load_hit </t>
  </si>
  <si>
    <t xml:space="preserve">L1I-load_miss </t>
  </si>
  <si>
    <t xml:space="preserve">L1I-rfo_access </t>
  </si>
  <si>
    <t xml:space="preserve">L1I-rfo_hit </t>
  </si>
  <si>
    <t xml:space="preserve">L1I-rfo_miss </t>
  </si>
  <si>
    <t xml:space="preserve">L1I-prefetch_access </t>
  </si>
  <si>
    <t xml:space="preserve">L1I-prefetch_hit </t>
  </si>
  <si>
    <t xml:space="preserve">L1I-prefetch_miss </t>
  </si>
  <si>
    <t xml:space="preserve">L1I-writeback_access </t>
  </si>
  <si>
    <t xml:space="preserve">L1I-writeback_hit </t>
  </si>
  <si>
    <t xml:space="preserve">L1I-writeback_miss </t>
  </si>
  <si>
    <t xml:space="preserve">L1I-prefetch_requested </t>
  </si>
  <si>
    <t xml:space="preserve">L1I-prefetch_issued </t>
  </si>
  <si>
    <t xml:space="preserve">L1I-prefetch_useful </t>
  </si>
  <si>
    <t xml:space="preserve">L1I-prefetch_useless </t>
  </si>
  <si>
    <t xml:space="preserve">L1I-Avg_miss_latency </t>
  </si>
  <si>
    <t xml:space="preserve">L2C-total_access </t>
  </si>
  <si>
    <t xml:space="preserve">L2C-total_hit </t>
  </si>
  <si>
    <t xml:space="preserve">L2C-total_miss </t>
  </si>
  <si>
    <t xml:space="preserve">L2C-load_access </t>
  </si>
  <si>
    <t xml:space="preserve">L2C-load_hit </t>
  </si>
  <si>
    <t xml:space="preserve">L2C-load_miss </t>
  </si>
  <si>
    <t xml:space="preserve">L2C-rfo_access </t>
  </si>
  <si>
    <t xml:space="preserve">L2C-rfo_hit </t>
  </si>
  <si>
    <t xml:space="preserve">L2C-rfo_miss </t>
  </si>
  <si>
    <t xml:space="preserve">L2C-prefetch_access </t>
  </si>
  <si>
    <t xml:space="preserve">L2C-prefetch_hit </t>
  </si>
  <si>
    <t xml:space="preserve">L2C-prefetch_miss </t>
  </si>
  <si>
    <t xml:space="preserve">L2C-writeback_access </t>
  </si>
  <si>
    <t xml:space="preserve">L2C-writeback_hit </t>
  </si>
  <si>
    <t xml:space="preserve">L2C-writeback_miss </t>
  </si>
  <si>
    <t xml:space="preserve">L2C-prefetch_requested </t>
  </si>
  <si>
    <t xml:space="preserve">L2C-prefetch_issued </t>
  </si>
  <si>
    <t xml:space="preserve">L2C-prefetch_useful </t>
  </si>
  <si>
    <t xml:space="preserve">L2C-prefetch_useless </t>
  </si>
  <si>
    <t xml:space="preserve">L2C-Avg_miss_latency </t>
  </si>
  <si>
    <t xml:space="preserve">LLC-total_access </t>
  </si>
  <si>
    <t xml:space="preserve">LLC-total_hit </t>
  </si>
  <si>
    <t xml:space="preserve">LLC-total_miss </t>
  </si>
  <si>
    <t xml:space="preserve">LLC-load_access </t>
  </si>
  <si>
    <t xml:space="preserve">LLC-load_hit </t>
  </si>
  <si>
    <t xml:space="preserve">LLC-load_miss </t>
  </si>
  <si>
    <t xml:space="preserve">LLC-rfo_access </t>
  </si>
  <si>
    <t xml:space="preserve">LLC-rfo_hit </t>
  </si>
  <si>
    <t xml:space="preserve">LLC-rfo_miss </t>
  </si>
  <si>
    <t xml:space="preserve">LLC-prefetch_access </t>
  </si>
  <si>
    <t xml:space="preserve">LLC-prefetch_hit </t>
  </si>
  <si>
    <t xml:space="preserve">LLC-prefetch_miss </t>
  </si>
  <si>
    <t xml:space="preserve">LLC-writeback_access </t>
  </si>
  <si>
    <t xml:space="preserve">LLC-writeback_hit </t>
  </si>
  <si>
    <t xml:space="preserve">LLC-writeback_miss </t>
  </si>
  <si>
    <t xml:space="preserve">LLC-prefetch_requested </t>
  </si>
  <si>
    <t xml:space="preserve">LLC-prefetch_issued </t>
  </si>
  <si>
    <t xml:space="preserve">LLC-prefetch_useful </t>
  </si>
  <si>
    <t xml:space="preserve">LLC-prefetch_useless </t>
  </si>
  <si>
    <t xml:space="preserve">LLC-Avg_miss_latency </t>
  </si>
  <si>
    <t xml:space="preserve">history_access_cntr </t>
  </si>
  <si>
    <t xml:space="preserve">index_access_cntr </t>
  </si>
  <si>
    <t xml:space="preserve">sab_access_cntr </t>
  </si>
  <si>
    <t xml:space="preserve">compactor_access_cntr </t>
  </si>
  <si>
    <t>client_002</t>
  </si>
  <si>
    <t>client_003</t>
  </si>
  <si>
    <t>client_004</t>
  </si>
  <si>
    <t>client_005</t>
  </si>
  <si>
    <t>client_006</t>
  </si>
  <si>
    <t>client_007</t>
  </si>
  <si>
    <t>client_008</t>
  </si>
  <si>
    <t>server_001</t>
  </si>
  <si>
    <t>server_002</t>
  </si>
  <si>
    <t>server_003</t>
  </si>
  <si>
    <t>server_004</t>
  </si>
  <si>
    <t>server_009</t>
  </si>
  <si>
    <t>server_010</t>
  </si>
  <si>
    <t>server_011</t>
  </si>
  <si>
    <t>server_012</t>
  </si>
  <si>
    <t>server_013</t>
  </si>
  <si>
    <t>server_014</t>
  </si>
  <si>
    <t>server_015</t>
  </si>
  <si>
    <t>server_016</t>
  </si>
  <si>
    <t>server_017</t>
  </si>
  <si>
    <t>server_018</t>
  </si>
  <si>
    <t>server_019</t>
  </si>
  <si>
    <t>server_020</t>
  </si>
  <si>
    <t>server_021</t>
  </si>
  <si>
    <t>server_022</t>
  </si>
  <si>
    <t>server_023</t>
  </si>
  <si>
    <t>server_024</t>
  </si>
  <si>
    <t>server_025</t>
  </si>
  <si>
    <t>server_026</t>
  </si>
  <si>
    <t>server_027</t>
  </si>
  <si>
    <t>server_028</t>
  </si>
  <si>
    <t>server_029</t>
  </si>
  <si>
    <t>server_030</t>
  </si>
  <si>
    <t>server_031</t>
  </si>
  <si>
    <t>server_032</t>
  </si>
  <si>
    <t>server_033</t>
  </si>
  <si>
    <t>server_034</t>
  </si>
  <si>
    <t>server_035</t>
  </si>
  <si>
    <t>server_036</t>
  </si>
  <si>
    <t>server_037</t>
  </si>
  <si>
    <t>server_038</t>
  </si>
  <si>
    <t>server_039</t>
  </si>
  <si>
    <t>spec_gcc_001</t>
  </si>
  <si>
    <t>spec_gcc_002</t>
  </si>
  <si>
    <t>spec_gcc_003</t>
  </si>
  <si>
    <t>spec_gobmk_001</t>
  </si>
  <si>
    <t>spec_gobmk_002</t>
  </si>
  <si>
    <t>spec_perlbench_001</t>
  </si>
  <si>
    <t>spec_x264_001</t>
  </si>
  <si>
    <t>history_table_energy</t>
  </si>
  <si>
    <t>index_table_energy</t>
  </si>
  <si>
    <t>total_energy</t>
  </si>
  <si>
    <t>tag</t>
  </si>
  <si>
    <t>read</t>
  </si>
  <si>
    <t>write</t>
  </si>
  <si>
    <t>static</t>
  </si>
  <si>
    <t>l2</t>
  </si>
  <si>
    <t>PKI</t>
  </si>
  <si>
    <t>load_hit</t>
  </si>
  <si>
    <t>load_miss</t>
  </si>
  <si>
    <t>pref_hit</t>
  </si>
  <si>
    <t>pref_miss</t>
  </si>
  <si>
    <t>avg</t>
  </si>
  <si>
    <t>writes</t>
  </si>
  <si>
    <t>reads</t>
  </si>
  <si>
    <t>taglookups</t>
  </si>
  <si>
    <t>rfo_hit</t>
  </si>
  <si>
    <t>rfo_miss</t>
  </si>
  <si>
    <t>wb_hit</t>
  </si>
  <si>
    <t>wb_miss</t>
  </si>
  <si>
    <t>history</t>
  </si>
  <si>
    <t>index</t>
  </si>
  <si>
    <t>dynamic_energy</t>
  </si>
  <si>
    <t>static_energy</t>
  </si>
  <si>
    <t>geomean</t>
  </si>
  <si>
    <t>exec_time(s)</t>
  </si>
  <si>
    <t>total_pki</t>
  </si>
  <si>
    <t>sum</t>
  </si>
  <si>
    <t xml:space="preserve">L2C-Morteza_fill_l2_prefetches </t>
  </si>
  <si>
    <t xml:space="preserve">LLC-Morteza_fill_l2_prefetches </t>
  </si>
  <si>
    <t>l2_pref_acc</t>
  </si>
  <si>
    <t>l2_pref_miss</t>
  </si>
  <si>
    <t>l2_pref_hit</t>
  </si>
  <si>
    <t>l2_pref_upper</t>
  </si>
  <si>
    <t>l1I32K512S2W</t>
  </si>
  <si>
    <t xml:space="preserve">L1D-Morteza_fill_l2_prefetches </t>
  </si>
  <si>
    <t xml:space="preserve">L1I-Morteza_fill_l2_prefetches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</si>
</sst>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rResults/Energy(cacti)/cacti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1_L2"/>
      <sheetName val="PIF"/>
      <sheetName val="RDIP"/>
      <sheetName val="MANA"/>
      <sheetName val="FNL-MMA"/>
    </sheetNames>
    <sheetDataSet>
      <sheetData sheetId="0">
        <row r="4">
          <cell r="C4">
            <v>225.29</v>
          </cell>
          <cell r="D4">
            <v>4.8636899999999997E-2</v>
          </cell>
          <cell r="E4">
            <v>1.18438</v>
          </cell>
          <cell r="F4">
            <v>1.41753</v>
          </cell>
        </row>
        <row r="20">
          <cell r="C20">
            <v>15.273199999999999</v>
          </cell>
          <cell r="D20">
            <v>7.9845100000000002E-3</v>
          </cell>
          <cell r="E20">
            <v>0.206593</v>
          </cell>
          <cell r="F20">
            <v>0.28170600000000001</v>
          </cell>
        </row>
      </sheetData>
      <sheetData sheetId="1">
        <row r="2">
          <cell r="B2">
            <v>0.10349</v>
          </cell>
          <cell r="C2">
            <v>85.176900000000003</v>
          </cell>
        </row>
        <row r="3">
          <cell r="B3">
            <v>7.0865600000000001E-2</v>
          </cell>
          <cell r="C3">
            <v>22.763500000000001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workbookViewId="0">
      <selection activeCell="B3" sqref="B3"/>
    </sheetView>
  </sheetViews>
  <sheetFormatPr defaultRowHeight="14.4" x14ac:dyDescent="0.3"/>
  <cols>
    <col min="4" max="4" width="11" bestFit="1" customWidth="1"/>
  </cols>
  <sheetData>
    <row r="1" spans="1:2" x14ac:dyDescent="0.3">
      <c r="B1" t="s">
        <v>2</v>
      </c>
    </row>
    <row r="2" spans="1:2" x14ac:dyDescent="0.3">
      <c r="B2" t="s">
        <v>0</v>
      </c>
    </row>
    <row r="3" spans="1:2" x14ac:dyDescent="0.3">
      <c r="A3" t="s">
        <v>1</v>
      </c>
      <c r="B3" s="12">
        <v>1.2325299999999999</v>
      </c>
    </row>
    <row r="4" spans="1:2" x14ac:dyDescent="0.3">
      <c r="A4" t="s">
        <v>87</v>
      </c>
      <c r="B4" s="12">
        <v>1.5637300000000001</v>
      </c>
    </row>
    <row r="5" spans="1:2" x14ac:dyDescent="0.3">
      <c r="A5" t="s">
        <v>88</v>
      </c>
      <c r="B5" s="12">
        <v>1.2533000000000001</v>
      </c>
    </row>
    <row r="6" spans="1:2" x14ac:dyDescent="0.3">
      <c r="A6" t="s">
        <v>89</v>
      </c>
      <c r="B6" s="12">
        <v>1.1924300000000001</v>
      </c>
    </row>
    <row r="7" spans="1:2" x14ac:dyDescent="0.3">
      <c r="A7" t="s">
        <v>90</v>
      </c>
      <c r="B7" s="12">
        <v>1.2527200000000001</v>
      </c>
    </row>
    <row r="8" spans="1:2" x14ac:dyDescent="0.3">
      <c r="A8" t="s">
        <v>91</v>
      </c>
      <c r="B8" s="12">
        <v>1.1557900000000001</v>
      </c>
    </row>
    <row r="9" spans="1:2" x14ac:dyDescent="0.3">
      <c r="A9" t="s">
        <v>92</v>
      </c>
      <c r="B9" s="12">
        <v>1.31433</v>
      </c>
    </row>
    <row r="10" spans="1:2" x14ac:dyDescent="0.3">
      <c r="A10" t="s">
        <v>93</v>
      </c>
      <c r="B10" s="12">
        <v>1.21854</v>
      </c>
    </row>
    <row r="11" spans="1:2" x14ac:dyDescent="0.3">
      <c r="A11" t="s">
        <v>94</v>
      </c>
      <c r="B11" s="12">
        <v>1.3632299999999999</v>
      </c>
    </row>
    <row r="12" spans="1:2" x14ac:dyDescent="0.3">
      <c r="A12" t="s">
        <v>95</v>
      </c>
      <c r="B12" s="12">
        <v>1.5536300000000001</v>
      </c>
    </row>
    <row r="13" spans="1:2" x14ac:dyDescent="0.3">
      <c r="A13" t="s">
        <v>96</v>
      </c>
      <c r="B13" s="12">
        <v>1.00027</v>
      </c>
    </row>
    <row r="14" spans="1:2" x14ac:dyDescent="0.3">
      <c r="A14" t="s">
        <v>97</v>
      </c>
      <c r="B14" s="12">
        <v>0.80216100000000001</v>
      </c>
    </row>
    <row r="15" spans="1:2" x14ac:dyDescent="0.3">
      <c r="A15" t="s">
        <v>98</v>
      </c>
      <c r="B15" s="12">
        <v>0.846576</v>
      </c>
    </row>
    <row r="16" spans="1:2" x14ac:dyDescent="0.3">
      <c r="A16" t="s">
        <v>99</v>
      </c>
      <c r="B16" s="12">
        <v>1.00021</v>
      </c>
    </row>
    <row r="17" spans="1:2" x14ac:dyDescent="0.3">
      <c r="A17" t="s">
        <v>100</v>
      </c>
      <c r="B17" s="12">
        <v>1.2381500000000001</v>
      </c>
    </row>
    <row r="18" spans="1:2" x14ac:dyDescent="0.3">
      <c r="A18" t="s">
        <v>101</v>
      </c>
      <c r="B18" s="12">
        <v>1.3505100000000001</v>
      </c>
    </row>
    <row r="19" spans="1:2" x14ac:dyDescent="0.3">
      <c r="A19" t="s">
        <v>102</v>
      </c>
      <c r="B19" s="12">
        <v>1.31741</v>
      </c>
    </row>
    <row r="20" spans="1:2" x14ac:dyDescent="0.3">
      <c r="A20" t="s">
        <v>103</v>
      </c>
      <c r="B20" s="12">
        <v>1.49271</v>
      </c>
    </row>
    <row r="21" spans="1:2" x14ac:dyDescent="0.3">
      <c r="A21" t="s">
        <v>104</v>
      </c>
      <c r="B21" s="12">
        <v>1.58432</v>
      </c>
    </row>
    <row r="22" spans="1:2" x14ac:dyDescent="0.3">
      <c r="A22" t="s">
        <v>105</v>
      </c>
      <c r="B22" s="12">
        <v>1.43187</v>
      </c>
    </row>
    <row r="23" spans="1:2" x14ac:dyDescent="0.3">
      <c r="A23" t="s">
        <v>106</v>
      </c>
      <c r="B23" s="12">
        <v>0.51708900000000002</v>
      </c>
    </row>
    <row r="24" spans="1:2" x14ac:dyDescent="0.3">
      <c r="A24" t="s">
        <v>107</v>
      </c>
      <c r="B24" s="12">
        <v>0.57366799999999996</v>
      </c>
    </row>
    <row r="25" spans="1:2" x14ac:dyDescent="0.3">
      <c r="A25" t="s">
        <v>108</v>
      </c>
      <c r="B25" s="12">
        <v>0.50735699999999995</v>
      </c>
    </row>
    <row r="26" spans="1:2" x14ac:dyDescent="0.3">
      <c r="A26" t="s">
        <v>109</v>
      </c>
      <c r="B26" s="12">
        <v>0.57106699999999999</v>
      </c>
    </row>
    <row r="27" spans="1:2" x14ac:dyDescent="0.3">
      <c r="A27" t="s">
        <v>110</v>
      </c>
      <c r="B27" s="12">
        <v>0.59142499999999998</v>
      </c>
    </row>
    <row r="28" spans="1:2" x14ac:dyDescent="0.3">
      <c r="A28" t="s">
        <v>111</v>
      </c>
      <c r="B28" s="12">
        <v>0.60100200000000004</v>
      </c>
    </row>
    <row r="29" spans="1:2" x14ac:dyDescent="0.3">
      <c r="A29" t="s">
        <v>112</v>
      </c>
      <c r="B29" s="12">
        <v>1.4527000000000001</v>
      </c>
    </row>
    <row r="30" spans="1:2" x14ac:dyDescent="0.3">
      <c r="A30" t="s">
        <v>113</v>
      </c>
      <c r="B30" s="12">
        <v>1.47132</v>
      </c>
    </row>
    <row r="31" spans="1:2" x14ac:dyDescent="0.3">
      <c r="A31" t="s">
        <v>114</v>
      </c>
      <c r="B31" s="12">
        <v>1.5055099999999999</v>
      </c>
    </row>
    <row r="32" spans="1:2" x14ac:dyDescent="0.3">
      <c r="A32" t="s">
        <v>115</v>
      </c>
      <c r="B32" s="12">
        <v>1.4556199999999999</v>
      </c>
    </row>
    <row r="33" spans="1:2" x14ac:dyDescent="0.3">
      <c r="A33" t="s">
        <v>116</v>
      </c>
      <c r="B33" s="12">
        <v>1.4683900000000001</v>
      </c>
    </row>
    <row r="34" spans="1:2" x14ac:dyDescent="0.3">
      <c r="A34" t="s">
        <v>117</v>
      </c>
      <c r="B34" s="12">
        <v>1.32921</v>
      </c>
    </row>
    <row r="35" spans="1:2" x14ac:dyDescent="0.3">
      <c r="A35" t="s">
        <v>118</v>
      </c>
      <c r="B35" s="12">
        <v>1.3234999999999999</v>
      </c>
    </row>
    <row r="36" spans="1:2" x14ac:dyDescent="0.3">
      <c r="A36" t="s">
        <v>119</v>
      </c>
      <c r="B36" s="12">
        <v>1.40822</v>
      </c>
    </row>
    <row r="37" spans="1:2" x14ac:dyDescent="0.3">
      <c r="A37" t="s">
        <v>120</v>
      </c>
      <c r="B37" s="12">
        <v>1.33216</v>
      </c>
    </row>
    <row r="38" spans="1:2" x14ac:dyDescent="0.3">
      <c r="A38" t="s">
        <v>121</v>
      </c>
      <c r="B38" s="12">
        <v>1.48353</v>
      </c>
    </row>
    <row r="39" spans="1:2" x14ac:dyDescent="0.3">
      <c r="A39" t="s">
        <v>122</v>
      </c>
      <c r="B39" s="12">
        <v>1.48207</v>
      </c>
    </row>
    <row r="40" spans="1:2" x14ac:dyDescent="0.3">
      <c r="A40" t="s">
        <v>123</v>
      </c>
      <c r="B40" s="12">
        <v>1.6378200000000001</v>
      </c>
    </row>
    <row r="41" spans="1:2" x14ac:dyDescent="0.3">
      <c r="A41" t="s">
        <v>124</v>
      </c>
      <c r="B41" s="12">
        <v>1.2351099999999999</v>
      </c>
    </row>
    <row r="42" spans="1:2" x14ac:dyDescent="0.3">
      <c r="A42" t="s">
        <v>125</v>
      </c>
      <c r="B42" s="12">
        <v>1.8019799999999999</v>
      </c>
    </row>
    <row r="43" spans="1:2" x14ac:dyDescent="0.3">
      <c r="A43" t="s">
        <v>126</v>
      </c>
      <c r="B43" s="12">
        <v>1.5579499999999999</v>
      </c>
    </row>
    <row r="44" spans="1:2" x14ac:dyDescent="0.3">
      <c r="A44" t="s">
        <v>127</v>
      </c>
      <c r="B44" s="12">
        <v>1.5527599999999999</v>
      </c>
    </row>
    <row r="45" spans="1:2" x14ac:dyDescent="0.3">
      <c r="A45" t="s">
        <v>128</v>
      </c>
      <c r="B45" s="12">
        <v>1.73309</v>
      </c>
    </row>
    <row r="46" spans="1:2" x14ac:dyDescent="0.3">
      <c r="A46" t="s">
        <v>129</v>
      </c>
      <c r="B46" s="12">
        <v>1.2505200000000001</v>
      </c>
    </row>
    <row r="47" spans="1:2" x14ac:dyDescent="0.3">
      <c r="A47" t="s">
        <v>130</v>
      </c>
      <c r="B47" s="12">
        <v>0.25311899999999998</v>
      </c>
    </row>
    <row r="48" spans="1:2" x14ac:dyDescent="0.3">
      <c r="A48" t="s">
        <v>131</v>
      </c>
      <c r="B48" s="12">
        <v>0.236125</v>
      </c>
    </row>
    <row r="49" spans="1:2" x14ac:dyDescent="0.3">
      <c r="A49" t="s">
        <v>132</v>
      </c>
      <c r="B49" s="12">
        <v>1.13971</v>
      </c>
    </row>
    <row r="50" spans="1:2" x14ac:dyDescent="0.3">
      <c r="A50" t="s">
        <v>133</v>
      </c>
      <c r="B50" s="12">
        <v>1.3152900000000001</v>
      </c>
    </row>
    <row r="51" spans="1:2" x14ac:dyDescent="0.3">
      <c r="A51" t="s">
        <v>134</v>
      </c>
      <c r="B51" s="12">
        <v>1.36076</v>
      </c>
    </row>
    <row r="52" spans="1:2" x14ac:dyDescent="0.3">
      <c r="A52" t="s">
        <v>135</v>
      </c>
      <c r="B52" s="12">
        <v>1.67367</v>
      </c>
    </row>
    <row r="54" spans="1:2" x14ac:dyDescent="0.3">
      <c r="A54" s="2" t="s">
        <v>161</v>
      </c>
      <c r="B54" s="2">
        <f>GEOMEAN(B3:B52)</f>
        <v>1.1287393981318312</v>
      </c>
    </row>
    <row r="55" spans="1:2" x14ac:dyDescent="0.3">
      <c r="A55" s="2" t="s">
        <v>162</v>
      </c>
      <c r="B55" s="2">
        <f>0.0125/B54</f>
        <v>1.1074301136904288E-2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opLeftCell="A31" workbookViewId="0">
      <selection activeCell="D55" sqref="D55"/>
    </sheetView>
  </sheetViews>
  <sheetFormatPr defaultRowHeight="14.4" x14ac:dyDescent="0.3"/>
  <cols>
    <col min="1" max="1" width="14.33203125" bestFit="1" customWidth="1"/>
    <col min="2" max="2" width="8.88671875" style="2"/>
    <col min="3" max="3" width="14.33203125" bestFit="1" customWidth="1"/>
  </cols>
  <sheetData>
    <row r="1" spans="1:3" x14ac:dyDescent="0.3">
      <c r="A1" s="14" t="s">
        <v>144</v>
      </c>
      <c r="B1" s="14"/>
      <c r="C1" s="2">
        <f>1000/50000000</f>
        <v>2.0000000000000002E-5</v>
      </c>
    </row>
    <row r="2" spans="1:3" x14ac:dyDescent="0.3">
      <c r="A2" s="2" t="s">
        <v>157</v>
      </c>
      <c r="B2" s="2" t="s">
        <v>158</v>
      </c>
    </row>
    <row r="3" spans="1:3" x14ac:dyDescent="0.3">
      <c r="A3">
        <f>Sheet6!B3*$C$1</f>
        <v>81.979860000000002</v>
      </c>
      <c r="B3" s="2">
        <f>Sheet6!C3*$C$1</f>
        <v>25.686960000000003</v>
      </c>
    </row>
    <row r="4" spans="1:3" x14ac:dyDescent="0.3">
      <c r="A4" s="2">
        <f>Sheet6!B4*$C$1</f>
        <v>192.18910000000002</v>
      </c>
      <c r="B4" s="2">
        <f>Sheet6!C4*$C$1</f>
        <v>64.845400000000012</v>
      </c>
    </row>
    <row r="5" spans="1:3" x14ac:dyDescent="0.3">
      <c r="A5" s="2">
        <f>Sheet6!B5*$C$1</f>
        <v>193.30314000000001</v>
      </c>
      <c r="B5" s="2">
        <f>Sheet6!C5*$C$1</f>
        <v>66.069420000000008</v>
      </c>
    </row>
    <row r="6" spans="1:3" x14ac:dyDescent="0.3">
      <c r="A6" s="2">
        <f>Sheet6!B6*$C$1</f>
        <v>134.49524000000002</v>
      </c>
      <c r="B6" s="2">
        <f>Sheet6!C6*$C$1</f>
        <v>41.350180000000002</v>
      </c>
    </row>
    <row r="7" spans="1:3" x14ac:dyDescent="0.3">
      <c r="A7" s="2">
        <f>Sheet6!B7*$C$1</f>
        <v>214.79702</v>
      </c>
      <c r="B7" s="2">
        <f>Sheet6!C7*$C$1</f>
        <v>73.243780000000001</v>
      </c>
    </row>
    <row r="8" spans="1:3" x14ac:dyDescent="0.3">
      <c r="A8" s="2">
        <f>Sheet6!B8*$C$1</f>
        <v>77.35548</v>
      </c>
      <c r="B8" s="2">
        <f>Sheet6!C8*$C$1</f>
        <v>26.356860000000001</v>
      </c>
    </row>
    <row r="9" spans="1:3" x14ac:dyDescent="0.3">
      <c r="A9" s="2">
        <f>Sheet6!B9*$C$1</f>
        <v>87.037120000000002</v>
      </c>
      <c r="B9" s="2">
        <f>Sheet6!C9*$C$1</f>
        <v>29.089980000000001</v>
      </c>
    </row>
    <row r="10" spans="1:3" x14ac:dyDescent="0.3">
      <c r="A10" s="2">
        <f>Sheet6!B10*$C$1</f>
        <v>122.31262000000001</v>
      </c>
      <c r="B10" s="2">
        <f>Sheet6!C10*$C$1</f>
        <v>43.357700000000001</v>
      </c>
    </row>
    <row r="11" spans="1:3" x14ac:dyDescent="0.3">
      <c r="A11" s="2">
        <f>Sheet6!B11*$C$1</f>
        <v>108.58748000000001</v>
      </c>
      <c r="B11" s="2">
        <f>Sheet6!C11*$C$1</f>
        <v>34.881400000000006</v>
      </c>
    </row>
    <row r="12" spans="1:3" x14ac:dyDescent="0.3">
      <c r="A12" s="2">
        <f>Sheet6!B12*$C$1</f>
        <v>187.60500000000002</v>
      </c>
      <c r="B12" s="2">
        <f>Sheet6!C12*$C$1</f>
        <v>77.994420000000005</v>
      </c>
    </row>
    <row r="13" spans="1:3" x14ac:dyDescent="0.3">
      <c r="A13" s="2">
        <f>Sheet6!B13*$C$1</f>
        <v>122.26048000000002</v>
      </c>
      <c r="B13" s="2">
        <f>Sheet6!C13*$C$1</f>
        <v>42.05386</v>
      </c>
    </row>
    <row r="14" spans="1:3" x14ac:dyDescent="0.3">
      <c r="A14" s="2">
        <f>Sheet6!B14*$C$1</f>
        <v>136.62396000000001</v>
      </c>
      <c r="B14" s="2">
        <f>Sheet6!C14*$C$1</f>
        <v>49.248500000000007</v>
      </c>
    </row>
    <row r="15" spans="1:3" x14ac:dyDescent="0.3">
      <c r="A15" s="2">
        <f>Sheet6!B15*$C$1</f>
        <v>109.41638</v>
      </c>
      <c r="B15" s="2">
        <f>Sheet6!C15*$C$1</f>
        <v>44.535720000000005</v>
      </c>
    </row>
    <row r="16" spans="1:3" x14ac:dyDescent="0.3">
      <c r="A16" s="2">
        <f>Sheet6!B16*$C$1</f>
        <v>104.34048000000001</v>
      </c>
      <c r="B16" s="2">
        <f>Sheet6!C16*$C$1</f>
        <v>43.020480000000006</v>
      </c>
    </row>
    <row r="17" spans="1:2" x14ac:dyDescent="0.3">
      <c r="A17" s="2">
        <f>Sheet6!B17*$C$1</f>
        <v>108.27340000000001</v>
      </c>
      <c r="B17" s="2">
        <f>Sheet6!C17*$C$1</f>
        <v>42.943380000000005</v>
      </c>
    </row>
    <row r="18" spans="1:2" x14ac:dyDescent="0.3">
      <c r="A18" s="2">
        <f>Sheet6!B18*$C$1</f>
        <v>106.31612000000001</v>
      </c>
      <c r="B18" s="2">
        <f>Sheet6!C18*$C$1</f>
        <v>43.219980000000007</v>
      </c>
    </row>
    <row r="19" spans="1:2" x14ac:dyDescent="0.3">
      <c r="A19" s="2">
        <f>Sheet6!B19*$C$1</f>
        <v>106.46334</v>
      </c>
      <c r="B19" s="2">
        <f>Sheet6!C19*$C$1</f>
        <v>43.247600000000006</v>
      </c>
    </row>
    <row r="20" spans="1:2" x14ac:dyDescent="0.3">
      <c r="A20" s="2">
        <f>Sheet6!B20*$C$1</f>
        <v>193.35644000000002</v>
      </c>
      <c r="B20" s="2">
        <f>Sheet6!C20*$C$1</f>
        <v>77.984580000000008</v>
      </c>
    </row>
    <row r="21" spans="1:2" x14ac:dyDescent="0.3">
      <c r="A21" s="2">
        <f>Sheet6!B21*$C$1</f>
        <v>188.73986000000002</v>
      </c>
      <c r="B21" s="2">
        <f>Sheet6!C21*$C$1</f>
        <v>77.421500000000009</v>
      </c>
    </row>
    <row r="22" spans="1:2" x14ac:dyDescent="0.3">
      <c r="A22" s="2">
        <f>Sheet6!B22*$C$1</f>
        <v>95.407700000000006</v>
      </c>
      <c r="B22" s="2">
        <f>Sheet6!C22*$C$1</f>
        <v>39.889180000000003</v>
      </c>
    </row>
    <row r="23" spans="1:2" x14ac:dyDescent="0.3">
      <c r="A23" s="2">
        <f>Sheet6!B23*$C$1</f>
        <v>119.11170000000001</v>
      </c>
      <c r="B23" s="2">
        <f>Sheet6!C23*$C$1</f>
        <v>50.020580000000002</v>
      </c>
    </row>
    <row r="24" spans="1:2" x14ac:dyDescent="0.3">
      <c r="A24" s="2">
        <f>Sheet6!B24*$C$1</f>
        <v>114.44414</v>
      </c>
      <c r="B24" s="2">
        <f>Sheet6!C24*$C$1</f>
        <v>49.047120000000007</v>
      </c>
    </row>
    <row r="25" spans="1:2" x14ac:dyDescent="0.3">
      <c r="A25" s="2">
        <f>Sheet6!B25*$C$1</f>
        <v>116.67154000000001</v>
      </c>
      <c r="B25" s="2">
        <f>Sheet6!C25*$C$1</f>
        <v>49.756860000000003</v>
      </c>
    </row>
    <row r="26" spans="1:2" x14ac:dyDescent="0.3">
      <c r="A26" s="2">
        <f>Sheet6!B26*$C$1</f>
        <v>121.43616000000002</v>
      </c>
      <c r="B26" s="2">
        <f>Sheet6!C26*$C$1</f>
        <v>51.815600000000003</v>
      </c>
    </row>
    <row r="27" spans="1:2" x14ac:dyDescent="0.3">
      <c r="A27" s="2">
        <f>Sheet6!B27*$C$1</f>
        <v>130.11994000000001</v>
      </c>
      <c r="B27" s="2">
        <f>Sheet6!C27*$C$1</f>
        <v>54.237660000000005</v>
      </c>
    </row>
    <row r="28" spans="1:2" x14ac:dyDescent="0.3">
      <c r="A28" s="2">
        <f>Sheet6!B28*$C$1</f>
        <v>125.04348000000002</v>
      </c>
      <c r="B28" s="2">
        <f>Sheet6!C28*$C$1</f>
        <v>53.252280000000006</v>
      </c>
    </row>
    <row r="29" spans="1:2" x14ac:dyDescent="0.3">
      <c r="A29" s="2">
        <f>Sheet6!B29*$C$1</f>
        <v>134.11634000000001</v>
      </c>
      <c r="B29" s="2">
        <f>Sheet6!C29*$C$1</f>
        <v>54.906820000000003</v>
      </c>
    </row>
    <row r="30" spans="1:2" x14ac:dyDescent="0.3">
      <c r="A30" s="2">
        <f>Sheet6!B30*$C$1</f>
        <v>129.28828000000001</v>
      </c>
      <c r="B30" s="2">
        <f>Sheet6!C30*$C$1</f>
        <v>54.120800000000003</v>
      </c>
    </row>
    <row r="31" spans="1:2" x14ac:dyDescent="0.3">
      <c r="A31" s="2">
        <f>Sheet6!B31*$C$1</f>
        <v>147.96354000000002</v>
      </c>
      <c r="B31" s="2">
        <f>Sheet6!C31*$C$1</f>
        <v>61.275840000000002</v>
      </c>
    </row>
    <row r="32" spans="1:2" x14ac:dyDescent="0.3">
      <c r="A32" s="2">
        <f>Sheet6!B32*$C$1</f>
        <v>137.21020000000001</v>
      </c>
      <c r="B32" s="2">
        <f>Sheet6!C32*$C$1</f>
        <v>57.714800000000004</v>
      </c>
    </row>
    <row r="33" spans="1:2" x14ac:dyDescent="0.3">
      <c r="A33" s="2">
        <f>Sheet6!B33*$C$1</f>
        <v>138.63048000000001</v>
      </c>
      <c r="B33" s="2">
        <f>Sheet6!C33*$C$1</f>
        <v>58.167600000000007</v>
      </c>
    </row>
    <row r="34" spans="1:2" x14ac:dyDescent="0.3">
      <c r="A34" s="2">
        <f>Sheet6!B34*$C$1</f>
        <v>146.68784000000002</v>
      </c>
      <c r="B34" s="2">
        <f>Sheet6!C34*$C$1</f>
        <v>61.333920000000006</v>
      </c>
    </row>
    <row r="35" spans="1:2" x14ac:dyDescent="0.3">
      <c r="A35" s="2">
        <f>Sheet6!B35*$C$1</f>
        <v>144.39420000000001</v>
      </c>
      <c r="B35" s="2">
        <f>Sheet6!C35*$C$1</f>
        <v>60.998880000000007</v>
      </c>
    </row>
    <row r="36" spans="1:2" x14ac:dyDescent="0.3">
      <c r="A36" s="2">
        <f>Sheet6!B36*$C$1</f>
        <v>153.93630000000002</v>
      </c>
      <c r="B36" s="2">
        <f>Sheet6!C36*$C$1</f>
        <v>63.469100000000005</v>
      </c>
    </row>
    <row r="37" spans="1:2" x14ac:dyDescent="0.3">
      <c r="A37" s="2">
        <f>Sheet6!B37*$C$1</f>
        <v>148.7894</v>
      </c>
      <c r="B37" s="2">
        <f>Sheet6!C37*$C$1</f>
        <v>63.002060000000007</v>
      </c>
    </row>
    <row r="38" spans="1:2" x14ac:dyDescent="0.3">
      <c r="A38" s="2">
        <f>Sheet6!B38*$C$1</f>
        <v>154.05816000000002</v>
      </c>
      <c r="B38" s="2">
        <f>Sheet6!C38*$C$1</f>
        <v>65.802300000000002</v>
      </c>
    </row>
    <row r="39" spans="1:2" x14ac:dyDescent="0.3">
      <c r="A39" s="2">
        <f>Sheet6!B39*$C$1</f>
        <v>160.92100000000002</v>
      </c>
      <c r="B39" s="2">
        <f>Sheet6!C39*$C$1</f>
        <v>69.442760000000007</v>
      </c>
    </row>
    <row r="40" spans="1:2" x14ac:dyDescent="0.3">
      <c r="A40" s="2">
        <f>Sheet6!B40*$C$1</f>
        <v>157.44330000000002</v>
      </c>
      <c r="B40" s="2">
        <f>Sheet6!C40*$C$1</f>
        <v>68.797940000000011</v>
      </c>
    </row>
    <row r="41" spans="1:2" x14ac:dyDescent="0.3">
      <c r="A41" s="2">
        <f>Sheet6!B41*$C$1</f>
        <v>157.82534000000001</v>
      </c>
      <c r="B41" s="2">
        <f>Sheet6!C41*$C$1</f>
        <v>69.18968000000001</v>
      </c>
    </row>
    <row r="42" spans="1:2" x14ac:dyDescent="0.3">
      <c r="A42" s="2">
        <f>Sheet6!B42*$C$1</f>
        <v>157.38044000000002</v>
      </c>
      <c r="B42" s="2">
        <f>Sheet6!C42*$C$1</f>
        <v>68.139900000000011</v>
      </c>
    </row>
    <row r="43" spans="1:2" x14ac:dyDescent="0.3">
      <c r="A43" s="2">
        <f>Sheet6!B43*$C$1</f>
        <v>159.59134</v>
      </c>
      <c r="B43" s="2">
        <f>Sheet6!C43*$C$1</f>
        <v>71.162520000000001</v>
      </c>
    </row>
    <row r="44" spans="1:2" x14ac:dyDescent="0.3">
      <c r="A44" s="2">
        <f>Sheet6!B44*$C$1</f>
        <v>159.30206000000001</v>
      </c>
      <c r="B44" s="2">
        <f>Sheet6!C44*$C$1</f>
        <v>71.209720000000004</v>
      </c>
    </row>
    <row r="45" spans="1:2" x14ac:dyDescent="0.3">
      <c r="A45" s="2">
        <f>Sheet6!B45*$C$1</f>
        <v>171.18634</v>
      </c>
      <c r="B45" s="2">
        <f>Sheet6!C45*$C$1</f>
        <v>74.179560000000009</v>
      </c>
    </row>
    <row r="46" spans="1:2" x14ac:dyDescent="0.3">
      <c r="A46" s="2">
        <f>Sheet6!B46*$C$1</f>
        <v>159.62458000000001</v>
      </c>
      <c r="B46" s="2">
        <f>Sheet6!C46*$C$1</f>
        <v>48.159460000000003</v>
      </c>
    </row>
    <row r="47" spans="1:2" x14ac:dyDescent="0.3">
      <c r="A47" s="2">
        <f>Sheet6!B47*$C$1</f>
        <v>68.661740000000009</v>
      </c>
      <c r="B47" s="2">
        <f>Sheet6!C47*$C$1</f>
        <v>23.989780000000003</v>
      </c>
    </row>
    <row r="48" spans="1:2" x14ac:dyDescent="0.3">
      <c r="A48" s="2">
        <f>Sheet6!B48*$C$1</f>
        <v>69.880780000000001</v>
      </c>
      <c r="B48" s="2">
        <f>Sheet6!C48*$C$1</f>
        <v>25.240000000000002</v>
      </c>
    </row>
    <row r="49" spans="1:4" x14ac:dyDescent="0.3">
      <c r="A49" s="2">
        <f>Sheet6!B49*$C$1</f>
        <v>103.22420000000001</v>
      </c>
      <c r="B49" s="2">
        <f>Sheet6!C49*$C$1</f>
        <v>32.191600000000001</v>
      </c>
    </row>
    <row r="50" spans="1:4" x14ac:dyDescent="0.3">
      <c r="A50" s="2">
        <f>Sheet6!B50*$C$1</f>
        <v>142.81984</v>
      </c>
      <c r="B50" s="2">
        <f>Sheet6!C50*$C$1</f>
        <v>44.642300000000006</v>
      </c>
    </row>
    <row r="51" spans="1:4" x14ac:dyDescent="0.3">
      <c r="A51" s="2">
        <f>Sheet6!B51*$C$1</f>
        <v>134.78854000000001</v>
      </c>
      <c r="B51" s="2">
        <f>Sheet6!C51*$C$1</f>
        <v>38.529320000000006</v>
      </c>
    </row>
    <row r="52" spans="1:4" x14ac:dyDescent="0.3">
      <c r="A52" s="2">
        <f>Sheet6!B52*$C$1</f>
        <v>14.135840000000002</v>
      </c>
      <c r="B52" s="2">
        <f>Sheet6!C52*$C$1</f>
        <v>5.4184400000000004</v>
      </c>
    </row>
    <row r="53" spans="1:4" x14ac:dyDescent="0.3">
      <c r="A53" s="2">
        <f>AVERAGE(A3:A52)</f>
        <v>132.9909452</v>
      </c>
      <c r="B53" s="2">
        <f>AVERAGE(B3:B52)</f>
        <v>52.113121599999985</v>
      </c>
      <c r="C53" t="s">
        <v>149</v>
      </c>
      <c r="D53" t="s">
        <v>164</v>
      </c>
    </row>
    <row r="54" spans="1:4" x14ac:dyDescent="0.3">
      <c r="A54" s="2">
        <f>A53*linkedrecords!C4</f>
        <v>13.763232918747999</v>
      </c>
      <c r="B54" s="2">
        <f>B53*linkedrecords!C5</f>
        <v>3.6930276300569589</v>
      </c>
      <c r="C54" s="2" t="s">
        <v>159</v>
      </c>
      <c r="D54" s="6">
        <f>SUM(A54:B54)</f>
        <v>17.456260548804959</v>
      </c>
    </row>
    <row r="55" spans="1:4" x14ac:dyDescent="0.3">
      <c r="A55">
        <f>Sheet1!B55*linkedrecords!E4*20</f>
        <v>18.865492810159658</v>
      </c>
      <c r="B55" s="2">
        <f>Sheet1!B55*linkedrecords!E5*20</f>
        <v>5.0417970785984156</v>
      </c>
      <c r="C55" s="2" t="s">
        <v>160</v>
      </c>
      <c r="D55" s="6">
        <f>SUM(A55:B55)</f>
        <v>23.907289888758072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1" sqref="B1:U1"/>
    </sheetView>
  </sheetViews>
  <sheetFormatPr defaultRowHeight="14.4" x14ac:dyDescent="0.3"/>
  <sheetData>
    <row r="1" spans="1:22" x14ac:dyDescent="0.3">
      <c r="B1" s="13" t="s">
        <v>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 x14ac:dyDescent="0.3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s="12" t="s">
        <v>172</v>
      </c>
    </row>
    <row r="3" spans="1:22" x14ac:dyDescent="0.3">
      <c r="A3" t="s">
        <v>1</v>
      </c>
      <c r="B3" s="12">
        <v>21271899</v>
      </c>
      <c r="C3" s="12">
        <v>20435455</v>
      </c>
      <c r="D3" s="12">
        <v>836444</v>
      </c>
      <c r="E3" s="12">
        <v>8836487</v>
      </c>
      <c r="F3" s="12">
        <v>8442341</v>
      </c>
      <c r="G3" s="12">
        <v>394146</v>
      </c>
      <c r="H3" s="12">
        <v>4041804</v>
      </c>
      <c r="I3" s="12">
        <v>3982746</v>
      </c>
      <c r="J3" s="12">
        <v>59058</v>
      </c>
      <c r="K3" s="12">
        <v>8393608</v>
      </c>
      <c r="L3" s="12">
        <v>8010368</v>
      </c>
      <c r="M3" s="12">
        <v>383240</v>
      </c>
      <c r="N3" s="12">
        <v>0</v>
      </c>
      <c r="O3" s="12">
        <v>0</v>
      </c>
      <c r="P3" s="12">
        <v>0</v>
      </c>
      <c r="Q3" s="12">
        <v>8882385</v>
      </c>
      <c r="R3" s="12">
        <v>8573022</v>
      </c>
      <c r="S3" s="12">
        <v>130222</v>
      </c>
      <c r="T3" s="12">
        <v>252992</v>
      </c>
      <c r="U3" s="12">
        <v>47.610199999999999</v>
      </c>
      <c r="V3" s="12">
        <v>0</v>
      </c>
    </row>
    <row r="4" spans="1:22" x14ac:dyDescent="0.3">
      <c r="A4" t="s">
        <v>87</v>
      </c>
      <c r="B4" s="12">
        <v>19319464</v>
      </c>
      <c r="C4" s="12">
        <v>18980035</v>
      </c>
      <c r="D4" s="12">
        <v>339429</v>
      </c>
      <c r="E4" s="12">
        <v>6578335</v>
      </c>
      <c r="F4" s="12">
        <v>6461674</v>
      </c>
      <c r="G4" s="12">
        <v>116661</v>
      </c>
      <c r="H4" s="12">
        <v>6426096</v>
      </c>
      <c r="I4" s="12">
        <v>6336460</v>
      </c>
      <c r="J4" s="12">
        <v>89636</v>
      </c>
      <c r="K4" s="12">
        <v>6315033</v>
      </c>
      <c r="L4" s="12">
        <v>6181901</v>
      </c>
      <c r="M4" s="12">
        <v>133132</v>
      </c>
      <c r="N4" s="12">
        <v>0</v>
      </c>
      <c r="O4" s="12">
        <v>0</v>
      </c>
      <c r="P4" s="12">
        <v>0</v>
      </c>
      <c r="Q4" s="12">
        <v>6588792</v>
      </c>
      <c r="R4" s="12">
        <v>6385053</v>
      </c>
      <c r="S4" s="12">
        <v>54177</v>
      </c>
      <c r="T4" s="12">
        <v>79098</v>
      </c>
      <c r="U4" s="12">
        <v>48.973100000000002</v>
      </c>
      <c r="V4" s="12">
        <v>0</v>
      </c>
    </row>
    <row r="5" spans="1:22" x14ac:dyDescent="0.3">
      <c r="A5" t="s">
        <v>88</v>
      </c>
      <c r="B5" s="12">
        <v>17718901</v>
      </c>
      <c r="C5" s="12">
        <v>17222935</v>
      </c>
      <c r="D5" s="12">
        <v>495966</v>
      </c>
      <c r="E5" s="12">
        <v>6071947</v>
      </c>
      <c r="F5" s="12">
        <v>5946755</v>
      </c>
      <c r="G5" s="12">
        <v>125192</v>
      </c>
      <c r="H5" s="12">
        <v>5958855</v>
      </c>
      <c r="I5" s="12">
        <v>5724570</v>
      </c>
      <c r="J5" s="12">
        <v>234285</v>
      </c>
      <c r="K5" s="12">
        <v>5688099</v>
      </c>
      <c r="L5" s="12">
        <v>5551610</v>
      </c>
      <c r="M5" s="12">
        <v>136489</v>
      </c>
      <c r="N5" s="12">
        <v>0</v>
      </c>
      <c r="O5" s="12">
        <v>0</v>
      </c>
      <c r="P5" s="12">
        <v>0</v>
      </c>
      <c r="Q5" s="12">
        <v>6113352</v>
      </c>
      <c r="R5" s="12">
        <v>5971420</v>
      </c>
      <c r="S5" s="12">
        <v>68550</v>
      </c>
      <c r="T5" s="12">
        <v>67987</v>
      </c>
      <c r="U5" s="12">
        <v>123.123</v>
      </c>
      <c r="V5" s="12">
        <v>0</v>
      </c>
    </row>
    <row r="6" spans="1:22" x14ac:dyDescent="0.3">
      <c r="A6" t="s">
        <v>89</v>
      </c>
      <c r="B6" s="12">
        <v>21962371</v>
      </c>
      <c r="C6" s="12">
        <v>21073430</v>
      </c>
      <c r="D6" s="12">
        <v>888941</v>
      </c>
      <c r="E6" s="12">
        <v>8722322</v>
      </c>
      <c r="F6" s="12">
        <v>8326360</v>
      </c>
      <c r="G6" s="12">
        <v>395962</v>
      </c>
      <c r="H6" s="12">
        <v>4811689</v>
      </c>
      <c r="I6" s="12">
        <v>4690297</v>
      </c>
      <c r="J6" s="12">
        <v>121392</v>
      </c>
      <c r="K6" s="12">
        <v>8428360</v>
      </c>
      <c r="L6" s="12">
        <v>8056773</v>
      </c>
      <c r="M6" s="12">
        <v>371587</v>
      </c>
      <c r="N6" s="12">
        <v>0</v>
      </c>
      <c r="O6" s="12">
        <v>0</v>
      </c>
      <c r="P6" s="12">
        <v>0</v>
      </c>
      <c r="Q6" s="12">
        <v>8762498</v>
      </c>
      <c r="R6" s="12">
        <v>8602740</v>
      </c>
      <c r="S6" s="12">
        <v>133091</v>
      </c>
      <c r="T6" s="12">
        <v>238504</v>
      </c>
      <c r="U6" s="12">
        <v>30.029399999999999</v>
      </c>
      <c r="V6" s="12">
        <v>0</v>
      </c>
    </row>
    <row r="7" spans="1:22" x14ac:dyDescent="0.3">
      <c r="A7" t="s">
        <v>90</v>
      </c>
      <c r="B7" s="12">
        <v>19700835</v>
      </c>
      <c r="C7" s="12">
        <v>19164996</v>
      </c>
      <c r="D7" s="12">
        <v>535839</v>
      </c>
      <c r="E7" s="12">
        <v>6678101</v>
      </c>
      <c r="F7" s="12">
        <v>6506384</v>
      </c>
      <c r="G7" s="12">
        <v>171717</v>
      </c>
      <c r="H7" s="12">
        <v>6798781</v>
      </c>
      <c r="I7" s="12">
        <v>6614380</v>
      </c>
      <c r="J7" s="12">
        <v>184401</v>
      </c>
      <c r="K7" s="12">
        <v>6223953</v>
      </c>
      <c r="L7" s="12">
        <v>6044232</v>
      </c>
      <c r="M7" s="12">
        <v>179721</v>
      </c>
      <c r="N7" s="12">
        <v>0</v>
      </c>
      <c r="O7" s="12">
        <v>0</v>
      </c>
      <c r="P7" s="12">
        <v>0</v>
      </c>
      <c r="Q7" s="12">
        <v>6701724</v>
      </c>
      <c r="R7" s="12">
        <v>6330184</v>
      </c>
      <c r="S7" s="12">
        <v>59535</v>
      </c>
      <c r="T7" s="12">
        <v>120074</v>
      </c>
      <c r="U7" s="12">
        <v>92.872600000000006</v>
      </c>
      <c r="V7" s="12">
        <v>0</v>
      </c>
    </row>
    <row r="8" spans="1:22" x14ac:dyDescent="0.3">
      <c r="A8" t="s">
        <v>91</v>
      </c>
      <c r="B8" s="12">
        <v>16636854</v>
      </c>
      <c r="C8" s="12">
        <v>15909652</v>
      </c>
      <c r="D8" s="12">
        <v>727202</v>
      </c>
      <c r="E8" s="12">
        <v>6386872</v>
      </c>
      <c r="F8" s="12">
        <v>5979981</v>
      </c>
      <c r="G8" s="12">
        <v>406891</v>
      </c>
      <c r="H8" s="12">
        <v>4335631</v>
      </c>
      <c r="I8" s="12">
        <v>4293027</v>
      </c>
      <c r="J8" s="12">
        <v>42604</v>
      </c>
      <c r="K8" s="12">
        <v>5914351</v>
      </c>
      <c r="L8" s="12">
        <v>5636644</v>
      </c>
      <c r="M8" s="12">
        <v>277707</v>
      </c>
      <c r="N8" s="12">
        <v>0</v>
      </c>
      <c r="O8" s="12">
        <v>0</v>
      </c>
      <c r="P8" s="12">
        <v>0</v>
      </c>
      <c r="Q8" s="12">
        <v>6429304</v>
      </c>
      <c r="R8" s="12">
        <v>6248064</v>
      </c>
      <c r="S8" s="12">
        <v>116675</v>
      </c>
      <c r="T8" s="12">
        <v>160907</v>
      </c>
      <c r="U8" s="12">
        <v>81.968100000000007</v>
      </c>
      <c r="V8" s="12">
        <v>0</v>
      </c>
    </row>
    <row r="9" spans="1:22" x14ac:dyDescent="0.3">
      <c r="A9" t="s">
        <v>92</v>
      </c>
      <c r="B9" s="12">
        <v>21221459</v>
      </c>
      <c r="C9" s="12">
        <v>20052395</v>
      </c>
      <c r="D9" s="12">
        <v>1169064</v>
      </c>
      <c r="E9" s="12">
        <v>8380634</v>
      </c>
      <c r="F9" s="12">
        <v>7842040</v>
      </c>
      <c r="G9" s="12">
        <v>538594</v>
      </c>
      <c r="H9" s="12">
        <v>4869561</v>
      </c>
      <c r="I9" s="12">
        <v>4778492</v>
      </c>
      <c r="J9" s="12">
        <v>91069</v>
      </c>
      <c r="K9" s="12">
        <v>7971264</v>
      </c>
      <c r="L9" s="12">
        <v>7431863</v>
      </c>
      <c r="M9" s="12">
        <v>539401</v>
      </c>
      <c r="N9" s="12">
        <v>0</v>
      </c>
      <c r="O9" s="12">
        <v>0</v>
      </c>
      <c r="P9" s="12">
        <v>0</v>
      </c>
      <c r="Q9" s="12">
        <v>8433675</v>
      </c>
      <c r="R9" s="12">
        <v>8189670</v>
      </c>
      <c r="S9" s="12">
        <v>158903</v>
      </c>
      <c r="T9" s="12">
        <v>380514</v>
      </c>
      <c r="U9" s="12">
        <v>34.483400000000003</v>
      </c>
      <c r="V9" s="12">
        <v>0</v>
      </c>
    </row>
    <row r="10" spans="1:22" x14ac:dyDescent="0.3">
      <c r="A10" t="s">
        <v>93</v>
      </c>
      <c r="B10" s="12">
        <v>20506070</v>
      </c>
      <c r="C10" s="12">
        <v>18877564</v>
      </c>
      <c r="D10" s="12">
        <v>1628506</v>
      </c>
      <c r="E10" s="12">
        <v>8073365</v>
      </c>
      <c r="F10" s="12">
        <v>7274346</v>
      </c>
      <c r="G10" s="12">
        <v>799019</v>
      </c>
      <c r="H10" s="12">
        <v>4816458</v>
      </c>
      <c r="I10" s="12">
        <v>4706882</v>
      </c>
      <c r="J10" s="12">
        <v>109576</v>
      </c>
      <c r="K10" s="12">
        <v>7616247</v>
      </c>
      <c r="L10" s="12">
        <v>6896336</v>
      </c>
      <c r="M10" s="12">
        <v>719911</v>
      </c>
      <c r="N10" s="12">
        <v>0</v>
      </c>
      <c r="O10" s="12">
        <v>0</v>
      </c>
      <c r="P10" s="12">
        <v>0</v>
      </c>
      <c r="Q10" s="12">
        <v>8142064</v>
      </c>
      <c r="R10" s="12">
        <v>7973166</v>
      </c>
      <c r="S10" s="12">
        <v>200122</v>
      </c>
      <c r="T10" s="12">
        <v>519794</v>
      </c>
      <c r="U10" s="12">
        <v>32.7714</v>
      </c>
      <c r="V10" s="12">
        <v>0</v>
      </c>
    </row>
    <row r="11" spans="1:22" x14ac:dyDescent="0.3">
      <c r="A11" t="s">
        <v>94</v>
      </c>
      <c r="B11" s="12">
        <v>17726925</v>
      </c>
      <c r="C11" s="12">
        <v>17215786</v>
      </c>
      <c r="D11" s="12">
        <v>511139</v>
      </c>
      <c r="E11" s="12">
        <v>6499231</v>
      </c>
      <c r="F11" s="12">
        <v>6295114</v>
      </c>
      <c r="G11" s="12">
        <v>204117</v>
      </c>
      <c r="H11" s="12">
        <v>5056902</v>
      </c>
      <c r="I11" s="12">
        <v>4974178</v>
      </c>
      <c r="J11" s="12">
        <v>82724</v>
      </c>
      <c r="K11" s="12">
        <v>6170792</v>
      </c>
      <c r="L11" s="12">
        <v>5946494</v>
      </c>
      <c r="M11" s="12">
        <v>224298</v>
      </c>
      <c r="N11" s="12">
        <v>0</v>
      </c>
      <c r="O11" s="12">
        <v>0</v>
      </c>
      <c r="P11" s="12">
        <v>0</v>
      </c>
      <c r="Q11" s="12">
        <v>6528291</v>
      </c>
      <c r="R11" s="12">
        <v>6346914</v>
      </c>
      <c r="S11" s="12">
        <v>132551</v>
      </c>
      <c r="T11" s="12">
        <v>91874</v>
      </c>
      <c r="U11" s="12">
        <v>93.816999999999993</v>
      </c>
      <c r="V11" s="12">
        <v>0</v>
      </c>
    </row>
    <row r="12" spans="1:22" x14ac:dyDescent="0.3">
      <c r="A12" t="s">
        <v>95</v>
      </c>
      <c r="B12" s="12">
        <v>21526728</v>
      </c>
      <c r="C12" s="12">
        <v>21525918</v>
      </c>
      <c r="D12" s="12">
        <v>810</v>
      </c>
      <c r="E12" s="12">
        <v>6602963</v>
      </c>
      <c r="F12" s="12">
        <v>6602587</v>
      </c>
      <c r="G12" s="12">
        <v>376</v>
      </c>
      <c r="H12" s="12">
        <v>8433174</v>
      </c>
      <c r="I12" s="12">
        <v>8433061</v>
      </c>
      <c r="J12" s="12">
        <v>113</v>
      </c>
      <c r="K12" s="12">
        <v>6490591</v>
      </c>
      <c r="L12" s="12">
        <v>6490270</v>
      </c>
      <c r="M12" s="12">
        <v>321</v>
      </c>
      <c r="N12" s="12">
        <v>0</v>
      </c>
      <c r="O12" s="12">
        <v>0</v>
      </c>
      <c r="P12" s="12">
        <v>0</v>
      </c>
      <c r="Q12" s="12">
        <v>6603021</v>
      </c>
      <c r="R12" s="12">
        <v>6497957</v>
      </c>
      <c r="S12" s="12">
        <v>92</v>
      </c>
      <c r="T12" s="12">
        <v>231</v>
      </c>
      <c r="U12" s="12">
        <v>34.306199999999997</v>
      </c>
      <c r="V12" s="12">
        <v>0</v>
      </c>
    </row>
    <row r="13" spans="1:22" x14ac:dyDescent="0.3">
      <c r="A13" t="s">
        <v>96</v>
      </c>
      <c r="B13" s="12">
        <v>20028559</v>
      </c>
      <c r="C13" s="12">
        <v>18887652</v>
      </c>
      <c r="D13" s="12">
        <v>1140907</v>
      </c>
      <c r="E13" s="12">
        <v>7867622</v>
      </c>
      <c r="F13" s="12">
        <v>7337802</v>
      </c>
      <c r="G13" s="12">
        <v>529820</v>
      </c>
      <c r="H13" s="12">
        <v>4553494</v>
      </c>
      <c r="I13" s="12">
        <v>4436119</v>
      </c>
      <c r="J13" s="12">
        <v>117375</v>
      </c>
      <c r="K13" s="12">
        <v>7607443</v>
      </c>
      <c r="L13" s="12">
        <v>7113731</v>
      </c>
      <c r="M13" s="12">
        <v>493712</v>
      </c>
      <c r="N13" s="12">
        <v>0</v>
      </c>
      <c r="O13" s="12">
        <v>0</v>
      </c>
      <c r="P13" s="12">
        <v>0</v>
      </c>
      <c r="Q13" s="12">
        <v>7927101</v>
      </c>
      <c r="R13" s="12">
        <v>7835478</v>
      </c>
      <c r="S13" s="12">
        <v>155463</v>
      </c>
      <c r="T13" s="12">
        <v>338209</v>
      </c>
      <c r="U13" s="12">
        <v>54.021799999999999</v>
      </c>
      <c r="V13" s="12">
        <v>0</v>
      </c>
    </row>
    <row r="14" spans="1:22" x14ac:dyDescent="0.3">
      <c r="A14" t="s">
        <v>97</v>
      </c>
      <c r="B14" s="12">
        <v>21677904</v>
      </c>
      <c r="C14" s="12">
        <v>17606752</v>
      </c>
      <c r="D14" s="12">
        <v>4071152</v>
      </c>
      <c r="E14" s="12">
        <v>8621718</v>
      </c>
      <c r="F14" s="12">
        <v>6603536</v>
      </c>
      <c r="G14" s="12">
        <v>2018182</v>
      </c>
      <c r="H14" s="12">
        <v>4643254</v>
      </c>
      <c r="I14" s="12">
        <v>4536439</v>
      </c>
      <c r="J14" s="12">
        <v>106815</v>
      </c>
      <c r="K14" s="12">
        <v>8412932</v>
      </c>
      <c r="L14" s="12">
        <v>6466777</v>
      </c>
      <c r="M14" s="12">
        <v>1946155</v>
      </c>
      <c r="N14" s="12">
        <v>0</v>
      </c>
      <c r="O14" s="12">
        <v>0</v>
      </c>
      <c r="P14" s="12">
        <v>0</v>
      </c>
      <c r="Q14" s="12">
        <v>8656532</v>
      </c>
      <c r="R14" s="12">
        <v>8567156</v>
      </c>
      <c r="S14" s="12">
        <v>106477</v>
      </c>
      <c r="T14" s="12">
        <v>1839672</v>
      </c>
      <c r="U14" s="12">
        <v>22.756399999999999</v>
      </c>
      <c r="V14" s="12">
        <v>0</v>
      </c>
    </row>
    <row r="15" spans="1:22" x14ac:dyDescent="0.3">
      <c r="A15" t="s">
        <v>98</v>
      </c>
      <c r="B15" s="12">
        <v>21651776</v>
      </c>
      <c r="C15" s="12">
        <v>17072222</v>
      </c>
      <c r="D15" s="12">
        <v>4579554</v>
      </c>
      <c r="E15" s="12">
        <v>8641064</v>
      </c>
      <c r="F15" s="12">
        <v>6361461</v>
      </c>
      <c r="G15" s="12">
        <v>2279603</v>
      </c>
      <c r="H15" s="12">
        <v>4581246</v>
      </c>
      <c r="I15" s="12">
        <v>4476784</v>
      </c>
      <c r="J15" s="12">
        <v>104462</v>
      </c>
      <c r="K15" s="12">
        <v>8429466</v>
      </c>
      <c r="L15" s="12">
        <v>6233977</v>
      </c>
      <c r="M15" s="12">
        <v>2195489</v>
      </c>
      <c r="N15" s="12">
        <v>0</v>
      </c>
      <c r="O15" s="12">
        <v>0</v>
      </c>
      <c r="P15" s="12">
        <v>0</v>
      </c>
      <c r="Q15" s="12">
        <v>8673347</v>
      </c>
      <c r="R15" s="12">
        <v>8576031</v>
      </c>
      <c r="S15" s="12">
        <v>106990</v>
      </c>
      <c r="T15" s="12">
        <v>2088498</v>
      </c>
      <c r="U15" s="12">
        <v>20.1416</v>
      </c>
      <c r="V15" s="12">
        <v>0</v>
      </c>
    </row>
    <row r="16" spans="1:22" x14ac:dyDescent="0.3">
      <c r="A16" t="s">
        <v>99</v>
      </c>
      <c r="B16" s="12">
        <v>19911073</v>
      </c>
      <c r="C16" s="12">
        <v>16685881</v>
      </c>
      <c r="D16" s="12">
        <v>3225192</v>
      </c>
      <c r="E16" s="12">
        <v>7708837</v>
      </c>
      <c r="F16" s="12">
        <v>6116579</v>
      </c>
      <c r="G16" s="12">
        <v>1592258</v>
      </c>
      <c r="H16" s="12">
        <v>4712409</v>
      </c>
      <c r="I16" s="12">
        <v>4618133</v>
      </c>
      <c r="J16" s="12">
        <v>94276</v>
      </c>
      <c r="K16" s="12">
        <v>7489827</v>
      </c>
      <c r="L16" s="12">
        <v>5951169</v>
      </c>
      <c r="M16" s="12">
        <v>1538658</v>
      </c>
      <c r="N16" s="12">
        <v>0</v>
      </c>
      <c r="O16" s="12">
        <v>0</v>
      </c>
      <c r="P16" s="12">
        <v>0</v>
      </c>
      <c r="Q16" s="12">
        <v>7741071</v>
      </c>
      <c r="R16" s="12">
        <v>7644959</v>
      </c>
      <c r="S16" s="12">
        <v>118122</v>
      </c>
      <c r="T16" s="12">
        <v>1420507</v>
      </c>
      <c r="U16" s="12">
        <v>22.4374</v>
      </c>
      <c r="V16" s="12">
        <v>0</v>
      </c>
    </row>
    <row r="17" spans="1:22" x14ac:dyDescent="0.3">
      <c r="A17" t="s">
        <v>100</v>
      </c>
      <c r="B17" s="12">
        <v>18238917</v>
      </c>
      <c r="C17" s="12">
        <v>17207801</v>
      </c>
      <c r="D17" s="12">
        <v>1031116</v>
      </c>
      <c r="E17" s="12">
        <v>6819364</v>
      </c>
      <c r="F17" s="12">
        <v>6339068</v>
      </c>
      <c r="G17" s="12">
        <v>480296</v>
      </c>
      <c r="H17" s="12">
        <v>4835964</v>
      </c>
      <c r="I17" s="12">
        <v>4754005</v>
      </c>
      <c r="J17" s="12">
        <v>81959</v>
      </c>
      <c r="K17" s="12">
        <v>6583589</v>
      </c>
      <c r="L17" s="12">
        <v>6114728</v>
      </c>
      <c r="M17" s="12">
        <v>468861</v>
      </c>
      <c r="N17" s="12">
        <v>0</v>
      </c>
      <c r="O17" s="12">
        <v>0</v>
      </c>
      <c r="P17" s="12">
        <v>0</v>
      </c>
      <c r="Q17" s="12">
        <v>6856042</v>
      </c>
      <c r="R17" s="12">
        <v>6763274</v>
      </c>
      <c r="S17" s="12">
        <v>138633</v>
      </c>
      <c r="T17" s="12">
        <v>330224</v>
      </c>
      <c r="U17" s="12">
        <v>39.892099999999999</v>
      </c>
      <c r="V17" s="12">
        <v>0</v>
      </c>
    </row>
    <row r="18" spans="1:22" x14ac:dyDescent="0.3">
      <c r="A18" t="s">
        <v>101</v>
      </c>
      <c r="B18" s="12">
        <v>17369975</v>
      </c>
      <c r="C18" s="12">
        <v>16327155</v>
      </c>
      <c r="D18" s="12">
        <v>1042820</v>
      </c>
      <c r="E18" s="12">
        <v>6323358</v>
      </c>
      <c r="F18" s="12">
        <v>5836524</v>
      </c>
      <c r="G18" s="12">
        <v>486834</v>
      </c>
      <c r="H18" s="12">
        <v>4963606</v>
      </c>
      <c r="I18" s="12">
        <v>4881888</v>
      </c>
      <c r="J18" s="12">
        <v>81718</v>
      </c>
      <c r="K18" s="12">
        <v>6083011</v>
      </c>
      <c r="L18" s="12">
        <v>5608743</v>
      </c>
      <c r="M18" s="12">
        <v>474268</v>
      </c>
      <c r="N18" s="12">
        <v>0</v>
      </c>
      <c r="O18" s="12">
        <v>0</v>
      </c>
      <c r="P18" s="12">
        <v>0</v>
      </c>
      <c r="Q18" s="12">
        <v>6357224</v>
      </c>
      <c r="R18" s="12">
        <v>6258095</v>
      </c>
      <c r="S18" s="12">
        <v>133699</v>
      </c>
      <c r="T18" s="12">
        <v>340589</v>
      </c>
      <c r="U18" s="12">
        <v>40.099699999999999</v>
      </c>
      <c r="V18" s="12">
        <v>0</v>
      </c>
    </row>
    <row r="19" spans="1:22" x14ac:dyDescent="0.3">
      <c r="A19" t="s">
        <v>102</v>
      </c>
      <c r="B19" s="12">
        <v>17332132</v>
      </c>
      <c r="C19" s="12">
        <v>16265610</v>
      </c>
      <c r="D19" s="12">
        <v>1066522</v>
      </c>
      <c r="E19" s="12">
        <v>6319348</v>
      </c>
      <c r="F19" s="12">
        <v>5818690</v>
      </c>
      <c r="G19" s="12">
        <v>500658</v>
      </c>
      <c r="H19" s="12">
        <v>4929932</v>
      </c>
      <c r="I19" s="12">
        <v>4849793</v>
      </c>
      <c r="J19" s="12">
        <v>80139</v>
      </c>
      <c r="K19" s="12">
        <v>6082852</v>
      </c>
      <c r="L19" s="12">
        <v>5597127</v>
      </c>
      <c r="M19" s="12">
        <v>485725</v>
      </c>
      <c r="N19" s="12">
        <v>0</v>
      </c>
      <c r="O19" s="12">
        <v>0</v>
      </c>
      <c r="P19" s="12">
        <v>0</v>
      </c>
      <c r="Q19" s="12">
        <v>6353822</v>
      </c>
      <c r="R19" s="12">
        <v>6260584</v>
      </c>
      <c r="S19" s="12">
        <v>134131</v>
      </c>
      <c r="T19" s="12">
        <v>351601</v>
      </c>
      <c r="U19" s="12">
        <v>41.872599999999998</v>
      </c>
      <c r="V19" s="12">
        <v>0</v>
      </c>
    </row>
    <row r="20" spans="1:22" x14ac:dyDescent="0.3">
      <c r="A20" t="s">
        <v>103</v>
      </c>
      <c r="B20" s="12">
        <v>21640460</v>
      </c>
      <c r="C20" s="12">
        <v>21569597</v>
      </c>
      <c r="D20" s="12">
        <v>70863</v>
      </c>
      <c r="E20" s="12">
        <v>6679544</v>
      </c>
      <c r="F20" s="12">
        <v>6652622</v>
      </c>
      <c r="G20" s="12">
        <v>26922</v>
      </c>
      <c r="H20" s="12">
        <v>8413236</v>
      </c>
      <c r="I20" s="12">
        <v>8381157</v>
      </c>
      <c r="J20" s="12">
        <v>32079</v>
      </c>
      <c r="K20" s="12">
        <v>6547680</v>
      </c>
      <c r="L20" s="12">
        <v>6535818</v>
      </c>
      <c r="M20" s="12">
        <v>11862</v>
      </c>
      <c r="N20" s="12">
        <v>0</v>
      </c>
      <c r="O20" s="12">
        <v>0</v>
      </c>
      <c r="P20" s="12">
        <v>0</v>
      </c>
      <c r="Q20" s="12">
        <v>6683997</v>
      </c>
      <c r="R20" s="12">
        <v>6575265</v>
      </c>
      <c r="S20" s="12">
        <v>3307</v>
      </c>
      <c r="T20" s="12">
        <v>8555</v>
      </c>
      <c r="U20" s="12">
        <v>231.95699999999999</v>
      </c>
      <c r="V20" s="12">
        <v>0</v>
      </c>
    </row>
    <row r="21" spans="1:22" x14ac:dyDescent="0.3">
      <c r="A21" t="s">
        <v>104</v>
      </c>
      <c r="B21" s="12">
        <v>21828891</v>
      </c>
      <c r="C21" s="12">
        <v>21812120</v>
      </c>
      <c r="D21" s="12">
        <v>16771</v>
      </c>
      <c r="E21" s="12">
        <v>6690851</v>
      </c>
      <c r="F21" s="12">
        <v>6690320</v>
      </c>
      <c r="G21" s="12">
        <v>531</v>
      </c>
      <c r="H21" s="12">
        <v>8561791</v>
      </c>
      <c r="I21" s="12">
        <v>8561694</v>
      </c>
      <c r="J21" s="12">
        <v>97</v>
      </c>
      <c r="K21" s="12">
        <v>6576249</v>
      </c>
      <c r="L21" s="12">
        <v>6560106</v>
      </c>
      <c r="M21" s="12">
        <v>16143</v>
      </c>
      <c r="N21" s="12">
        <v>0</v>
      </c>
      <c r="O21" s="12">
        <v>0</v>
      </c>
      <c r="P21" s="12">
        <v>0</v>
      </c>
      <c r="Q21" s="12">
        <v>6690908</v>
      </c>
      <c r="R21" s="12">
        <v>6580674</v>
      </c>
      <c r="S21" s="12">
        <v>85</v>
      </c>
      <c r="T21" s="12">
        <v>16055</v>
      </c>
      <c r="U21" s="12">
        <v>16.148299999999999</v>
      </c>
      <c r="V21" s="12">
        <v>0</v>
      </c>
    </row>
    <row r="22" spans="1:22" x14ac:dyDescent="0.3">
      <c r="A22" t="s">
        <v>105</v>
      </c>
      <c r="B22" s="12">
        <v>17946329</v>
      </c>
      <c r="C22" s="12">
        <v>16679018</v>
      </c>
      <c r="D22" s="12">
        <v>1267311</v>
      </c>
      <c r="E22" s="12">
        <v>6515977</v>
      </c>
      <c r="F22" s="12">
        <v>5942897</v>
      </c>
      <c r="G22" s="12">
        <v>573080</v>
      </c>
      <c r="H22" s="12">
        <v>5194887</v>
      </c>
      <c r="I22" s="12">
        <v>4973006</v>
      </c>
      <c r="J22" s="12">
        <v>221881</v>
      </c>
      <c r="K22" s="12">
        <v>6235465</v>
      </c>
      <c r="L22" s="12">
        <v>5763115</v>
      </c>
      <c r="M22" s="12">
        <v>472350</v>
      </c>
      <c r="N22" s="12">
        <v>0</v>
      </c>
      <c r="O22" s="12">
        <v>0</v>
      </c>
      <c r="P22" s="12">
        <v>0</v>
      </c>
      <c r="Q22" s="12">
        <v>6557254</v>
      </c>
      <c r="R22" s="12">
        <v>6452740</v>
      </c>
      <c r="S22" s="12">
        <v>113300</v>
      </c>
      <c r="T22" s="12">
        <v>359068</v>
      </c>
      <c r="U22" s="12">
        <v>22.9785</v>
      </c>
      <c r="V22" s="12">
        <v>0</v>
      </c>
    </row>
    <row r="23" spans="1:22" x14ac:dyDescent="0.3">
      <c r="A23" t="s">
        <v>106</v>
      </c>
      <c r="B23" s="12">
        <v>18393516</v>
      </c>
      <c r="C23" s="12">
        <v>16227956</v>
      </c>
      <c r="D23" s="12">
        <v>2165560</v>
      </c>
      <c r="E23" s="12">
        <v>7031384</v>
      </c>
      <c r="F23" s="12">
        <v>6283441</v>
      </c>
      <c r="G23" s="12">
        <v>747943</v>
      </c>
      <c r="H23" s="12">
        <v>5523766</v>
      </c>
      <c r="I23" s="12">
        <v>4664584</v>
      </c>
      <c r="J23" s="12">
        <v>859182</v>
      </c>
      <c r="K23" s="12">
        <v>5838366</v>
      </c>
      <c r="L23" s="12">
        <v>5279931</v>
      </c>
      <c r="M23" s="12">
        <v>558435</v>
      </c>
      <c r="N23" s="12">
        <v>0</v>
      </c>
      <c r="O23" s="12">
        <v>0</v>
      </c>
      <c r="P23" s="12">
        <v>0</v>
      </c>
      <c r="Q23" s="12">
        <v>7069388</v>
      </c>
      <c r="R23" s="12">
        <v>6878904</v>
      </c>
      <c r="S23" s="12">
        <v>196065</v>
      </c>
      <c r="T23" s="12">
        <v>362431</v>
      </c>
      <c r="U23" s="12">
        <v>174.39599999999999</v>
      </c>
      <c r="V23" s="12">
        <v>0</v>
      </c>
    </row>
    <row r="24" spans="1:22" x14ac:dyDescent="0.3">
      <c r="A24" t="s">
        <v>107</v>
      </c>
      <c r="B24" s="12">
        <v>18623423</v>
      </c>
      <c r="C24" s="12">
        <v>16405664</v>
      </c>
      <c r="D24" s="12">
        <v>2217759</v>
      </c>
      <c r="E24" s="12">
        <v>7048643</v>
      </c>
      <c r="F24" s="12">
        <v>6323667</v>
      </c>
      <c r="G24" s="12">
        <v>724976</v>
      </c>
      <c r="H24" s="12">
        <v>5806509</v>
      </c>
      <c r="I24" s="12">
        <v>4854162</v>
      </c>
      <c r="J24" s="12">
        <v>952347</v>
      </c>
      <c r="K24" s="12">
        <v>5768271</v>
      </c>
      <c r="L24" s="12">
        <v>5227835</v>
      </c>
      <c r="M24" s="12">
        <v>540436</v>
      </c>
      <c r="N24" s="12">
        <v>0</v>
      </c>
      <c r="O24" s="12">
        <v>0</v>
      </c>
      <c r="P24" s="12">
        <v>0</v>
      </c>
      <c r="Q24" s="12">
        <v>7089495</v>
      </c>
      <c r="R24" s="12">
        <v>6885740</v>
      </c>
      <c r="S24" s="12">
        <v>200673</v>
      </c>
      <c r="T24" s="12">
        <v>339851</v>
      </c>
      <c r="U24" s="12">
        <v>175.03</v>
      </c>
      <c r="V24" s="12">
        <v>0</v>
      </c>
    </row>
    <row r="25" spans="1:22" x14ac:dyDescent="0.3">
      <c r="A25" t="s">
        <v>108</v>
      </c>
      <c r="B25" s="12">
        <v>18316838</v>
      </c>
      <c r="C25" s="12">
        <v>16093231</v>
      </c>
      <c r="D25" s="12">
        <v>2223607</v>
      </c>
      <c r="E25" s="12">
        <v>6981627</v>
      </c>
      <c r="F25" s="12">
        <v>6229309</v>
      </c>
      <c r="G25" s="12">
        <v>752318</v>
      </c>
      <c r="H25" s="12">
        <v>5512469</v>
      </c>
      <c r="I25" s="12">
        <v>4610374</v>
      </c>
      <c r="J25" s="12">
        <v>902095</v>
      </c>
      <c r="K25" s="12">
        <v>5822742</v>
      </c>
      <c r="L25" s="12">
        <v>5253548</v>
      </c>
      <c r="M25" s="12">
        <v>569194</v>
      </c>
      <c r="N25" s="12">
        <v>0</v>
      </c>
      <c r="O25" s="12">
        <v>0</v>
      </c>
      <c r="P25" s="12">
        <v>0</v>
      </c>
      <c r="Q25" s="12">
        <v>7019343</v>
      </c>
      <c r="R25" s="12">
        <v>6833170</v>
      </c>
      <c r="S25" s="12">
        <v>199979</v>
      </c>
      <c r="T25" s="12">
        <v>369124</v>
      </c>
      <c r="U25" s="12">
        <v>185.06</v>
      </c>
      <c r="V25" s="12">
        <v>0</v>
      </c>
    </row>
    <row r="26" spans="1:22" x14ac:dyDescent="0.3">
      <c r="A26" t="s">
        <v>109</v>
      </c>
      <c r="B26" s="12">
        <v>18654437</v>
      </c>
      <c r="C26" s="12">
        <v>16450184</v>
      </c>
      <c r="D26" s="12">
        <v>2204253</v>
      </c>
      <c r="E26" s="12">
        <v>7050868</v>
      </c>
      <c r="F26" s="12">
        <v>6330670</v>
      </c>
      <c r="G26" s="12">
        <v>720198</v>
      </c>
      <c r="H26" s="12">
        <v>5814639</v>
      </c>
      <c r="I26" s="12">
        <v>4868705</v>
      </c>
      <c r="J26" s="12">
        <v>945934</v>
      </c>
      <c r="K26" s="12">
        <v>5788930</v>
      </c>
      <c r="L26" s="12">
        <v>5250809</v>
      </c>
      <c r="M26" s="12">
        <v>538121</v>
      </c>
      <c r="N26" s="12">
        <v>0</v>
      </c>
      <c r="O26" s="12">
        <v>0</v>
      </c>
      <c r="P26" s="12">
        <v>0</v>
      </c>
      <c r="Q26" s="12">
        <v>7093119</v>
      </c>
      <c r="R26" s="12">
        <v>6891972</v>
      </c>
      <c r="S26" s="12">
        <v>198817</v>
      </c>
      <c r="T26" s="12">
        <v>339223</v>
      </c>
      <c r="U26" s="12">
        <v>174.27199999999999</v>
      </c>
      <c r="V26" s="12">
        <v>0</v>
      </c>
    </row>
    <row r="27" spans="1:22" x14ac:dyDescent="0.3">
      <c r="A27" t="s">
        <v>110</v>
      </c>
      <c r="B27" s="12">
        <v>18720743</v>
      </c>
      <c r="C27" s="12">
        <v>16517215</v>
      </c>
      <c r="D27" s="12">
        <v>2203528</v>
      </c>
      <c r="E27" s="12">
        <v>7063793</v>
      </c>
      <c r="F27" s="12">
        <v>6357629</v>
      </c>
      <c r="G27" s="12">
        <v>706164</v>
      </c>
      <c r="H27" s="12">
        <v>5884988</v>
      </c>
      <c r="I27" s="12">
        <v>4909375</v>
      </c>
      <c r="J27" s="12">
        <v>975613</v>
      </c>
      <c r="K27" s="12">
        <v>5771962</v>
      </c>
      <c r="L27" s="12">
        <v>5250211</v>
      </c>
      <c r="M27" s="12">
        <v>521751</v>
      </c>
      <c r="N27" s="12">
        <v>0</v>
      </c>
      <c r="O27" s="12">
        <v>0</v>
      </c>
      <c r="P27" s="12">
        <v>0</v>
      </c>
      <c r="Q27" s="12">
        <v>7106664</v>
      </c>
      <c r="R27" s="12">
        <v>6900511</v>
      </c>
      <c r="S27" s="12">
        <v>200416</v>
      </c>
      <c r="T27" s="12">
        <v>321328</v>
      </c>
      <c r="U27" s="12">
        <v>178.196</v>
      </c>
      <c r="V27" s="12">
        <v>0</v>
      </c>
    </row>
    <row r="28" spans="1:22" x14ac:dyDescent="0.3">
      <c r="A28" t="s">
        <v>111</v>
      </c>
      <c r="B28" s="12">
        <v>18696135</v>
      </c>
      <c r="C28" s="12">
        <v>16485410</v>
      </c>
      <c r="D28" s="12">
        <v>2210725</v>
      </c>
      <c r="E28" s="12">
        <v>7056821</v>
      </c>
      <c r="F28" s="12">
        <v>6354671</v>
      </c>
      <c r="G28" s="12">
        <v>702150</v>
      </c>
      <c r="H28" s="12">
        <v>5882524</v>
      </c>
      <c r="I28" s="12">
        <v>4902904</v>
      </c>
      <c r="J28" s="12">
        <v>979620</v>
      </c>
      <c r="K28" s="12">
        <v>5756790</v>
      </c>
      <c r="L28" s="12">
        <v>5227835</v>
      </c>
      <c r="M28" s="12">
        <v>528955</v>
      </c>
      <c r="N28" s="12">
        <v>0</v>
      </c>
      <c r="O28" s="12">
        <v>0</v>
      </c>
      <c r="P28" s="12">
        <v>0</v>
      </c>
      <c r="Q28" s="12">
        <v>7099299</v>
      </c>
      <c r="R28" s="12">
        <v>6891508</v>
      </c>
      <c r="S28" s="12">
        <v>207767</v>
      </c>
      <c r="T28" s="12">
        <v>321193</v>
      </c>
      <c r="U28" s="12">
        <v>179.57499999999999</v>
      </c>
      <c r="V28" s="12">
        <v>0</v>
      </c>
    </row>
    <row r="29" spans="1:22" x14ac:dyDescent="0.3">
      <c r="A29" t="s">
        <v>112</v>
      </c>
      <c r="B29" s="12">
        <v>19389750</v>
      </c>
      <c r="C29" s="12">
        <v>17922830</v>
      </c>
      <c r="D29" s="12">
        <v>1466920</v>
      </c>
      <c r="E29" s="12">
        <v>6863521</v>
      </c>
      <c r="F29" s="12">
        <v>6202633</v>
      </c>
      <c r="G29" s="12">
        <v>660888</v>
      </c>
      <c r="H29" s="12">
        <v>5983644</v>
      </c>
      <c r="I29" s="12">
        <v>5722248</v>
      </c>
      <c r="J29" s="12">
        <v>261396</v>
      </c>
      <c r="K29" s="12">
        <v>6542585</v>
      </c>
      <c r="L29" s="12">
        <v>5997949</v>
      </c>
      <c r="M29" s="12">
        <v>544636</v>
      </c>
      <c r="N29" s="12">
        <v>0</v>
      </c>
      <c r="O29" s="12">
        <v>0</v>
      </c>
      <c r="P29" s="12">
        <v>0</v>
      </c>
      <c r="Q29" s="12">
        <v>6913579</v>
      </c>
      <c r="R29" s="12">
        <v>6792763</v>
      </c>
      <c r="S29" s="12">
        <v>129956</v>
      </c>
      <c r="T29" s="12">
        <v>414689</v>
      </c>
      <c r="U29" s="12">
        <v>24.1325</v>
      </c>
      <c r="V29" s="12">
        <v>0</v>
      </c>
    </row>
    <row r="30" spans="1:22" x14ac:dyDescent="0.3">
      <c r="A30" t="s">
        <v>113</v>
      </c>
      <c r="B30" s="12">
        <v>19685701</v>
      </c>
      <c r="C30" s="12">
        <v>18168152</v>
      </c>
      <c r="D30" s="12">
        <v>1517549</v>
      </c>
      <c r="E30" s="12">
        <v>6931794</v>
      </c>
      <c r="F30" s="12">
        <v>6251330</v>
      </c>
      <c r="G30" s="12">
        <v>680464</v>
      </c>
      <c r="H30" s="12">
        <v>6151405</v>
      </c>
      <c r="I30" s="12">
        <v>5877460</v>
      </c>
      <c r="J30" s="12">
        <v>273945</v>
      </c>
      <c r="K30" s="12">
        <v>6602502</v>
      </c>
      <c r="L30" s="12">
        <v>6039362</v>
      </c>
      <c r="M30" s="12">
        <v>563140</v>
      </c>
      <c r="N30" s="12">
        <v>0</v>
      </c>
      <c r="O30" s="12">
        <v>0</v>
      </c>
      <c r="P30" s="12">
        <v>0</v>
      </c>
      <c r="Q30" s="12">
        <v>6985012</v>
      </c>
      <c r="R30" s="12">
        <v>6863920</v>
      </c>
      <c r="S30" s="12">
        <v>135799</v>
      </c>
      <c r="T30" s="12">
        <v>427346</v>
      </c>
      <c r="U30" s="12">
        <v>24.7455</v>
      </c>
      <c r="V30" s="12">
        <v>0</v>
      </c>
    </row>
    <row r="31" spans="1:22" x14ac:dyDescent="0.3">
      <c r="A31" t="s">
        <v>114</v>
      </c>
      <c r="B31" s="12">
        <v>20001654</v>
      </c>
      <c r="C31" s="12">
        <v>18576231</v>
      </c>
      <c r="D31" s="12">
        <v>1425423</v>
      </c>
      <c r="E31" s="12">
        <v>6968399</v>
      </c>
      <c r="F31" s="12">
        <v>6349777</v>
      </c>
      <c r="G31" s="12">
        <v>618622</v>
      </c>
      <c r="H31" s="12">
        <v>6377011</v>
      </c>
      <c r="I31" s="12">
        <v>6128721</v>
      </c>
      <c r="J31" s="12">
        <v>248290</v>
      </c>
      <c r="K31" s="12">
        <v>6656244</v>
      </c>
      <c r="L31" s="12">
        <v>6097733</v>
      </c>
      <c r="M31" s="12">
        <v>558511</v>
      </c>
      <c r="N31" s="12">
        <v>0</v>
      </c>
      <c r="O31" s="12">
        <v>0</v>
      </c>
      <c r="P31" s="12">
        <v>0</v>
      </c>
      <c r="Q31" s="12">
        <v>7008874</v>
      </c>
      <c r="R31" s="12">
        <v>6834631</v>
      </c>
      <c r="S31" s="12">
        <v>131248</v>
      </c>
      <c r="T31" s="12">
        <v>427256</v>
      </c>
      <c r="U31" s="12">
        <v>22.712499999999999</v>
      </c>
      <c r="V31" s="12">
        <v>0</v>
      </c>
    </row>
    <row r="32" spans="1:22" x14ac:dyDescent="0.3">
      <c r="A32" t="s">
        <v>115</v>
      </c>
      <c r="B32" s="12">
        <v>19804269</v>
      </c>
      <c r="C32" s="12">
        <v>18159037</v>
      </c>
      <c r="D32" s="12">
        <v>1645232</v>
      </c>
      <c r="E32" s="12">
        <v>6947432</v>
      </c>
      <c r="F32" s="12">
        <v>6218129</v>
      </c>
      <c r="G32" s="12">
        <v>729303</v>
      </c>
      <c r="H32" s="12">
        <v>6245385</v>
      </c>
      <c r="I32" s="12">
        <v>5958538</v>
      </c>
      <c r="J32" s="12">
        <v>286847</v>
      </c>
      <c r="K32" s="12">
        <v>6611452</v>
      </c>
      <c r="L32" s="12">
        <v>5982370</v>
      </c>
      <c r="M32" s="12">
        <v>629082</v>
      </c>
      <c r="N32" s="12">
        <v>0</v>
      </c>
      <c r="O32" s="12">
        <v>0</v>
      </c>
      <c r="P32" s="12">
        <v>0</v>
      </c>
      <c r="Q32" s="12">
        <v>6993734</v>
      </c>
      <c r="R32" s="12">
        <v>6852154</v>
      </c>
      <c r="S32" s="12">
        <v>151152</v>
      </c>
      <c r="T32" s="12">
        <v>477941</v>
      </c>
      <c r="U32" s="12">
        <v>23.5001</v>
      </c>
      <c r="V32" s="12">
        <v>0</v>
      </c>
    </row>
    <row r="33" spans="1:22" x14ac:dyDescent="0.3">
      <c r="A33" t="s">
        <v>116</v>
      </c>
      <c r="B33" s="12">
        <v>19914016</v>
      </c>
      <c r="C33" s="12">
        <v>18312394</v>
      </c>
      <c r="D33" s="12">
        <v>1601622</v>
      </c>
      <c r="E33" s="12">
        <v>6955036</v>
      </c>
      <c r="F33" s="12">
        <v>6264119</v>
      </c>
      <c r="G33" s="12">
        <v>690917</v>
      </c>
      <c r="H33" s="12">
        <v>6288613</v>
      </c>
      <c r="I33" s="12">
        <v>6002646</v>
      </c>
      <c r="J33" s="12">
        <v>285967</v>
      </c>
      <c r="K33" s="12">
        <v>6670367</v>
      </c>
      <c r="L33" s="12">
        <v>6045629</v>
      </c>
      <c r="M33" s="12">
        <v>624738</v>
      </c>
      <c r="N33" s="12">
        <v>0</v>
      </c>
      <c r="O33" s="12">
        <v>0</v>
      </c>
      <c r="P33" s="12">
        <v>0</v>
      </c>
      <c r="Q33" s="12">
        <v>6999819</v>
      </c>
      <c r="R33" s="12">
        <v>6873475</v>
      </c>
      <c r="S33" s="12">
        <v>150389</v>
      </c>
      <c r="T33" s="12">
        <v>474361</v>
      </c>
      <c r="U33" s="12">
        <v>23.216699999999999</v>
      </c>
      <c r="V33" s="12">
        <v>0</v>
      </c>
    </row>
    <row r="34" spans="1:22" x14ac:dyDescent="0.3">
      <c r="A34" t="s">
        <v>117</v>
      </c>
      <c r="B34" s="12">
        <v>19110975</v>
      </c>
      <c r="C34" s="12">
        <v>17037314</v>
      </c>
      <c r="D34" s="12">
        <v>2073661</v>
      </c>
      <c r="E34" s="12">
        <v>6754249</v>
      </c>
      <c r="F34" s="12">
        <v>5707304</v>
      </c>
      <c r="G34" s="12">
        <v>1046945</v>
      </c>
      <c r="H34" s="12">
        <v>6108005</v>
      </c>
      <c r="I34" s="12">
        <v>5824477</v>
      </c>
      <c r="J34" s="12">
        <v>283528</v>
      </c>
      <c r="K34" s="12">
        <v>6248721</v>
      </c>
      <c r="L34" s="12">
        <v>5505533</v>
      </c>
      <c r="M34" s="12">
        <v>743188</v>
      </c>
      <c r="N34" s="12">
        <v>0</v>
      </c>
      <c r="O34" s="12">
        <v>0</v>
      </c>
      <c r="P34" s="12">
        <v>0</v>
      </c>
      <c r="Q34" s="12">
        <v>6811724</v>
      </c>
      <c r="R34" s="12">
        <v>6705182</v>
      </c>
      <c r="S34" s="12">
        <v>176510</v>
      </c>
      <c r="T34" s="12">
        <v>566681</v>
      </c>
      <c r="U34" s="12">
        <v>21.255800000000001</v>
      </c>
      <c r="V34" s="12">
        <v>0</v>
      </c>
    </row>
    <row r="35" spans="1:22" x14ac:dyDescent="0.3">
      <c r="A35" t="s">
        <v>118</v>
      </c>
      <c r="B35" s="12">
        <v>19100275</v>
      </c>
      <c r="C35" s="12">
        <v>17003851</v>
      </c>
      <c r="D35" s="12">
        <v>2096424</v>
      </c>
      <c r="E35" s="12">
        <v>6752449</v>
      </c>
      <c r="F35" s="12">
        <v>5687314</v>
      </c>
      <c r="G35" s="12">
        <v>1065135</v>
      </c>
      <c r="H35" s="12">
        <v>6110592</v>
      </c>
      <c r="I35" s="12">
        <v>5824750</v>
      </c>
      <c r="J35" s="12">
        <v>285842</v>
      </c>
      <c r="K35" s="12">
        <v>6237234</v>
      </c>
      <c r="L35" s="12">
        <v>5491787</v>
      </c>
      <c r="M35" s="12">
        <v>745447</v>
      </c>
      <c r="N35" s="12">
        <v>0</v>
      </c>
      <c r="O35" s="12">
        <v>0</v>
      </c>
      <c r="P35" s="12">
        <v>0</v>
      </c>
      <c r="Q35" s="12">
        <v>6813073</v>
      </c>
      <c r="R35" s="12">
        <v>6707416</v>
      </c>
      <c r="S35" s="12">
        <v>175327</v>
      </c>
      <c r="T35" s="12">
        <v>570111</v>
      </c>
      <c r="U35" s="12">
        <v>21.019200000000001</v>
      </c>
      <c r="V35" s="12">
        <v>0</v>
      </c>
    </row>
    <row r="36" spans="1:22" x14ac:dyDescent="0.3">
      <c r="A36" t="s">
        <v>119</v>
      </c>
      <c r="B36" s="12">
        <v>19239528</v>
      </c>
      <c r="C36" s="12">
        <v>17163312</v>
      </c>
      <c r="D36" s="12">
        <v>2076216</v>
      </c>
      <c r="E36" s="12">
        <v>6801748</v>
      </c>
      <c r="F36" s="12">
        <v>5749214</v>
      </c>
      <c r="G36" s="12">
        <v>1052534</v>
      </c>
      <c r="H36" s="12">
        <v>6180271</v>
      </c>
      <c r="I36" s="12">
        <v>5894754</v>
      </c>
      <c r="J36" s="12">
        <v>285517</v>
      </c>
      <c r="K36" s="12">
        <v>6257509</v>
      </c>
      <c r="L36" s="12">
        <v>5519344</v>
      </c>
      <c r="M36" s="12">
        <v>738165</v>
      </c>
      <c r="N36" s="12">
        <v>0</v>
      </c>
      <c r="O36" s="12">
        <v>0</v>
      </c>
      <c r="P36" s="12">
        <v>0</v>
      </c>
      <c r="Q36" s="12">
        <v>6852073</v>
      </c>
      <c r="R36" s="12">
        <v>6719104</v>
      </c>
      <c r="S36" s="12">
        <v>182354</v>
      </c>
      <c r="T36" s="12">
        <v>555904</v>
      </c>
      <c r="U36" s="12">
        <v>18.385400000000001</v>
      </c>
      <c r="V36" s="12">
        <v>0</v>
      </c>
    </row>
    <row r="37" spans="1:22" x14ac:dyDescent="0.3">
      <c r="A37" t="s">
        <v>120</v>
      </c>
      <c r="B37" s="12">
        <v>19558324</v>
      </c>
      <c r="C37" s="12">
        <v>17653833</v>
      </c>
      <c r="D37" s="12">
        <v>1904491</v>
      </c>
      <c r="E37" s="12">
        <v>6787661</v>
      </c>
      <c r="F37" s="12">
        <v>5915225</v>
      </c>
      <c r="G37" s="12">
        <v>872436</v>
      </c>
      <c r="H37" s="12">
        <v>6323951</v>
      </c>
      <c r="I37" s="12">
        <v>6032449</v>
      </c>
      <c r="J37" s="12">
        <v>291502</v>
      </c>
      <c r="K37" s="12">
        <v>6446712</v>
      </c>
      <c r="L37" s="12">
        <v>5706159</v>
      </c>
      <c r="M37" s="12">
        <v>740553</v>
      </c>
      <c r="N37" s="12">
        <v>0</v>
      </c>
      <c r="O37" s="12">
        <v>0</v>
      </c>
      <c r="P37" s="12">
        <v>0</v>
      </c>
      <c r="Q37" s="12">
        <v>6848198</v>
      </c>
      <c r="R37" s="12">
        <v>6736476</v>
      </c>
      <c r="S37" s="12">
        <v>174658</v>
      </c>
      <c r="T37" s="12">
        <v>565900</v>
      </c>
      <c r="U37" s="12">
        <v>22.427099999999999</v>
      </c>
      <c r="V37" s="12">
        <v>0</v>
      </c>
    </row>
    <row r="38" spans="1:22" x14ac:dyDescent="0.3">
      <c r="A38" t="s">
        <v>121</v>
      </c>
      <c r="B38" s="12">
        <v>19833694</v>
      </c>
      <c r="C38" s="12">
        <v>18005484</v>
      </c>
      <c r="D38" s="12">
        <v>1828210</v>
      </c>
      <c r="E38" s="12">
        <v>6781109</v>
      </c>
      <c r="F38" s="12">
        <v>5987225</v>
      </c>
      <c r="G38" s="12">
        <v>793884</v>
      </c>
      <c r="H38" s="12">
        <v>6552527</v>
      </c>
      <c r="I38" s="12">
        <v>6258703</v>
      </c>
      <c r="J38" s="12">
        <v>293824</v>
      </c>
      <c r="K38" s="12">
        <v>6500058</v>
      </c>
      <c r="L38" s="12">
        <v>5759556</v>
      </c>
      <c r="M38" s="12">
        <v>740502</v>
      </c>
      <c r="N38" s="12">
        <v>0</v>
      </c>
      <c r="O38" s="12">
        <v>0</v>
      </c>
      <c r="P38" s="12">
        <v>0</v>
      </c>
      <c r="Q38" s="12">
        <v>6830934</v>
      </c>
      <c r="R38" s="12">
        <v>6693751</v>
      </c>
      <c r="S38" s="12">
        <v>170693</v>
      </c>
      <c r="T38" s="12">
        <v>569808</v>
      </c>
      <c r="U38" s="12">
        <v>19.024899999999999</v>
      </c>
      <c r="V38" s="12">
        <v>0</v>
      </c>
    </row>
    <row r="39" spans="1:22" x14ac:dyDescent="0.3">
      <c r="A39" t="s">
        <v>122</v>
      </c>
      <c r="B39" s="12">
        <v>18263905</v>
      </c>
      <c r="C39" s="12">
        <v>16781584</v>
      </c>
      <c r="D39" s="12">
        <v>1482321</v>
      </c>
      <c r="E39" s="12">
        <v>6155431</v>
      </c>
      <c r="F39" s="12">
        <v>5472467</v>
      </c>
      <c r="G39" s="12">
        <v>682964</v>
      </c>
      <c r="H39" s="12">
        <v>6165960</v>
      </c>
      <c r="I39" s="12">
        <v>6016627</v>
      </c>
      <c r="J39" s="12">
        <v>149333</v>
      </c>
      <c r="K39" s="12">
        <v>5942514</v>
      </c>
      <c r="L39" s="12">
        <v>5292490</v>
      </c>
      <c r="M39" s="12">
        <v>650024</v>
      </c>
      <c r="N39" s="12">
        <v>0</v>
      </c>
      <c r="O39" s="12">
        <v>0</v>
      </c>
      <c r="P39" s="12">
        <v>0</v>
      </c>
      <c r="Q39" s="12">
        <v>6197424</v>
      </c>
      <c r="R39" s="12">
        <v>6077365</v>
      </c>
      <c r="S39" s="12">
        <v>141756</v>
      </c>
      <c r="T39" s="12">
        <v>508274</v>
      </c>
      <c r="U39" s="12">
        <v>23.441199999999998</v>
      </c>
      <c r="V39" s="12">
        <v>0</v>
      </c>
    </row>
    <row r="40" spans="1:22" x14ac:dyDescent="0.3">
      <c r="A40" t="s">
        <v>123</v>
      </c>
      <c r="B40" s="12">
        <v>18249384</v>
      </c>
      <c r="C40" s="12">
        <v>16825326</v>
      </c>
      <c r="D40" s="12">
        <v>1424058</v>
      </c>
      <c r="E40" s="12">
        <v>6133671</v>
      </c>
      <c r="F40" s="12">
        <v>5477764</v>
      </c>
      <c r="G40" s="12">
        <v>655907</v>
      </c>
      <c r="H40" s="12">
        <v>6163520</v>
      </c>
      <c r="I40" s="12">
        <v>6020960</v>
      </c>
      <c r="J40" s="12">
        <v>142560</v>
      </c>
      <c r="K40" s="12">
        <v>5952193</v>
      </c>
      <c r="L40" s="12">
        <v>5326602</v>
      </c>
      <c r="M40" s="12">
        <v>625591</v>
      </c>
      <c r="N40" s="12">
        <v>0</v>
      </c>
      <c r="O40" s="12">
        <v>0</v>
      </c>
      <c r="P40" s="12">
        <v>0</v>
      </c>
      <c r="Q40" s="12">
        <v>6168302</v>
      </c>
      <c r="R40" s="12">
        <v>6078828</v>
      </c>
      <c r="S40" s="12">
        <v>141159</v>
      </c>
      <c r="T40" s="12">
        <v>484401</v>
      </c>
      <c r="U40" s="12">
        <v>17.874400000000001</v>
      </c>
      <c r="V40" s="12">
        <v>0</v>
      </c>
    </row>
    <row r="41" spans="1:22" x14ac:dyDescent="0.3">
      <c r="A41" t="s">
        <v>124</v>
      </c>
      <c r="B41" s="12">
        <v>18220777</v>
      </c>
      <c r="C41" s="12">
        <v>16716657</v>
      </c>
      <c r="D41" s="12">
        <v>1504120</v>
      </c>
      <c r="E41" s="12">
        <v>6140157</v>
      </c>
      <c r="F41" s="12">
        <v>5438473</v>
      </c>
      <c r="G41" s="12">
        <v>701684</v>
      </c>
      <c r="H41" s="12">
        <v>6157876</v>
      </c>
      <c r="I41" s="12">
        <v>6005914</v>
      </c>
      <c r="J41" s="12">
        <v>151962</v>
      </c>
      <c r="K41" s="12">
        <v>5922744</v>
      </c>
      <c r="L41" s="12">
        <v>5272270</v>
      </c>
      <c r="M41" s="12">
        <v>650474</v>
      </c>
      <c r="N41" s="12">
        <v>0</v>
      </c>
      <c r="O41" s="12">
        <v>0</v>
      </c>
      <c r="P41" s="12">
        <v>0</v>
      </c>
      <c r="Q41" s="12">
        <v>6184699</v>
      </c>
      <c r="R41" s="12">
        <v>6084192</v>
      </c>
      <c r="S41" s="12">
        <v>138732</v>
      </c>
      <c r="T41" s="12">
        <v>511747</v>
      </c>
      <c r="U41" s="12">
        <v>42.937800000000003</v>
      </c>
      <c r="V41" s="12">
        <v>0</v>
      </c>
    </row>
    <row r="42" spans="1:22" x14ac:dyDescent="0.3">
      <c r="A42" t="s">
        <v>125</v>
      </c>
      <c r="B42" s="12">
        <v>20441490</v>
      </c>
      <c r="C42" s="12">
        <v>20381349</v>
      </c>
      <c r="D42" s="12">
        <v>60141</v>
      </c>
      <c r="E42" s="12">
        <v>6651127</v>
      </c>
      <c r="F42" s="12">
        <v>6616342</v>
      </c>
      <c r="G42" s="12">
        <v>34785</v>
      </c>
      <c r="H42" s="12">
        <v>7343415</v>
      </c>
      <c r="I42" s="12">
        <v>7336199</v>
      </c>
      <c r="J42" s="12">
        <v>7216</v>
      </c>
      <c r="K42" s="12">
        <v>6446948</v>
      </c>
      <c r="L42" s="12">
        <v>6428808</v>
      </c>
      <c r="M42" s="12">
        <v>18140</v>
      </c>
      <c r="N42" s="12">
        <v>0</v>
      </c>
      <c r="O42" s="12">
        <v>0</v>
      </c>
      <c r="P42" s="12">
        <v>0</v>
      </c>
      <c r="Q42" s="12">
        <v>6652236</v>
      </c>
      <c r="R42" s="12">
        <v>6478065</v>
      </c>
      <c r="S42" s="12">
        <v>5471</v>
      </c>
      <c r="T42" s="12">
        <v>12670</v>
      </c>
      <c r="U42" s="12">
        <v>17.654399999999999</v>
      </c>
      <c r="V42" s="12">
        <v>0</v>
      </c>
    </row>
    <row r="43" spans="1:22" x14ac:dyDescent="0.3">
      <c r="A43" t="s">
        <v>126</v>
      </c>
      <c r="B43" s="12">
        <v>18694967</v>
      </c>
      <c r="C43" s="12">
        <v>17716964</v>
      </c>
      <c r="D43" s="12">
        <v>978003</v>
      </c>
      <c r="E43" s="12">
        <v>6363102</v>
      </c>
      <c r="F43" s="12">
        <v>5871910</v>
      </c>
      <c r="G43" s="12">
        <v>491192</v>
      </c>
      <c r="H43" s="12">
        <v>6205469</v>
      </c>
      <c r="I43" s="12">
        <v>6141464</v>
      </c>
      <c r="J43" s="12">
        <v>64005</v>
      </c>
      <c r="K43" s="12">
        <v>6126396</v>
      </c>
      <c r="L43" s="12">
        <v>5703590</v>
      </c>
      <c r="M43" s="12">
        <v>422806</v>
      </c>
      <c r="N43" s="12">
        <v>0</v>
      </c>
      <c r="O43" s="12">
        <v>0</v>
      </c>
      <c r="P43" s="12">
        <v>0</v>
      </c>
      <c r="Q43" s="12">
        <v>6399351</v>
      </c>
      <c r="R43" s="12">
        <v>6246438</v>
      </c>
      <c r="S43" s="12">
        <v>117650</v>
      </c>
      <c r="T43" s="12">
        <v>305161</v>
      </c>
      <c r="U43" s="12">
        <v>28.642800000000001</v>
      </c>
      <c r="V43" s="12">
        <v>0</v>
      </c>
    </row>
    <row r="44" spans="1:22" x14ac:dyDescent="0.3">
      <c r="A44" t="s">
        <v>127</v>
      </c>
      <c r="B44" s="12">
        <v>18708962</v>
      </c>
      <c r="C44" s="12">
        <v>17726579</v>
      </c>
      <c r="D44" s="12">
        <v>982383</v>
      </c>
      <c r="E44" s="12">
        <v>6367034</v>
      </c>
      <c r="F44" s="12">
        <v>5873667</v>
      </c>
      <c r="G44" s="12">
        <v>493367</v>
      </c>
      <c r="H44" s="12">
        <v>6211299</v>
      </c>
      <c r="I44" s="12">
        <v>6147019</v>
      </c>
      <c r="J44" s="12">
        <v>64280</v>
      </c>
      <c r="K44" s="12">
        <v>6130629</v>
      </c>
      <c r="L44" s="12">
        <v>5705893</v>
      </c>
      <c r="M44" s="12">
        <v>424736</v>
      </c>
      <c r="N44" s="12">
        <v>0</v>
      </c>
      <c r="O44" s="12">
        <v>0</v>
      </c>
      <c r="P44" s="12">
        <v>0</v>
      </c>
      <c r="Q44" s="12">
        <v>6403776</v>
      </c>
      <c r="R44" s="12">
        <v>6251179</v>
      </c>
      <c r="S44" s="12">
        <v>117975</v>
      </c>
      <c r="T44" s="12">
        <v>306764</v>
      </c>
      <c r="U44" s="12">
        <v>29.3552</v>
      </c>
      <c r="V44" s="12">
        <v>0</v>
      </c>
    </row>
    <row r="45" spans="1:22" x14ac:dyDescent="0.3">
      <c r="A45" t="s">
        <v>128</v>
      </c>
      <c r="B45" s="12">
        <v>19887867</v>
      </c>
      <c r="C45" s="12">
        <v>19393114</v>
      </c>
      <c r="D45" s="12">
        <v>494753</v>
      </c>
      <c r="E45" s="12">
        <v>6492606</v>
      </c>
      <c r="F45" s="12">
        <v>6270947</v>
      </c>
      <c r="G45" s="12">
        <v>221659</v>
      </c>
      <c r="H45" s="12">
        <v>7088311</v>
      </c>
      <c r="I45" s="12">
        <v>7021387</v>
      </c>
      <c r="J45" s="12">
        <v>66924</v>
      </c>
      <c r="K45" s="12">
        <v>6306950</v>
      </c>
      <c r="L45" s="12">
        <v>6100780</v>
      </c>
      <c r="M45" s="12">
        <v>206170</v>
      </c>
      <c r="N45" s="12">
        <v>0</v>
      </c>
      <c r="O45" s="12">
        <v>0</v>
      </c>
      <c r="P45" s="12">
        <v>0</v>
      </c>
      <c r="Q45" s="12">
        <v>6508657</v>
      </c>
      <c r="R45" s="12">
        <v>6376624</v>
      </c>
      <c r="S45" s="12">
        <v>50035</v>
      </c>
      <c r="T45" s="12">
        <v>156139</v>
      </c>
      <c r="U45" s="12">
        <v>15.020200000000001</v>
      </c>
      <c r="V45" s="12">
        <v>0</v>
      </c>
    </row>
    <row r="46" spans="1:22" x14ac:dyDescent="0.3">
      <c r="A46" t="s">
        <v>129</v>
      </c>
      <c r="B46" s="12">
        <v>19371496</v>
      </c>
      <c r="C46" s="12">
        <v>18266324</v>
      </c>
      <c r="D46" s="12">
        <v>1105172</v>
      </c>
      <c r="E46" s="12">
        <v>7256401</v>
      </c>
      <c r="F46" s="12">
        <v>6777194</v>
      </c>
      <c r="G46" s="12">
        <v>479207</v>
      </c>
      <c r="H46" s="12">
        <v>5118786</v>
      </c>
      <c r="I46" s="12">
        <v>5039112</v>
      </c>
      <c r="J46" s="12">
        <v>79674</v>
      </c>
      <c r="K46" s="12">
        <v>6996309</v>
      </c>
      <c r="L46" s="12">
        <v>6450018</v>
      </c>
      <c r="M46" s="12">
        <v>546291</v>
      </c>
      <c r="N46" s="12">
        <v>0</v>
      </c>
      <c r="O46" s="12">
        <v>0</v>
      </c>
      <c r="P46" s="12">
        <v>0</v>
      </c>
      <c r="Q46" s="12">
        <v>7300552</v>
      </c>
      <c r="R46" s="12">
        <v>7202055</v>
      </c>
      <c r="S46" s="12">
        <v>276047</v>
      </c>
      <c r="T46" s="12">
        <v>270256</v>
      </c>
      <c r="U46" s="12">
        <v>25.6858</v>
      </c>
      <c r="V46" s="12">
        <v>0</v>
      </c>
    </row>
    <row r="47" spans="1:22" x14ac:dyDescent="0.3">
      <c r="A47" t="s">
        <v>130</v>
      </c>
      <c r="B47" s="12">
        <v>18243499</v>
      </c>
      <c r="C47" s="12">
        <v>13009854</v>
      </c>
      <c r="D47" s="12">
        <v>5233645</v>
      </c>
      <c r="E47" s="12">
        <v>6366436</v>
      </c>
      <c r="F47" s="12">
        <v>5306819</v>
      </c>
      <c r="G47" s="12">
        <v>1059617</v>
      </c>
      <c r="H47" s="12">
        <v>7027830</v>
      </c>
      <c r="I47" s="12">
        <v>3427123</v>
      </c>
      <c r="J47" s="12">
        <v>3600707</v>
      </c>
      <c r="K47" s="12">
        <v>4849233</v>
      </c>
      <c r="L47" s="12">
        <v>4275912</v>
      </c>
      <c r="M47" s="12">
        <v>573321</v>
      </c>
      <c r="N47" s="12">
        <v>0</v>
      </c>
      <c r="O47" s="12">
        <v>0</v>
      </c>
      <c r="P47" s="12">
        <v>0</v>
      </c>
      <c r="Q47" s="12">
        <v>6386597</v>
      </c>
      <c r="R47" s="12">
        <v>6316345</v>
      </c>
      <c r="S47" s="12">
        <v>413548</v>
      </c>
      <c r="T47" s="12">
        <v>159989</v>
      </c>
      <c r="U47" s="12">
        <v>334.952</v>
      </c>
      <c r="V47" s="12">
        <v>0</v>
      </c>
    </row>
    <row r="48" spans="1:22" x14ac:dyDescent="0.3">
      <c r="A48" t="s">
        <v>131</v>
      </c>
      <c r="B48" s="12">
        <v>16894395</v>
      </c>
      <c r="C48" s="12">
        <v>11170013</v>
      </c>
      <c r="D48" s="12">
        <v>5724382</v>
      </c>
      <c r="E48" s="12">
        <v>4586650</v>
      </c>
      <c r="F48" s="12">
        <v>4203668</v>
      </c>
      <c r="G48" s="12">
        <v>382982</v>
      </c>
      <c r="H48" s="12">
        <v>8209320</v>
      </c>
      <c r="I48" s="12">
        <v>3157822</v>
      </c>
      <c r="J48" s="12">
        <v>5051498</v>
      </c>
      <c r="K48" s="12">
        <v>4098425</v>
      </c>
      <c r="L48" s="12">
        <v>3808523</v>
      </c>
      <c r="M48" s="12">
        <v>289902</v>
      </c>
      <c r="N48" s="12">
        <v>0</v>
      </c>
      <c r="O48" s="12">
        <v>0</v>
      </c>
      <c r="P48" s="12">
        <v>0</v>
      </c>
      <c r="Q48" s="12">
        <v>4604381</v>
      </c>
      <c r="R48" s="12">
        <v>4544898</v>
      </c>
      <c r="S48" s="12">
        <v>152387</v>
      </c>
      <c r="T48" s="12">
        <v>137695</v>
      </c>
      <c r="U48" s="12">
        <v>506.26100000000002</v>
      </c>
      <c r="V48" s="12">
        <v>0</v>
      </c>
    </row>
    <row r="49" spans="1:22" x14ac:dyDescent="0.3">
      <c r="A49" t="s">
        <v>132</v>
      </c>
      <c r="B49" s="12">
        <v>18019858</v>
      </c>
      <c r="C49" s="12">
        <v>17640307</v>
      </c>
      <c r="D49" s="12">
        <v>379551</v>
      </c>
      <c r="E49" s="12">
        <v>7228334</v>
      </c>
      <c r="F49" s="12">
        <v>7093218</v>
      </c>
      <c r="G49" s="12">
        <v>135116</v>
      </c>
      <c r="H49" s="12">
        <v>3702465</v>
      </c>
      <c r="I49" s="12">
        <v>3597955</v>
      </c>
      <c r="J49" s="12">
        <v>104510</v>
      </c>
      <c r="K49" s="12">
        <v>7089059</v>
      </c>
      <c r="L49" s="12">
        <v>6949134</v>
      </c>
      <c r="M49" s="12">
        <v>139925</v>
      </c>
      <c r="N49" s="12">
        <v>0</v>
      </c>
      <c r="O49" s="12">
        <v>0</v>
      </c>
      <c r="P49" s="12">
        <v>0</v>
      </c>
      <c r="Q49" s="12">
        <v>7233617</v>
      </c>
      <c r="R49" s="12">
        <v>7150774</v>
      </c>
      <c r="S49" s="12">
        <v>45205</v>
      </c>
      <c r="T49" s="12">
        <v>94725</v>
      </c>
      <c r="U49" s="12">
        <v>33.600999999999999</v>
      </c>
      <c r="V49" s="12">
        <v>0</v>
      </c>
    </row>
    <row r="50" spans="1:22" x14ac:dyDescent="0.3">
      <c r="A50" t="s">
        <v>133</v>
      </c>
      <c r="B50" s="12">
        <v>17657359</v>
      </c>
      <c r="C50" s="12">
        <v>17534232</v>
      </c>
      <c r="D50" s="12">
        <v>123127</v>
      </c>
      <c r="E50" s="12">
        <v>6673734</v>
      </c>
      <c r="F50" s="12">
        <v>6639530</v>
      </c>
      <c r="G50" s="12">
        <v>34204</v>
      </c>
      <c r="H50" s="12">
        <v>4388693</v>
      </c>
      <c r="I50" s="12">
        <v>4346007</v>
      </c>
      <c r="J50" s="12">
        <v>42686</v>
      </c>
      <c r="K50" s="12">
        <v>6594932</v>
      </c>
      <c r="L50" s="12">
        <v>6548695</v>
      </c>
      <c r="M50" s="12">
        <v>46237</v>
      </c>
      <c r="N50" s="12">
        <v>0</v>
      </c>
      <c r="O50" s="12">
        <v>0</v>
      </c>
      <c r="P50" s="12">
        <v>0</v>
      </c>
      <c r="Q50" s="12">
        <v>6676131</v>
      </c>
      <c r="R50" s="12">
        <v>6608815</v>
      </c>
      <c r="S50" s="12">
        <v>17176</v>
      </c>
      <c r="T50" s="12">
        <v>29243</v>
      </c>
      <c r="U50" s="12">
        <v>50.136099999999999</v>
      </c>
      <c r="V50" s="12">
        <v>0</v>
      </c>
    </row>
    <row r="51" spans="1:22" x14ac:dyDescent="0.3">
      <c r="A51" t="s">
        <v>134</v>
      </c>
      <c r="B51" s="12">
        <v>20711573</v>
      </c>
      <c r="C51" s="12">
        <v>20296474</v>
      </c>
      <c r="D51" s="12">
        <v>415099</v>
      </c>
      <c r="E51" s="12">
        <v>7184911</v>
      </c>
      <c r="F51" s="12">
        <v>6971135</v>
      </c>
      <c r="G51" s="12">
        <v>213776</v>
      </c>
      <c r="H51" s="12">
        <v>6542809</v>
      </c>
      <c r="I51" s="12">
        <v>6524320</v>
      </c>
      <c r="J51" s="12">
        <v>18489</v>
      </c>
      <c r="K51" s="12">
        <v>6983853</v>
      </c>
      <c r="L51" s="12">
        <v>6801019</v>
      </c>
      <c r="M51" s="12">
        <v>182834</v>
      </c>
      <c r="N51" s="12">
        <v>0</v>
      </c>
      <c r="O51" s="12">
        <v>0</v>
      </c>
      <c r="P51" s="12">
        <v>0</v>
      </c>
      <c r="Q51" s="12">
        <v>7200655</v>
      </c>
      <c r="R51" s="12">
        <v>7085013</v>
      </c>
      <c r="S51" s="12">
        <v>55154</v>
      </c>
      <c r="T51" s="12">
        <v>127675</v>
      </c>
      <c r="U51" s="12">
        <v>58.041499999999999</v>
      </c>
      <c r="V51" s="12">
        <v>0</v>
      </c>
    </row>
    <row r="52" spans="1:22" x14ac:dyDescent="0.3">
      <c r="A52" t="s">
        <v>135</v>
      </c>
      <c r="B52" s="12">
        <v>12967927</v>
      </c>
      <c r="C52" s="12">
        <v>12806892</v>
      </c>
      <c r="D52" s="12">
        <v>161035</v>
      </c>
      <c r="E52" s="12">
        <v>5096752</v>
      </c>
      <c r="F52" s="12">
        <v>5041594</v>
      </c>
      <c r="G52" s="12">
        <v>55158</v>
      </c>
      <c r="H52" s="12">
        <v>2880886</v>
      </c>
      <c r="I52" s="12">
        <v>2846671</v>
      </c>
      <c r="J52" s="12">
        <v>34215</v>
      </c>
      <c r="K52" s="12">
        <v>4990289</v>
      </c>
      <c r="L52" s="12">
        <v>4918627</v>
      </c>
      <c r="M52" s="12">
        <v>71662</v>
      </c>
      <c r="N52" s="12">
        <v>0</v>
      </c>
      <c r="O52" s="12">
        <v>0</v>
      </c>
      <c r="P52" s="12">
        <v>0</v>
      </c>
      <c r="Q52" s="12">
        <v>5113305</v>
      </c>
      <c r="R52" s="12">
        <v>5045363</v>
      </c>
      <c r="S52" s="12">
        <v>25799</v>
      </c>
      <c r="T52" s="12">
        <v>45672</v>
      </c>
      <c r="U52" s="12">
        <v>39.985799999999998</v>
      </c>
      <c r="V52" s="12">
        <v>0</v>
      </c>
    </row>
  </sheetData>
  <mergeCells count="1">
    <mergeCell ref="B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topLeftCell="A2" workbookViewId="0">
      <selection activeCell="T4" sqref="T4"/>
    </sheetView>
  </sheetViews>
  <sheetFormatPr defaultRowHeight="14.4" x14ac:dyDescent="0.3"/>
  <sheetData>
    <row r="1" spans="1:22" x14ac:dyDescent="0.3">
      <c r="B1" s="13" t="s">
        <v>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2" s="11" customFormat="1" ht="57.6" x14ac:dyDescent="0.3">
      <c r="B2" s="11" t="s">
        <v>23</v>
      </c>
      <c r="C2" s="11" t="s">
        <v>24</v>
      </c>
      <c r="D2" s="11" t="s">
        <v>25</v>
      </c>
      <c r="E2" s="11" t="s">
        <v>26</v>
      </c>
      <c r="F2" s="11" t="s">
        <v>27</v>
      </c>
      <c r="G2" s="11" t="s">
        <v>28</v>
      </c>
      <c r="H2" s="11" t="s">
        <v>29</v>
      </c>
      <c r="I2" s="11" t="s">
        <v>30</v>
      </c>
      <c r="J2" s="11" t="s">
        <v>31</v>
      </c>
      <c r="K2" s="11" t="s">
        <v>32</v>
      </c>
      <c r="L2" s="11" t="s">
        <v>33</v>
      </c>
      <c r="M2" s="11" t="s">
        <v>34</v>
      </c>
      <c r="N2" s="11" t="s">
        <v>35</v>
      </c>
      <c r="O2" s="11" t="s">
        <v>36</v>
      </c>
      <c r="P2" s="11" t="s">
        <v>37</v>
      </c>
      <c r="Q2" s="11" t="s">
        <v>38</v>
      </c>
      <c r="R2" s="11" t="s">
        <v>39</v>
      </c>
      <c r="S2" s="11" t="s">
        <v>40</v>
      </c>
      <c r="T2" s="11" t="s">
        <v>41</v>
      </c>
      <c r="U2" s="11" t="s">
        <v>42</v>
      </c>
      <c r="V2" s="12" t="s">
        <v>173</v>
      </c>
    </row>
    <row r="3" spans="1:22" x14ac:dyDescent="0.3">
      <c r="A3" t="s">
        <v>1</v>
      </c>
      <c r="B3" s="12">
        <v>14604887</v>
      </c>
      <c r="C3" s="12">
        <v>13995861</v>
      </c>
      <c r="D3" s="12">
        <v>609026</v>
      </c>
      <c r="E3" s="12">
        <v>8929396</v>
      </c>
      <c r="F3" s="12">
        <v>8875707</v>
      </c>
      <c r="G3" s="12">
        <v>53689</v>
      </c>
      <c r="H3" s="12">
        <v>0</v>
      </c>
      <c r="I3" s="12">
        <v>0</v>
      </c>
      <c r="J3" s="12">
        <v>0</v>
      </c>
      <c r="K3" s="12">
        <v>5675491</v>
      </c>
      <c r="L3" s="12">
        <v>5120154</v>
      </c>
      <c r="M3" s="12">
        <v>555337</v>
      </c>
      <c r="N3" s="12">
        <v>0</v>
      </c>
      <c r="O3" s="12">
        <v>0</v>
      </c>
      <c r="P3" s="12">
        <v>0</v>
      </c>
      <c r="Q3" s="12">
        <v>5716694</v>
      </c>
      <c r="R3" s="12">
        <v>5707966</v>
      </c>
      <c r="S3" s="12">
        <v>394001</v>
      </c>
      <c r="T3" s="12">
        <v>161494</v>
      </c>
      <c r="U3" s="12">
        <v>18.1982</v>
      </c>
      <c r="V3" s="12">
        <v>0</v>
      </c>
    </row>
    <row r="4" spans="1:22" x14ac:dyDescent="0.3">
      <c r="A4" t="s">
        <v>87</v>
      </c>
      <c r="B4" s="12">
        <v>19777571</v>
      </c>
      <c r="C4" s="12">
        <v>18013476</v>
      </c>
      <c r="D4" s="12">
        <v>1764095</v>
      </c>
      <c r="E4" s="12">
        <v>9566178</v>
      </c>
      <c r="F4" s="12">
        <v>9321982</v>
      </c>
      <c r="G4" s="12">
        <v>244196</v>
      </c>
      <c r="H4" s="12">
        <v>0</v>
      </c>
      <c r="I4" s="12">
        <v>0</v>
      </c>
      <c r="J4" s="12">
        <v>0</v>
      </c>
      <c r="K4" s="12">
        <v>10211393</v>
      </c>
      <c r="L4" s="12">
        <v>8691494</v>
      </c>
      <c r="M4" s="12">
        <v>1519899</v>
      </c>
      <c r="N4" s="12">
        <v>0</v>
      </c>
      <c r="O4" s="12">
        <v>0</v>
      </c>
      <c r="P4" s="12">
        <v>0</v>
      </c>
      <c r="Q4" s="12">
        <v>10376531</v>
      </c>
      <c r="R4" s="12">
        <v>10371295</v>
      </c>
      <c r="S4" s="12">
        <v>787769</v>
      </c>
      <c r="T4" s="12">
        <v>732058</v>
      </c>
      <c r="U4" s="12">
        <v>15.8447</v>
      </c>
      <c r="V4" s="12">
        <v>0</v>
      </c>
    </row>
    <row r="5" spans="1:22" x14ac:dyDescent="0.3">
      <c r="A5" t="s">
        <v>88</v>
      </c>
      <c r="B5" s="12">
        <v>18030613</v>
      </c>
      <c r="C5" s="12">
        <v>16628559</v>
      </c>
      <c r="D5" s="12">
        <v>1402054</v>
      </c>
      <c r="E5" s="12">
        <v>9458474</v>
      </c>
      <c r="F5" s="12">
        <v>9292132</v>
      </c>
      <c r="G5" s="12">
        <v>166342</v>
      </c>
      <c r="H5" s="12">
        <v>0</v>
      </c>
      <c r="I5" s="12">
        <v>0</v>
      </c>
      <c r="J5" s="12">
        <v>0</v>
      </c>
      <c r="K5" s="12">
        <v>8572139</v>
      </c>
      <c r="L5" s="12">
        <v>7336427</v>
      </c>
      <c r="M5" s="12">
        <v>1235712</v>
      </c>
      <c r="N5" s="12">
        <v>0</v>
      </c>
      <c r="O5" s="12">
        <v>0</v>
      </c>
      <c r="P5" s="12">
        <v>0</v>
      </c>
      <c r="Q5" s="12">
        <v>8700732</v>
      </c>
      <c r="R5" s="12">
        <v>8696089</v>
      </c>
      <c r="S5" s="12">
        <v>685353</v>
      </c>
      <c r="T5" s="12">
        <v>550482</v>
      </c>
      <c r="U5" s="12">
        <v>16.728999999999999</v>
      </c>
      <c r="V5" s="12">
        <v>0</v>
      </c>
    </row>
    <row r="6" spans="1:22" x14ac:dyDescent="0.3">
      <c r="A6" t="s">
        <v>89</v>
      </c>
      <c r="B6" s="12">
        <v>16927488</v>
      </c>
      <c r="C6" s="12">
        <v>15648891</v>
      </c>
      <c r="D6" s="12">
        <v>1278597</v>
      </c>
      <c r="E6" s="12">
        <v>9401569</v>
      </c>
      <c r="F6" s="12">
        <v>9248283</v>
      </c>
      <c r="G6" s="12">
        <v>153286</v>
      </c>
      <c r="H6" s="12">
        <v>0</v>
      </c>
      <c r="I6" s="12">
        <v>0</v>
      </c>
      <c r="J6" s="12">
        <v>0</v>
      </c>
      <c r="K6" s="12">
        <v>7525919</v>
      </c>
      <c r="L6" s="12">
        <v>6400608</v>
      </c>
      <c r="M6" s="12">
        <v>1125311</v>
      </c>
      <c r="N6" s="12">
        <v>0</v>
      </c>
      <c r="O6" s="12">
        <v>0</v>
      </c>
      <c r="P6" s="12">
        <v>0</v>
      </c>
      <c r="Q6" s="12">
        <v>7622452</v>
      </c>
      <c r="R6" s="12">
        <v>7614192</v>
      </c>
      <c r="S6" s="12">
        <v>585082</v>
      </c>
      <c r="T6" s="12">
        <v>540251</v>
      </c>
      <c r="U6" s="12">
        <v>20.679300000000001</v>
      </c>
      <c r="V6" s="12">
        <v>0</v>
      </c>
    </row>
    <row r="7" spans="1:22" x14ac:dyDescent="0.3">
      <c r="A7" t="s">
        <v>90</v>
      </c>
      <c r="B7" s="12">
        <v>20768433</v>
      </c>
      <c r="C7" s="12">
        <v>19014789</v>
      </c>
      <c r="D7" s="12">
        <v>1753644</v>
      </c>
      <c r="E7" s="12">
        <v>9328624</v>
      </c>
      <c r="F7" s="12">
        <v>9106823</v>
      </c>
      <c r="G7" s="12">
        <v>221801</v>
      </c>
      <c r="H7" s="12">
        <v>0</v>
      </c>
      <c r="I7" s="12">
        <v>0</v>
      </c>
      <c r="J7" s="12">
        <v>0</v>
      </c>
      <c r="K7" s="12">
        <v>11439809</v>
      </c>
      <c r="L7" s="12">
        <v>9907966</v>
      </c>
      <c r="M7" s="12">
        <v>1531843</v>
      </c>
      <c r="N7" s="12">
        <v>0</v>
      </c>
      <c r="O7" s="12">
        <v>0</v>
      </c>
      <c r="P7" s="12">
        <v>0</v>
      </c>
      <c r="Q7" s="12">
        <v>11608609</v>
      </c>
      <c r="R7" s="12">
        <v>11602593</v>
      </c>
      <c r="S7" s="12">
        <v>879281</v>
      </c>
      <c r="T7" s="12">
        <v>652676</v>
      </c>
      <c r="U7" s="12">
        <v>17.124700000000001</v>
      </c>
      <c r="V7" s="12">
        <v>0</v>
      </c>
    </row>
    <row r="8" spans="1:22" x14ac:dyDescent="0.3">
      <c r="A8" t="s">
        <v>91</v>
      </c>
      <c r="B8" s="12">
        <v>13776952</v>
      </c>
      <c r="C8" s="12">
        <v>12741778</v>
      </c>
      <c r="D8" s="12">
        <v>1035174</v>
      </c>
      <c r="E8" s="12">
        <v>8475426</v>
      </c>
      <c r="F8" s="12">
        <v>8404885</v>
      </c>
      <c r="G8" s="12">
        <v>70541</v>
      </c>
      <c r="H8" s="12">
        <v>0</v>
      </c>
      <c r="I8" s="12">
        <v>0</v>
      </c>
      <c r="J8" s="12">
        <v>0</v>
      </c>
      <c r="K8" s="12">
        <v>5301526</v>
      </c>
      <c r="L8" s="12">
        <v>4336893</v>
      </c>
      <c r="M8" s="12">
        <v>964633</v>
      </c>
      <c r="N8" s="12">
        <v>0</v>
      </c>
      <c r="O8" s="12">
        <v>0</v>
      </c>
      <c r="P8" s="12">
        <v>0</v>
      </c>
      <c r="Q8" s="12">
        <v>5348192</v>
      </c>
      <c r="R8" s="12">
        <v>5344709</v>
      </c>
      <c r="S8" s="12">
        <v>769092</v>
      </c>
      <c r="T8" s="12">
        <v>195916</v>
      </c>
      <c r="U8" s="12">
        <v>19.965900000000001</v>
      </c>
      <c r="V8" s="12">
        <v>0</v>
      </c>
    </row>
    <row r="9" spans="1:22" x14ac:dyDescent="0.3">
      <c r="A9" t="s">
        <v>92</v>
      </c>
      <c r="B9" s="12">
        <v>13870664</v>
      </c>
      <c r="C9" s="12">
        <v>12781610</v>
      </c>
      <c r="D9" s="12">
        <v>1089054</v>
      </c>
      <c r="E9" s="12">
        <v>9117650</v>
      </c>
      <c r="F9" s="12">
        <v>9057566</v>
      </c>
      <c r="G9" s="12">
        <v>60084</v>
      </c>
      <c r="H9" s="12">
        <v>0</v>
      </c>
      <c r="I9" s="12">
        <v>0</v>
      </c>
      <c r="J9" s="12">
        <v>0</v>
      </c>
      <c r="K9" s="12">
        <v>4753014</v>
      </c>
      <c r="L9" s="12">
        <v>3724044</v>
      </c>
      <c r="M9" s="12">
        <v>1028970</v>
      </c>
      <c r="N9" s="12">
        <v>0</v>
      </c>
      <c r="O9" s="12">
        <v>0</v>
      </c>
      <c r="P9" s="12">
        <v>0</v>
      </c>
      <c r="Q9" s="12">
        <v>4810779</v>
      </c>
      <c r="R9" s="12">
        <v>4806466</v>
      </c>
      <c r="S9" s="12">
        <v>826515</v>
      </c>
      <c r="T9" s="12">
        <v>202384</v>
      </c>
      <c r="U9" s="12">
        <v>16.087800000000001</v>
      </c>
      <c r="V9" s="12">
        <v>0</v>
      </c>
    </row>
    <row r="10" spans="1:22" x14ac:dyDescent="0.3">
      <c r="A10" t="s">
        <v>93</v>
      </c>
      <c r="B10" s="12">
        <v>16291234</v>
      </c>
      <c r="C10" s="12">
        <v>15200129</v>
      </c>
      <c r="D10" s="12">
        <v>1091105</v>
      </c>
      <c r="E10" s="12">
        <v>9764749</v>
      </c>
      <c r="F10" s="12">
        <v>9685989</v>
      </c>
      <c r="G10" s="12">
        <v>78760</v>
      </c>
      <c r="H10" s="12">
        <v>0</v>
      </c>
      <c r="I10" s="12">
        <v>0</v>
      </c>
      <c r="J10" s="12">
        <v>0</v>
      </c>
      <c r="K10" s="12">
        <v>6526485</v>
      </c>
      <c r="L10" s="12">
        <v>5514140</v>
      </c>
      <c r="M10" s="12">
        <v>1012345</v>
      </c>
      <c r="N10" s="12">
        <v>0</v>
      </c>
      <c r="O10" s="12">
        <v>0</v>
      </c>
      <c r="P10" s="12">
        <v>0</v>
      </c>
      <c r="Q10" s="12">
        <v>6589969</v>
      </c>
      <c r="R10" s="12">
        <v>6588270</v>
      </c>
      <c r="S10" s="12">
        <v>755801</v>
      </c>
      <c r="T10" s="12">
        <v>256522</v>
      </c>
      <c r="U10" s="12">
        <v>16.997699999999998</v>
      </c>
      <c r="V10" s="12">
        <v>0</v>
      </c>
    </row>
    <row r="11" spans="1:22" x14ac:dyDescent="0.3">
      <c r="A11" t="s">
        <v>94</v>
      </c>
      <c r="B11" s="12">
        <v>15705907</v>
      </c>
      <c r="C11" s="12">
        <v>14345963</v>
      </c>
      <c r="D11" s="12">
        <v>1359944</v>
      </c>
      <c r="E11" s="12">
        <v>8244134</v>
      </c>
      <c r="F11" s="12">
        <v>8098023</v>
      </c>
      <c r="G11" s="12">
        <v>146111</v>
      </c>
      <c r="H11" s="12">
        <v>0</v>
      </c>
      <c r="I11" s="12">
        <v>0</v>
      </c>
      <c r="J11" s="12">
        <v>0</v>
      </c>
      <c r="K11" s="12">
        <v>7461773</v>
      </c>
      <c r="L11" s="12">
        <v>6247940</v>
      </c>
      <c r="M11" s="12">
        <v>1213833</v>
      </c>
      <c r="N11" s="12">
        <v>0</v>
      </c>
      <c r="O11" s="12">
        <v>0</v>
      </c>
      <c r="P11" s="12">
        <v>0</v>
      </c>
      <c r="Q11" s="12">
        <v>7552316</v>
      </c>
      <c r="R11" s="12">
        <v>7531749</v>
      </c>
      <c r="S11" s="12">
        <v>717049</v>
      </c>
      <c r="T11" s="12">
        <v>496964</v>
      </c>
      <c r="U11" s="12">
        <v>22.478999999999999</v>
      </c>
      <c r="V11" s="12">
        <v>0</v>
      </c>
    </row>
    <row r="12" spans="1:22" x14ac:dyDescent="0.3">
      <c r="A12" t="s">
        <v>95</v>
      </c>
      <c r="B12" s="12">
        <v>18047499</v>
      </c>
      <c r="C12" s="12">
        <v>16252995</v>
      </c>
      <c r="D12" s="12">
        <v>1794504</v>
      </c>
      <c r="E12" s="12">
        <v>9798134</v>
      </c>
      <c r="F12" s="12">
        <v>9710278</v>
      </c>
      <c r="G12" s="12">
        <v>87856</v>
      </c>
      <c r="H12" s="12">
        <v>0</v>
      </c>
      <c r="I12" s="12">
        <v>0</v>
      </c>
      <c r="J12" s="12">
        <v>0</v>
      </c>
      <c r="K12" s="12">
        <v>8249365</v>
      </c>
      <c r="L12" s="12">
        <v>6542717</v>
      </c>
      <c r="M12" s="12">
        <v>1706648</v>
      </c>
      <c r="N12" s="12">
        <v>0</v>
      </c>
      <c r="O12" s="12">
        <v>0</v>
      </c>
      <c r="P12" s="12">
        <v>0</v>
      </c>
      <c r="Q12" s="12">
        <v>8378638</v>
      </c>
      <c r="R12" s="12">
        <v>8378638</v>
      </c>
      <c r="S12" s="12">
        <v>1587792</v>
      </c>
      <c r="T12" s="12">
        <v>118863</v>
      </c>
      <c r="U12" s="12">
        <v>13.6671</v>
      </c>
      <c r="V12" s="12">
        <v>0</v>
      </c>
    </row>
    <row r="13" spans="1:22" x14ac:dyDescent="0.3">
      <c r="A13" t="s">
        <v>96</v>
      </c>
      <c r="B13" s="12">
        <v>16895975</v>
      </c>
      <c r="C13" s="12">
        <v>15308610</v>
      </c>
      <c r="D13" s="12">
        <v>1587365</v>
      </c>
      <c r="E13" s="12">
        <v>9301467</v>
      </c>
      <c r="F13" s="12">
        <v>9120010</v>
      </c>
      <c r="G13" s="12">
        <v>181457</v>
      </c>
      <c r="H13" s="12">
        <v>0</v>
      </c>
      <c r="I13" s="12">
        <v>0</v>
      </c>
      <c r="J13" s="12">
        <v>0</v>
      </c>
      <c r="K13" s="12">
        <v>7594508</v>
      </c>
      <c r="L13" s="12">
        <v>6188600</v>
      </c>
      <c r="M13" s="12">
        <v>1405908</v>
      </c>
      <c r="N13" s="12">
        <v>0</v>
      </c>
      <c r="O13" s="12">
        <v>0</v>
      </c>
      <c r="P13" s="12">
        <v>0</v>
      </c>
      <c r="Q13" s="12">
        <v>7726381</v>
      </c>
      <c r="R13" s="12">
        <v>7701927</v>
      </c>
      <c r="S13" s="12">
        <v>899897</v>
      </c>
      <c r="T13" s="12">
        <v>506097</v>
      </c>
      <c r="U13" s="12">
        <v>31.5517</v>
      </c>
      <c r="V13" s="12">
        <v>0</v>
      </c>
    </row>
    <row r="14" spans="1:22" x14ac:dyDescent="0.3">
      <c r="A14" t="s">
        <v>97</v>
      </c>
      <c r="B14" s="12">
        <v>19936945</v>
      </c>
      <c r="C14" s="12">
        <v>18323333</v>
      </c>
      <c r="D14" s="12">
        <v>1613612</v>
      </c>
      <c r="E14" s="12">
        <v>10709582</v>
      </c>
      <c r="F14" s="12">
        <v>10538793</v>
      </c>
      <c r="G14" s="12">
        <v>170789</v>
      </c>
      <c r="H14" s="12">
        <v>0</v>
      </c>
      <c r="I14" s="12">
        <v>0</v>
      </c>
      <c r="J14" s="12">
        <v>0</v>
      </c>
      <c r="K14" s="12">
        <v>9227363</v>
      </c>
      <c r="L14" s="12">
        <v>7784540</v>
      </c>
      <c r="M14" s="12">
        <v>1442823</v>
      </c>
      <c r="N14" s="12">
        <v>0</v>
      </c>
      <c r="O14" s="12">
        <v>0</v>
      </c>
      <c r="P14" s="12">
        <v>0</v>
      </c>
      <c r="Q14" s="12">
        <v>9357765</v>
      </c>
      <c r="R14" s="12">
        <v>9331117</v>
      </c>
      <c r="S14" s="12">
        <v>1032098</v>
      </c>
      <c r="T14" s="12">
        <v>410720</v>
      </c>
      <c r="U14" s="12">
        <v>31.287199999999999</v>
      </c>
      <c r="V14" s="12">
        <v>0</v>
      </c>
    </row>
    <row r="15" spans="1:22" x14ac:dyDescent="0.3">
      <c r="A15" t="s">
        <v>98</v>
      </c>
      <c r="B15" s="12">
        <v>16330498</v>
      </c>
      <c r="C15" s="12">
        <v>14803422</v>
      </c>
      <c r="D15" s="12">
        <v>1527076</v>
      </c>
      <c r="E15" s="12">
        <v>10764459</v>
      </c>
      <c r="F15" s="12">
        <v>10628376</v>
      </c>
      <c r="G15" s="12">
        <v>136083</v>
      </c>
      <c r="H15" s="12">
        <v>0</v>
      </c>
      <c r="I15" s="12">
        <v>0</v>
      </c>
      <c r="J15" s="12">
        <v>0</v>
      </c>
      <c r="K15" s="12">
        <v>5566039</v>
      </c>
      <c r="L15" s="12">
        <v>4175046</v>
      </c>
      <c r="M15" s="12">
        <v>1390993</v>
      </c>
      <c r="N15" s="12">
        <v>0</v>
      </c>
      <c r="O15" s="12">
        <v>0</v>
      </c>
      <c r="P15" s="12">
        <v>0</v>
      </c>
      <c r="Q15" s="12">
        <v>5682818</v>
      </c>
      <c r="R15" s="12">
        <v>5657974</v>
      </c>
      <c r="S15" s="12">
        <v>1068967</v>
      </c>
      <c r="T15" s="12">
        <v>322034</v>
      </c>
      <c r="U15" s="12">
        <v>29.384699999999999</v>
      </c>
      <c r="V15" s="12">
        <v>0</v>
      </c>
    </row>
    <row r="16" spans="1:22" x14ac:dyDescent="0.3">
      <c r="A16" t="s">
        <v>99</v>
      </c>
      <c r="B16" s="12">
        <v>15312011</v>
      </c>
      <c r="C16" s="12">
        <v>13529045</v>
      </c>
      <c r="D16" s="12">
        <v>1782966</v>
      </c>
      <c r="E16" s="12">
        <v>9946627</v>
      </c>
      <c r="F16" s="12">
        <v>9818516</v>
      </c>
      <c r="G16" s="12">
        <v>128111</v>
      </c>
      <c r="H16" s="12">
        <v>0</v>
      </c>
      <c r="I16" s="12">
        <v>0</v>
      </c>
      <c r="J16" s="12">
        <v>0</v>
      </c>
      <c r="K16" s="12">
        <v>5365384</v>
      </c>
      <c r="L16" s="12">
        <v>3710529</v>
      </c>
      <c r="M16" s="12">
        <v>1654855</v>
      </c>
      <c r="N16" s="12">
        <v>0</v>
      </c>
      <c r="O16" s="12">
        <v>0</v>
      </c>
      <c r="P16" s="12">
        <v>0</v>
      </c>
      <c r="Q16" s="12">
        <v>5486539</v>
      </c>
      <c r="R16" s="12">
        <v>5460377</v>
      </c>
      <c r="S16" s="12">
        <v>1357999</v>
      </c>
      <c r="T16" s="12">
        <v>296739</v>
      </c>
      <c r="U16" s="12">
        <v>28.3565</v>
      </c>
      <c r="V16" s="12">
        <v>0</v>
      </c>
    </row>
    <row r="17" spans="1:22" x14ac:dyDescent="0.3">
      <c r="A17" t="s">
        <v>100</v>
      </c>
      <c r="B17" s="12">
        <v>14995699</v>
      </c>
      <c r="C17" s="12">
        <v>13230994</v>
      </c>
      <c r="D17" s="12">
        <v>1764705</v>
      </c>
      <c r="E17" s="12">
        <v>8870290</v>
      </c>
      <c r="F17" s="12">
        <v>8698378</v>
      </c>
      <c r="G17" s="12">
        <v>171912</v>
      </c>
      <c r="H17" s="12">
        <v>0</v>
      </c>
      <c r="I17" s="12">
        <v>0</v>
      </c>
      <c r="J17" s="12">
        <v>0</v>
      </c>
      <c r="K17" s="12">
        <v>6125409</v>
      </c>
      <c r="L17" s="12">
        <v>4532616</v>
      </c>
      <c r="M17" s="12">
        <v>1592793</v>
      </c>
      <c r="N17" s="12">
        <v>0</v>
      </c>
      <c r="O17" s="12">
        <v>0</v>
      </c>
      <c r="P17" s="12">
        <v>0</v>
      </c>
      <c r="Q17" s="12">
        <v>6257301</v>
      </c>
      <c r="R17" s="12">
        <v>6234132</v>
      </c>
      <c r="S17" s="12">
        <v>1181581</v>
      </c>
      <c r="T17" s="12">
        <v>411227</v>
      </c>
      <c r="U17" s="12">
        <v>29.924099999999999</v>
      </c>
      <c r="V17" s="12">
        <v>0</v>
      </c>
    </row>
    <row r="18" spans="1:22" x14ac:dyDescent="0.3">
      <c r="A18" t="s">
        <v>101</v>
      </c>
      <c r="B18" s="12">
        <v>14495167</v>
      </c>
      <c r="C18" s="12">
        <v>12556619</v>
      </c>
      <c r="D18" s="12">
        <v>1938548</v>
      </c>
      <c r="E18" s="12">
        <v>8733673</v>
      </c>
      <c r="F18" s="12">
        <v>8572143</v>
      </c>
      <c r="G18" s="12">
        <v>161530</v>
      </c>
      <c r="H18" s="12">
        <v>0</v>
      </c>
      <c r="I18" s="12">
        <v>0</v>
      </c>
      <c r="J18" s="12">
        <v>0</v>
      </c>
      <c r="K18" s="12">
        <v>5761494</v>
      </c>
      <c r="L18" s="12">
        <v>3984476</v>
      </c>
      <c r="M18" s="12">
        <v>1777018</v>
      </c>
      <c r="N18" s="12">
        <v>0</v>
      </c>
      <c r="O18" s="12">
        <v>0</v>
      </c>
      <c r="P18" s="12">
        <v>0</v>
      </c>
      <c r="Q18" s="12">
        <v>5905572</v>
      </c>
      <c r="R18" s="12">
        <v>5877389</v>
      </c>
      <c r="S18" s="12">
        <v>1411974</v>
      </c>
      <c r="T18" s="12">
        <v>365085</v>
      </c>
      <c r="U18" s="12">
        <v>29.028400000000001</v>
      </c>
      <c r="V18" s="12">
        <v>0</v>
      </c>
    </row>
    <row r="19" spans="1:22" x14ac:dyDescent="0.3">
      <c r="A19" t="s">
        <v>102</v>
      </c>
      <c r="B19" s="12">
        <v>14531098</v>
      </c>
      <c r="C19" s="12">
        <v>12589180</v>
      </c>
      <c r="D19" s="12">
        <v>1941918</v>
      </c>
      <c r="E19" s="12">
        <v>8703402</v>
      </c>
      <c r="F19" s="12">
        <v>8519934</v>
      </c>
      <c r="G19" s="12">
        <v>183468</v>
      </c>
      <c r="H19" s="12">
        <v>0</v>
      </c>
      <c r="I19" s="12">
        <v>0</v>
      </c>
      <c r="J19" s="12">
        <v>0</v>
      </c>
      <c r="K19" s="12">
        <v>5827696</v>
      </c>
      <c r="L19" s="12">
        <v>4069246</v>
      </c>
      <c r="M19" s="12">
        <v>1758450</v>
      </c>
      <c r="N19" s="12">
        <v>0</v>
      </c>
      <c r="O19" s="12">
        <v>0</v>
      </c>
      <c r="P19" s="12">
        <v>0</v>
      </c>
      <c r="Q19" s="12">
        <v>5999098</v>
      </c>
      <c r="R19" s="12">
        <v>5968616</v>
      </c>
      <c r="S19" s="12">
        <v>1377595</v>
      </c>
      <c r="T19" s="12">
        <v>381015</v>
      </c>
      <c r="U19" s="12">
        <v>30.674399999999999</v>
      </c>
      <c r="V19" s="12">
        <v>0</v>
      </c>
    </row>
    <row r="20" spans="1:22" x14ac:dyDescent="0.3">
      <c r="A20" t="s">
        <v>103</v>
      </c>
      <c r="B20" s="12">
        <v>18471701</v>
      </c>
      <c r="C20" s="12">
        <v>16012197</v>
      </c>
      <c r="D20" s="12">
        <v>2459504</v>
      </c>
      <c r="E20" s="12">
        <v>9680899</v>
      </c>
      <c r="F20" s="12">
        <v>9494101</v>
      </c>
      <c r="G20" s="12">
        <v>186798</v>
      </c>
      <c r="H20" s="12">
        <v>0</v>
      </c>
      <c r="I20" s="12">
        <v>0</v>
      </c>
      <c r="J20" s="12">
        <v>0</v>
      </c>
      <c r="K20" s="12">
        <v>8790802</v>
      </c>
      <c r="L20" s="12">
        <v>6518096</v>
      </c>
      <c r="M20" s="12">
        <v>2272706</v>
      </c>
      <c r="N20" s="12">
        <v>0</v>
      </c>
      <c r="O20" s="12">
        <v>0</v>
      </c>
      <c r="P20" s="12">
        <v>0</v>
      </c>
      <c r="Q20" s="12">
        <v>9013013</v>
      </c>
      <c r="R20" s="12">
        <v>9012395</v>
      </c>
      <c r="S20" s="12">
        <v>2007090</v>
      </c>
      <c r="T20" s="12">
        <v>265621</v>
      </c>
      <c r="U20" s="12">
        <v>14.124599999999999</v>
      </c>
      <c r="V20" s="12">
        <v>0</v>
      </c>
    </row>
    <row r="21" spans="1:22" x14ac:dyDescent="0.3">
      <c r="A21" t="s">
        <v>104</v>
      </c>
      <c r="B21" s="12">
        <v>18202718</v>
      </c>
      <c r="C21" s="12">
        <v>15885241</v>
      </c>
      <c r="D21" s="12">
        <v>2317477</v>
      </c>
      <c r="E21" s="12">
        <v>9726723</v>
      </c>
      <c r="F21" s="12">
        <v>9564253</v>
      </c>
      <c r="G21" s="12">
        <v>162470</v>
      </c>
      <c r="H21" s="12">
        <v>0</v>
      </c>
      <c r="I21" s="12">
        <v>0</v>
      </c>
      <c r="J21" s="12">
        <v>0</v>
      </c>
      <c r="K21" s="12">
        <v>8475995</v>
      </c>
      <c r="L21" s="12">
        <v>6320988</v>
      </c>
      <c r="M21" s="12">
        <v>2155007</v>
      </c>
      <c r="N21" s="12">
        <v>0</v>
      </c>
      <c r="O21" s="12">
        <v>0</v>
      </c>
      <c r="P21" s="12">
        <v>0</v>
      </c>
      <c r="Q21" s="12">
        <v>8660931</v>
      </c>
      <c r="R21" s="12">
        <v>8660931</v>
      </c>
      <c r="S21" s="12">
        <v>1904644</v>
      </c>
      <c r="T21" s="12">
        <v>250356</v>
      </c>
      <c r="U21" s="12">
        <v>13.598000000000001</v>
      </c>
      <c r="V21" s="12">
        <v>0</v>
      </c>
    </row>
    <row r="22" spans="1:22" x14ac:dyDescent="0.3">
      <c r="A22" t="s">
        <v>105</v>
      </c>
      <c r="B22" s="12">
        <v>14638956</v>
      </c>
      <c r="C22" s="12">
        <v>12118031</v>
      </c>
      <c r="D22" s="12">
        <v>2520925</v>
      </c>
      <c r="E22" s="12">
        <v>9829643</v>
      </c>
      <c r="F22" s="12">
        <v>9711320</v>
      </c>
      <c r="G22" s="12">
        <v>118323</v>
      </c>
      <c r="H22" s="12">
        <v>0</v>
      </c>
      <c r="I22" s="12">
        <v>0</v>
      </c>
      <c r="J22" s="12">
        <v>0</v>
      </c>
      <c r="K22" s="12">
        <v>4809313</v>
      </c>
      <c r="L22" s="12">
        <v>2406711</v>
      </c>
      <c r="M22" s="12">
        <v>2402602</v>
      </c>
      <c r="N22" s="12">
        <v>0</v>
      </c>
      <c r="O22" s="12">
        <v>0</v>
      </c>
      <c r="P22" s="12">
        <v>0</v>
      </c>
      <c r="Q22" s="12">
        <v>4934072</v>
      </c>
      <c r="R22" s="12">
        <v>4930924</v>
      </c>
      <c r="S22" s="12">
        <v>2078458</v>
      </c>
      <c r="T22" s="12">
        <v>324357</v>
      </c>
      <c r="U22" s="12">
        <v>17.443100000000001</v>
      </c>
      <c r="V22" s="12">
        <v>0</v>
      </c>
    </row>
    <row r="23" spans="1:22" x14ac:dyDescent="0.3">
      <c r="A23" t="s">
        <v>106</v>
      </c>
      <c r="B23" s="12">
        <v>15153647</v>
      </c>
      <c r="C23" s="12">
        <v>12892314</v>
      </c>
      <c r="D23" s="12">
        <v>2261333</v>
      </c>
      <c r="E23" s="12">
        <v>9863537</v>
      </c>
      <c r="F23" s="12">
        <v>9763460</v>
      </c>
      <c r="G23" s="12">
        <v>100077</v>
      </c>
      <c r="H23" s="12">
        <v>0</v>
      </c>
      <c r="I23" s="12">
        <v>0</v>
      </c>
      <c r="J23" s="12">
        <v>0</v>
      </c>
      <c r="K23" s="12">
        <v>5290110</v>
      </c>
      <c r="L23" s="12">
        <v>3128854</v>
      </c>
      <c r="M23" s="12">
        <v>2161256</v>
      </c>
      <c r="N23" s="12">
        <v>0</v>
      </c>
      <c r="O23" s="12">
        <v>0</v>
      </c>
      <c r="P23" s="12">
        <v>0</v>
      </c>
      <c r="Q23" s="12">
        <v>5369887</v>
      </c>
      <c r="R23" s="12">
        <v>5368869</v>
      </c>
      <c r="S23" s="12">
        <v>2034101</v>
      </c>
      <c r="T23" s="12">
        <v>127145</v>
      </c>
      <c r="U23" s="12">
        <v>17.3947</v>
      </c>
      <c r="V23" s="12">
        <v>0</v>
      </c>
    </row>
    <row r="24" spans="1:22" x14ac:dyDescent="0.3">
      <c r="A24" t="s">
        <v>107</v>
      </c>
      <c r="B24" s="12">
        <v>15540203</v>
      </c>
      <c r="C24" s="12">
        <v>13160482</v>
      </c>
      <c r="D24" s="12">
        <v>2379721</v>
      </c>
      <c r="E24" s="12">
        <v>10098152</v>
      </c>
      <c r="F24" s="12">
        <v>10016409</v>
      </c>
      <c r="G24" s="12">
        <v>81743</v>
      </c>
      <c r="H24" s="12">
        <v>0</v>
      </c>
      <c r="I24" s="12">
        <v>0</v>
      </c>
      <c r="J24" s="12">
        <v>0</v>
      </c>
      <c r="K24" s="12">
        <v>5442051</v>
      </c>
      <c r="L24" s="12">
        <v>3144073</v>
      </c>
      <c r="M24" s="12">
        <v>2297978</v>
      </c>
      <c r="N24" s="12">
        <v>0</v>
      </c>
      <c r="O24" s="12">
        <v>0</v>
      </c>
      <c r="P24" s="12">
        <v>0</v>
      </c>
      <c r="Q24" s="12">
        <v>5517655</v>
      </c>
      <c r="R24" s="12">
        <v>5516373</v>
      </c>
      <c r="S24" s="12">
        <v>2207112</v>
      </c>
      <c r="T24" s="12">
        <v>90856</v>
      </c>
      <c r="U24" s="12">
        <v>16.939599999999999</v>
      </c>
      <c r="V24" s="12">
        <v>0</v>
      </c>
    </row>
    <row r="25" spans="1:22" x14ac:dyDescent="0.3">
      <c r="A25" t="s">
        <v>108</v>
      </c>
      <c r="B25" s="12">
        <v>14791042</v>
      </c>
      <c r="C25" s="12">
        <v>12553543</v>
      </c>
      <c r="D25" s="12">
        <v>2237499</v>
      </c>
      <c r="E25" s="12">
        <v>9828833</v>
      </c>
      <c r="F25" s="12">
        <v>9751488</v>
      </c>
      <c r="G25" s="12">
        <v>77345</v>
      </c>
      <c r="H25" s="12">
        <v>0</v>
      </c>
      <c r="I25" s="12">
        <v>0</v>
      </c>
      <c r="J25" s="12">
        <v>0</v>
      </c>
      <c r="K25" s="12">
        <v>4962209</v>
      </c>
      <c r="L25" s="12">
        <v>2802055</v>
      </c>
      <c r="M25" s="12">
        <v>2160154</v>
      </c>
      <c r="N25" s="12">
        <v>0</v>
      </c>
      <c r="O25" s="12">
        <v>0</v>
      </c>
      <c r="P25" s="12">
        <v>0</v>
      </c>
      <c r="Q25" s="12">
        <v>5035937</v>
      </c>
      <c r="R25" s="12">
        <v>5033925</v>
      </c>
      <c r="S25" s="12">
        <v>2053636</v>
      </c>
      <c r="T25" s="12">
        <v>106537</v>
      </c>
      <c r="U25" s="12">
        <v>18.157800000000002</v>
      </c>
      <c r="V25" s="12">
        <v>0</v>
      </c>
    </row>
    <row r="26" spans="1:22" x14ac:dyDescent="0.3">
      <c r="A26" t="s">
        <v>109</v>
      </c>
      <c r="B26" s="12">
        <v>15626578</v>
      </c>
      <c r="C26" s="12">
        <v>13270616</v>
      </c>
      <c r="D26" s="12">
        <v>2355962</v>
      </c>
      <c r="E26" s="12">
        <v>10082600</v>
      </c>
      <c r="F26" s="12">
        <v>9995714</v>
      </c>
      <c r="G26" s="12">
        <v>86886</v>
      </c>
      <c r="H26" s="12">
        <v>0</v>
      </c>
      <c r="I26" s="12">
        <v>0</v>
      </c>
      <c r="J26" s="12">
        <v>0</v>
      </c>
      <c r="K26" s="12">
        <v>5543978</v>
      </c>
      <c r="L26" s="12">
        <v>3274902</v>
      </c>
      <c r="M26" s="12">
        <v>2269076</v>
      </c>
      <c r="N26" s="12">
        <v>0</v>
      </c>
      <c r="O26" s="12">
        <v>0</v>
      </c>
      <c r="P26" s="12">
        <v>0</v>
      </c>
      <c r="Q26" s="12">
        <v>5627696</v>
      </c>
      <c r="R26" s="12">
        <v>5626411</v>
      </c>
      <c r="S26" s="12">
        <v>2172816</v>
      </c>
      <c r="T26" s="12">
        <v>96283</v>
      </c>
      <c r="U26" s="12">
        <v>17.4589</v>
      </c>
      <c r="V26" s="12">
        <v>0</v>
      </c>
    </row>
    <row r="27" spans="1:22" x14ac:dyDescent="0.3">
      <c r="A27" t="s">
        <v>110</v>
      </c>
      <c r="B27" s="12">
        <v>16172565</v>
      </c>
      <c r="C27" s="12">
        <v>13758299</v>
      </c>
      <c r="D27" s="12">
        <v>2414266</v>
      </c>
      <c r="E27" s="12">
        <v>10087710</v>
      </c>
      <c r="F27" s="12">
        <v>9996363</v>
      </c>
      <c r="G27" s="12">
        <v>91347</v>
      </c>
      <c r="H27" s="12">
        <v>0</v>
      </c>
      <c r="I27" s="12">
        <v>0</v>
      </c>
      <c r="J27" s="12">
        <v>0</v>
      </c>
      <c r="K27" s="12">
        <v>6084855</v>
      </c>
      <c r="L27" s="12">
        <v>3761936</v>
      </c>
      <c r="M27" s="12">
        <v>2322919</v>
      </c>
      <c r="N27" s="12">
        <v>0</v>
      </c>
      <c r="O27" s="12">
        <v>0</v>
      </c>
      <c r="P27" s="12">
        <v>0</v>
      </c>
      <c r="Q27" s="12">
        <v>6173160</v>
      </c>
      <c r="R27" s="12">
        <v>6170997</v>
      </c>
      <c r="S27" s="12">
        <v>2188263</v>
      </c>
      <c r="T27" s="12">
        <v>134698</v>
      </c>
      <c r="U27" s="12">
        <v>16.7438</v>
      </c>
      <c r="V27" s="12">
        <v>0</v>
      </c>
    </row>
    <row r="28" spans="1:22" x14ac:dyDescent="0.3">
      <c r="A28" t="s">
        <v>111</v>
      </c>
      <c r="B28" s="12">
        <v>15759109</v>
      </c>
      <c r="C28" s="12">
        <v>13169174</v>
      </c>
      <c r="D28" s="12">
        <v>2589935</v>
      </c>
      <c r="E28" s="12">
        <v>10100598</v>
      </c>
      <c r="F28" s="12">
        <v>10007233</v>
      </c>
      <c r="G28" s="12">
        <v>93365</v>
      </c>
      <c r="H28" s="12">
        <v>0</v>
      </c>
      <c r="I28" s="12">
        <v>0</v>
      </c>
      <c r="J28" s="12">
        <v>0</v>
      </c>
      <c r="K28" s="12">
        <v>5658511</v>
      </c>
      <c r="L28" s="12">
        <v>3161941</v>
      </c>
      <c r="M28" s="12">
        <v>2496570</v>
      </c>
      <c r="N28" s="12">
        <v>0</v>
      </c>
      <c r="O28" s="12">
        <v>0</v>
      </c>
      <c r="P28" s="12">
        <v>0</v>
      </c>
      <c r="Q28" s="12">
        <v>5754522</v>
      </c>
      <c r="R28" s="12">
        <v>5753028</v>
      </c>
      <c r="S28" s="12">
        <v>2359121</v>
      </c>
      <c r="T28" s="12">
        <v>137459</v>
      </c>
      <c r="U28" s="12">
        <v>16.775400000000001</v>
      </c>
      <c r="V28" s="12">
        <v>0</v>
      </c>
    </row>
    <row r="29" spans="1:22" x14ac:dyDescent="0.3">
      <c r="A29" t="s">
        <v>112</v>
      </c>
      <c r="B29" s="12">
        <v>15619183</v>
      </c>
      <c r="C29" s="12">
        <v>12492460</v>
      </c>
      <c r="D29" s="12">
        <v>3126723</v>
      </c>
      <c r="E29" s="12">
        <v>9395601</v>
      </c>
      <c r="F29" s="12">
        <v>9236159</v>
      </c>
      <c r="G29" s="12">
        <v>159442</v>
      </c>
      <c r="H29" s="12">
        <v>0</v>
      </c>
      <c r="I29" s="12">
        <v>0</v>
      </c>
      <c r="J29" s="12">
        <v>0</v>
      </c>
      <c r="K29" s="12">
        <v>6223582</v>
      </c>
      <c r="L29" s="12">
        <v>3256301</v>
      </c>
      <c r="M29" s="12">
        <v>2967281</v>
      </c>
      <c r="N29" s="12">
        <v>0</v>
      </c>
      <c r="O29" s="12">
        <v>0</v>
      </c>
      <c r="P29" s="12">
        <v>0</v>
      </c>
      <c r="Q29" s="12">
        <v>6402919</v>
      </c>
      <c r="R29" s="12">
        <v>6395257</v>
      </c>
      <c r="S29" s="12">
        <v>2399429</v>
      </c>
      <c r="T29" s="12">
        <v>567868</v>
      </c>
      <c r="U29" s="12">
        <v>17.343599999999999</v>
      </c>
      <c r="V29" s="12">
        <v>0</v>
      </c>
    </row>
    <row r="30" spans="1:22" x14ac:dyDescent="0.3">
      <c r="A30" t="s">
        <v>113</v>
      </c>
      <c r="B30" s="12">
        <v>15040022</v>
      </c>
      <c r="C30" s="12">
        <v>12038933</v>
      </c>
      <c r="D30" s="12">
        <v>3001089</v>
      </c>
      <c r="E30" s="12">
        <v>9293254</v>
      </c>
      <c r="F30" s="12">
        <v>9155688</v>
      </c>
      <c r="G30" s="12">
        <v>137566</v>
      </c>
      <c r="H30" s="12">
        <v>0</v>
      </c>
      <c r="I30" s="12">
        <v>0</v>
      </c>
      <c r="J30" s="12">
        <v>0</v>
      </c>
      <c r="K30" s="12">
        <v>5746768</v>
      </c>
      <c r="L30" s="12">
        <v>2883245</v>
      </c>
      <c r="M30" s="12">
        <v>2863523</v>
      </c>
      <c r="N30" s="12">
        <v>0</v>
      </c>
      <c r="O30" s="12">
        <v>0</v>
      </c>
      <c r="P30" s="12">
        <v>0</v>
      </c>
      <c r="Q30" s="12">
        <v>5903098</v>
      </c>
      <c r="R30" s="12">
        <v>5896363</v>
      </c>
      <c r="S30" s="12">
        <v>2487851</v>
      </c>
      <c r="T30" s="12">
        <v>375672</v>
      </c>
      <c r="U30" s="12">
        <v>17.557700000000001</v>
      </c>
      <c r="V30" s="12">
        <v>0</v>
      </c>
    </row>
    <row r="31" spans="1:22" x14ac:dyDescent="0.3">
      <c r="A31" t="s">
        <v>114</v>
      </c>
      <c r="B31" s="12">
        <v>16298066</v>
      </c>
      <c r="C31" s="12">
        <v>13311226</v>
      </c>
      <c r="D31" s="12">
        <v>2986840</v>
      </c>
      <c r="E31" s="12">
        <v>9454818</v>
      </c>
      <c r="F31" s="12">
        <v>9303748</v>
      </c>
      <c r="G31" s="12">
        <v>151070</v>
      </c>
      <c r="H31" s="12">
        <v>0</v>
      </c>
      <c r="I31" s="12">
        <v>0</v>
      </c>
      <c r="J31" s="12">
        <v>0</v>
      </c>
      <c r="K31" s="12">
        <v>6843248</v>
      </c>
      <c r="L31" s="12">
        <v>4007478</v>
      </c>
      <c r="M31" s="12">
        <v>2835770</v>
      </c>
      <c r="N31" s="12">
        <v>0</v>
      </c>
      <c r="O31" s="12">
        <v>0</v>
      </c>
      <c r="P31" s="12">
        <v>0</v>
      </c>
      <c r="Q31" s="12">
        <v>6998039</v>
      </c>
      <c r="R31" s="12">
        <v>6995780</v>
      </c>
      <c r="S31" s="12">
        <v>2424065</v>
      </c>
      <c r="T31" s="12">
        <v>411764</v>
      </c>
      <c r="U31" s="12">
        <v>17.326000000000001</v>
      </c>
      <c r="V31" s="12">
        <v>0</v>
      </c>
    </row>
    <row r="32" spans="1:22" x14ac:dyDescent="0.3">
      <c r="A32" t="s">
        <v>115</v>
      </c>
      <c r="B32" s="12">
        <v>15513608</v>
      </c>
      <c r="C32" s="12">
        <v>12213678</v>
      </c>
      <c r="D32" s="12">
        <v>3299930</v>
      </c>
      <c r="E32" s="12">
        <v>9444636</v>
      </c>
      <c r="F32" s="12">
        <v>9276383</v>
      </c>
      <c r="G32" s="12">
        <v>168253</v>
      </c>
      <c r="H32" s="12">
        <v>0</v>
      </c>
      <c r="I32" s="12">
        <v>0</v>
      </c>
      <c r="J32" s="12">
        <v>0</v>
      </c>
      <c r="K32" s="12">
        <v>6068972</v>
      </c>
      <c r="L32" s="12">
        <v>2937295</v>
      </c>
      <c r="M32" s="12">
        <v>3131677</v>
      </c>
      <c r="N32" s="12">
        <v>0</v>
      </c>
      <c r="O32" s="12">
        <v>0</v>
      </c>
      <c r="P32" s="12">
        <v>0</v>
      </c>
      <c r="Q32" s="12">
        <v>6248291</v>
      </c>
      <c r="R32" s="12">
        <v>6239811</v>
      </c>
      <c r="S32" s="12">
        <v>2720585</v>
      </c>
      <c r="T32" s="12">
        <v>411120</v>
      </c>
      <c r="U32" s="12">
        <v>17.462599999999998</v>
      </c>
      <c r="V32" s="12">
        <v>0</v>
      </c>
    </row>
    <row r="33" spans="1:22" x14ac:dyDescent="0.3">
      <c r="A33" t="s">
        <v>116</v>
      </c>
      <c r="B33" s="12">
        <v>15565360</v>
      </c>
      <c r="C33" s="12">
        <v>12197263</v>
      </c>
      <c r="D33" s="12">
        <v>3368097</v>
      </c>
      <c r="E33" s="12">
        <v>9417838</v>
      </c>
      <c r="F33" s="12">
        <v>9246242</v>
      </c>
      <c r="G33" s="12">
        <v>171596</v>
      </c>
      <c r="H33" s="12">
        <v>0</v>
      </c>
      <c r="I33" s="12">
        <v>0</v>
      </c>
      <c r="J33" s="12">
        <v>0</v>
      </c>
      <c r="K33" s="12">
        <v>6147522</v>
      </c>
      <c r="L33" s="12">
        <v>2951021</v>
      </c>
      <c r="M33" s="12">
        <v>3196501</v>
      </c>
      <c r="N33" s="12">
        <v>0</v>
      </c>
      <c r="O33" s="12">
        <v>0</v>
      </c>
      <c r="P33" s="12">
        <v>0</v>
      </c>
      <c r="Q33" s="12">
        <v>6334043</v>
      </c>
      <c r="R33" s="12">
        <v>6326894</v>
      </c>
      <c r="S33" s="12">
        <v>2754925</v>
      </c>
      <c r="T33" s="12">
        <v>441599</v>
      </c>
      <c r="U33" s="12">
        <v>17.738199999999999</v>
      </c>
      <c r="V33" s="12">
        <v>0</v>
      </c>
    </row>
    <row r="34" spans="1:22" x14ac:dyDescent="0.3">
      <c r="A34" t="s">
        <v>117</v>
      </c>
      <c r="B34" s="12">
        <v>16288888</v>
      </c>
      <c r="C34" s="12">
        <v>12823205</v>
      </c>
      <c r="D34" s="12">
        <v>3465683</v>
      </c>
      <c r="E34" s="12">
        <v>9727815</v>
      </c>
      <c r="F34" s="12">
        <v>9567470</v>
      </c>
      <c r="G34" s="12">
        <v>160345</v>
      </c>
      <c r="H34" s="12">
        <v>0</v>
      </c>
      <c r="I34" s="12">
        <v>0</v>
      </c>
      <c r="J34" s="12">
        <v>0</v>
      </c>
      <c r="K34" s="12">
        <v>6561073</v>
      </c>
      <c r="L34" s="12">
        <v>3255735</v>
      </c>
      <c r="M34" s="12">
        <v>3305338</v>
      </c>
      <c r="N34" s="12">
        <v>0</v>
      </c>
      <c r="O34" s="12">
        <v>0</v>
      </c>
      <c r="P34" s="12">
        <v>0</v>
      </c>
      <c r="Q34" s="12">
        <v>6716909</v>
      </c>
      <c r="R34" s="12">
        <v>6711078</v>
      </c>
      <c r="S34" s="12">
        <v>2873704</v>
      </c>
      <c r="T34" s="12">
        <v>431630</v>
      </c>
      <c r="U34" s="12">
        <v>16.902999999999999</v>
      </c>
      <c r="V34" s="12">
        <v>0</v>
      </c>
    </row>
    <row r="35" spans="1:22" x14ac:dyDescent="0.3">
      <c r="A35" t="s">
        <v>118</v>
      </c>
      <c r="B35" s="12">
        <v>16124698</v>
      </c>
      <c r="C35" s="12">
        <v>12666853</v>
      </c>
      <c r="D35" s="12">
        <v>3457845</v>
      </c>
      <c r="E35" s="12">
        <v>9760863</v>
      </c>
      <c r="F35" s="12">
        <v>9601979</v>
      </c>
      <c r="G35" s="12">
        <v>158884</v>
      </c>
      <c r="H35" s="12">
        <v>0</v>
      </c>
      <c r="I35" s="12">
        <v>0</v>
      </c>
      <c r="J35" s="12">
        <v>0</v>
      </c>
      <c r="K35" s="12">
        <v>6363835</v>
      </c>
      <c r="L35" s="12">
        <v>3064874</v>
      </c>
      <c r="M35" s="12">
        <v>3298961</v>
      </c>
      <c r="N35" s="12">
        <v>0</v>
      </c>
      <c r="O35" s="12">
        <v>0</v>
      </c>
      <c r="P35" s="12">
        <v>0</v>
      </c>
      <c r="Q35" s="12">
        <v>6507729</v>
      </c>
      <c r="R35" s="12">
        <v>6503463</v>
      </c>
      <c r="S35" s="12">
        <v>2894149</v>
      </c>
      <c r="T35" s="12">
        <v>404825</v>
      </c>
      <c r="U35" s="12">
        <v>16.831800000000001</v>
      </c>
      <c r="V35" s="12">
        <v>0</v>
      </c>
    </row>
    <row r="36" spans="1:22" x14ac:dyDescent="0.3">
      <c r="A36" t="s">
        <v>119</v>
      </c>
      <c r="B36" s="12">
        <v>16746044</v>
      </c>
      <c r="C36" s="12">
        <v>13154320</v>
      </c>
      <c r="D36" s="12">
        <v>3591724</v>
      </c>
      <c r="E36" s="12">
        <v>9740373</v>
      </c>
      <c r="F36" s="12">
        <v>9532959</v>
      </c>
      <c r="G36" s="12">
        <v>207414</v>
      </c>
      <c r="H36" s="12">
        <v>0</v>
      </c>
      <c r="I36" s="12">
        <v>0</v>
      </c>
      <c r="J36" s="12">
        <v>0</v>
      </c>
      <c r="K36" s="12">
        <v>7005671</v>
      </c>
      <c r="L36" s="12">
        <v>3621361</v>
      </c>
      <c r="M36" s="12">
        <v>3384310</v>
      </c>
      <c r="N36" s="12">
        <v>0</v>
      </c>
      <c r="O36" s="12">
        <v>0</v>
      </c>
      <c r="P36" s="12">
        <v>0</v>
      </c>
      <c r="Q36" s="12">
        <v>7189694</v>
      </c>
      <c r="R36" s="12">
        <v>7186067</v>
      </c>
      <c r="S36" s="12">
        <v>2888228</v>
      </c>
      <c r="T36" s="12">
        <v>496105</v>
      </c>
      <c r="U36" s="12">
        <v>16.580100000000002</v>
      </c>
      <c r="V36" s="12">
        <v>0</v>
      </c>
    </row>
    <row r="37" spans="1:22" x14ac:dyDescent="0.3">
      <c r="A37" t="s">
        <v>120</v>
      </c>
      <c r="B37" s="12">
        <v>16165186</v>
      </c>
      <c r="C37" s="12">
        <v>12534816</v>
      </c>
      <c r="D37" s="12">
        <v>3630370</v>
      </c>
      <c r="E37" s="12">
        <v>9652235</v>
      </c>
      <c r="F37" s="12">
        <v>9471757</v>
      </c>
      <c r="G37" s="12">
        <v>180478</v>
      </c>
      <c r="H37" s="12">
        <v>0</v>
      </c>
      <c r="I37" s="12">
        <v>0</v>
      </c>
      <c r="J37" s="12">
        <v>0</v>
      </c>
      <c r="K37" s="12">
        <v>6512951</v>
      </c>
      <c r="L37" s="12">
        <v>3063059</v>
      </c>
      <c r="M37" s="12">
        <v>3449892</v>
      </c>
      <c r="N37" s="12">
        <v>0</v>
      </c>
      <c r="O37" s="12">
        <v>0</v>
      </c>
      <c r="P37" s="12">
        <v>0</v>
      </c>
      <c r="Q37" s="12">
        <v>6675811</v>
      </c>
      <c r="R37" s="12">
        <v>6669665</v>
      </c>
      <c r="S37" s="12">
        <v>3028837</v>
      </c>
      <c r="T37" s="12">
        <v>421067</v>
      </c>
      <c r="U37" s="12">
        <v>16.805800000000001</v>
      </c>
      <c r="V37" s="12">
        <v>0</v>
      </c>
    </row>
    <row r="38" spans="1:22" x14ac:dyDescent="0.3">
      <c r="A38" t="s">
        <v>121</v>
      </c>
      <c r="B38" s="12">
        <v>16270503</v>
      </c>
      <c r="C38" s="12">
        <v>12670612</v>
      </c>
      <c r="D38" s="12">
        <v>3599891</v>
      </c>
      <c r="E38" s="12">
        <v>9663304</v>
      </c>
      <c r="F38" s="12">
        <v>9507855</v>
      </c>
      <c r="G38" s="12">
        <v>155449</v>
      </c>
      <c r="H38" s="12">
        <v>0</v>
      </c>
      <c r="I38" s="12">
        <v>0</v>
      </c>
      <c r="J38" s="12">
        <v>0</v>
      </c>
      <c r="K38" s="12">
        <v>6607199</v>
      </c>
      <c r="L38" s="12">
        <v>3162757</v>
      </c>
      <c r="M38" s="12">
        <v>3444442</v>
      </c>
      <c r="N38" s="12">
        <v>0</v>
      </c>
      <c r="O38" s="12">
        <v>0</v>
      </c>
      <c r="P38" s="12">
        <v>0</v>
      </c>
      <c r="Q38" s="12">
        <v>6764476</v>
      </c>
      <c r="R38" s="12">
        <v>6764369</v>
      </c>
      <c r="S38" s="12">
        <v>3145815</v>
      </c>
      <c r="T38" s="12">
        <v>298623</v>
      </c>
      <c r="U38" s="12">
        <v>16.567</v>
      </c>
      <c r="V38" s="12">
        <v>0</v>
      </c>
    </row>
    <row r="39" spans="1:22" x14ac:dyDescent="0.3">
      <c r="A39" t="s">
        <v>122</v>
      </c>
      <c r="B39" s="12">
        <v>16933759</v>
      </c>
      <c r="C39" s="12">
        <v>13163325</v>
      </c>
      <c r="D39" s="12">
        <v>3770434</v>
      </c>
      <c r="E39" s="12">
        <v>9653171</v>
      </c>
      <c r="F39" s="12">
        <v>9512783</v>
      </c>
      <c r="G39" s="12">
        <v>140388</v>
      </c>
      <c r="H39" s="12">
        <v>0</v>
      </c>
      <c r="I39" s="12">
        <v>0</v>
      </c>
      <c r="J39" s="12">
        <v>0</v>
      </c>
      <c r="K39" s="12">
        <v>7280588</v>
      </c>
      <c r="L39" s="12">
        <v>3650542</v>
      </c>
      <c r="M39" s="12">
        <v>3630046</v>
      </c>
      <c r="N39" s="12">
        <v>0</v>
      </c>
      <c r="O39" s="12">
        <v>0</v>
      </c>
      <c r="P39" s="12">
        <v>0</v>
      </c>
      <c r="Q39" s="12">
        <v>7407546</v>
      </c>
      <c r="R39" s="12">
        <v>7406613</v>
      </c>
      <c r="S39" s="12">
        <v>3289601</v>
      </c>
      <c r="T39" s="12">
        <v>340444</v>
      </c>
      <c r="U39" s="12">
        <v>14.5943</v>
      </c>
      <c r="V39" s="12">
        <v>0</v>
      </c>
    </row>
    <row r="40" spans="1:22" x14ac:dyDescent="0.3">
      <c r="A40" t="s">
        <v>123</v>
      </c>
      <c r="B40" s="12">
        <v>16520155</v>
      </c>
      <c r="C40" s="12">
        <v>12688233</v>
      </c>
      <c r="D40" s="12">
        <v>3831922</v>
      </c>
      <c r="E40" s="12">
        <v>9644920</v>
      </c>
      <c r="F40" s="12">
        <v>9514461</v>
      </c>
      <c r="G40" s="12">
        <v>130459</v>
      </c>
      <c r="H40" s="12">
        <v>0</v>
      </c>
      <c r="I40" s="12">
        <v>0</v>
      </c>
      <c r="J40" s="12">
        <v>0</v>
      </c>
      <c r="K40" s="12">
        <v>6875235</v>
      </c>
      <c r="L40" s="12">
        <v>3173772</v>
      </c>
      <c r="M40" s="12">
        <v>3701463</v>
      </c>
      <c r="N40" s="12">
        <v>0</v>
      </c>
      <c r="O40" s="12">
        <v>0</v>
      </c>
      <c r="P40" s="12">
        <v>0</v>
      </c>
      <c r="Q40" s="12">
        <v>7005182</v>
      </c>
      <c r="R40" s="12">
        <v>7004712</v>
      </c>
      <c r="S40" s="12">
        <v>3349977</v>
      </c>
      <c r="T40" s="12">
        <v>351500</v>
      </c>
      <c r="U40" s="12">
        <v>14.563499999999999</v>
      </c>
      <c r="V40" s="12">
        <v>0</v>
      </c>
    </row>
    <row r="41" spans="1:22" x14ac:dyDescent="0.3">
      <c r="A41" t="s">
        <v>124</v>
      </c>
      <c r="B41" s="12">
        <v>16563828</v>
      </c>
      <c r="C41" s="12">
        <v>12799338</v>
      </c>
      <c r="D41" s="12">
        <v>3764490</v>
      </c>
      <c r="E41" s="12">
        <v>9675183</v>
      </c>
      <c r="F41" s="12">
        <v>9548827</v>
      </c>
      <c r="G41" s="12">
        <v>126356</v>
      </c>
      <c r="H41" s="12">
        <v>0</v>
      </c>
      <c r="I41" s="12">
        <v>0</v>
      </c>
      <c r="J41" s="12">
        <v>0</v>
      </c>
      <c r="K41" s="12">
        <v>6888645</v>
      </c>
      <c r="L41" s="12">
        <v>3250511</v>
      </c>
      <c r="M41" s="12">
        <v>3638134</v>
      </c>
      <c r="N41" s="12">
        <v>0</v>
      </c>
      <c r="O41" s="12">
        <v>0</v>
      </c>
      <c r="P41" s="12">
        <v>0</v>
      </c>
      <c r="Q41" s="12">
        <v>7015989</v>
      </c>
      <c r="R41" s="12">
        <v>7015098</v>
      </c>
      <c r="S41" s="12">
        <v>3336862</v>
      </c>
      <c r="T41" s="12">
        <v>301253</v>
      </c>
      <c r="U41" s="12">
        <v>15.1517</v>
      </c>
      <c r="V41" s="12">
        <v>0</v>
      </c>
    </row>
    <row r="42" spans="1:22" x14ac:dyDescent="0.3">
      <c r="A42" t="s">
        <v>125</v>
      </c>
      <c r="B42" s="12">
        <v>16146710</v>
      </c>
      <c r="C42" s="12">
        <v>12426067</v>
      </c>
      <c r="D42" s="12">
        <v>3720643</v>
      </c>
      <c r="E42" s="12">
        <v>8890264</v>
      </c>
      <c r="F42" s="12">
        <v>8793424</v>
      </c>
      <c r="G42" s="12">
        <v>96840</v>
      </c>
      <c r="H42" s="12">
        <v>0</v>
      </c>
      <c r="I42" s="12">
        <v>0</v>
      </c>
      <c r="J42" s="12">
        <v>0</v>
      </c>
      <c r="K42" s="12">
        <v>7256446</v>
      </c>
      <c r="L42" s="12">
        <v>3632643</v>
      </c>
      <c r="M42" s="12">
        <v>3623803</v>
      </c>
      <c r="N42" s="12">
        <v>0</v>
      </c>
      <c r="O42" s="12">
        <v>0</v>
      </c>
      <c r="P42" s="12">
        <v>0</v>
      </c>
      <c r="Q42" s="12">
        <v>7399488</v>
      </c>
      <c r="R42" s="12">
        <v>7399486</v>
      </c>
      <c r="S42" s="12">
        <v>3423081</v>
      </c>
      <c r="T42" s="12">
        <v>200734</v>
      </c>
      <c r="U42" s="12">
        <v>14.0251</v>
      </c>
      <c r="V42" s="12">
        <v>0</v>
      </c>
    </row>
    <row r="43" spans="1:22" x14ac:dyDescent="0.3">
      <c r="A43" t="s">
        <v>126</v>
      </c>
      <c r="B43" s="12">
        <v>16484241</v>
      </c>
      <c r="C43" s="12">
        <v>12185762</v>
      </c>
      <c r="D43" s="12">
        <v>4298479</v>
      </c>
      <c r="E43" s="12">
        <v>9385028</v>
      </c>
      <c r="F43" s="12">
        <v>9252469</v>
      </c>
      <c r="G43" s="12">
        <v>132559</v>
      </c>
      <c r="H43" s="12">
        <v>0</v>
      </c>
      <c r="I43" s="12">
        <v>0</v>
      </c>
      <c r="J43" s="12">
        <v>0</v>
      </c>
      <c r="K43" s="12">
        <v>7099213</v>
      </c>
      <c r="L43" s="12">
        <v>2933293</v>
      </c>
      <c r="M43" s="12">
        <v>4165920</v>
      </c>
      <c r="N43" s="12">
        <v>0</v>
      </c>
      <c r="O43" s="12">
        <v>0</v>
      </c>
      <c r="P43" s="12">
        <v>0</v>
      </c>
      <c r="Q43" s="12">
        <v>7231762</v>
      </c>
      <c r="R43" s="12">
        <v>7231753</v>
      </c>
      <c r="S43" s="12">
        <v>3887555</v>
      </c>
      <c r="T43" s="12">
        <v>278362</v>
      </c>
      <c r="U43" s="12">
        <v>14.313599999999999</v>
      </c>
      <c r="V43" s="12">
        <v>0</v>
      </c>
    </row>
    <row r="44" spans="1:22" x14ac:dyDescent="0.3">
      <c r="A44" t="s">
        <v>127</v>
      </c>
      <c r="B44" s="12">
        <v>16441784</v>
      </c>
      <c r="C44" s="12">
        <v>12080665</v>
      </c>
      <c r="D44" s="12">
        <v>4361119</v>
      </c>
      <c r="E44" s="12">
        <v>9386757</v>
      </c>
      <c r="F44" s="12">
        <v>9252274</v>
      </c>
      <c r="G44" s="12">
        <v>134483</v>
      </c>
      <c r="H44" s="12">
        <v>0</v>
      </c>
      <c r="I44" s="12">
        <v>0</v>
      </c>
      <c r="J44" s="12">
        <v>0</v>
      </c>
      <c r="K44" s="12">
        <v>7055027</v>
      </c>
      <c r="L44" s="12">
        <v>2828391</v>
      </c>
      <c r="M44" s="12">
        <v>4226636</v>
      </c>
      <c r="N44" s="12">
        <v>0</v>
      </c>
      <c r="O44" s="12">
        <v>0</v>
      </c>
      <c r="P44" s="12">
        <v>0</v>
      </c>
      <c r="Q44" s="12">
        <v>7181651</v>
      </c>
      <c r="R44" s="12">
        <v>7181612</v>
      </c>
      <c r="S44" s="12">
        <v>3933849</v>
      </c>
      <c r="T44" s="12">
        <v>292795</v>
      </c>
      <c r="U44" s="12">
        <v>14.3606</v>
      </c>
      <c r="V44" s="12">
        <v>0</v>
      </c>
    </row>
    <row r="45" spans="1:22" x14ac:dyDescent="0.3">
      <c r="A45" t="s">
        <v>128</v>
      </c>
      <c r="B45" s="12">
        <v>16872341</v>
      </c>
      <c r="C45" s="12">
        <v>12436769</v>
      </c>
      <c r="D45" s="12">
        <v>4435572</v>
      </c>
      <c r="E45" s="12">
        <v>9308586</v>
      </c>
      <c r="F45" s="12">
        <v>9172976</v>
      </c>
      <c r="G45" s="12">
        <v>135610</v>
      </c>
      <c r="H45" s="12">
        <v>0</v>
      </c>
      <c r="I45" s="12">
        <v>0</v>
      </c>
      <c r="J45" s="12">
        <v>0</v>
      </c>
      <c r="K45" s="12">
        <v>7563755</v>
      </c>
      <c r="L45" s="12">
        <v>3263793</v>
      </c>
      <c r="M45" s="12">
        <v>4299962</v>
      </c>
      <c r="N45" s="12">
        <v>0</v>
      </c>
      <c r="O45" s="12">
        <v>0</v>
      </c>
      <c r="P45" s="12">
        <v>0</v>
      </c>
      <c r="Q45" s="12">
        <v>7710754</v>
      </c>
      <c r="R45" s="12">
        <v>7710745</v>
      </c>
      <c r="S45" s="12">
        <v>3944185</v>
      </c>
      <c r="T45" s="12">
        <v>355782</v>
      </c>
      <c r="U45" s="12">
        <v>14.065899999999999</v>
      </c>
      <c r="V45" s="12">
        <v>0</v>
      </c>
    </row>
    <row r="46" spans="1:22" x14ac:dyDescent="0.3">
      <c r="A46" t="s">
        <v>129</v>
      </c>
      <c r="B46" s="12">
        <v>20110894</v>
      </c>
      <c r="C46" s="12">
        <v>19057376</v>
      </c>
      <c r="D46" s="12">
        <v>1053518</v>
      </c>
      <c r="E46" s="12">
        <v>9313389</v>
      </c>
      <c r="F46" s="12">
        <v>9165281</v>
      </c>
      <c r="G46" s="12">
        <v>148108</v>
      </c>
      <c r="H46" s="12">
        <v>0</v>
      </c>
      <c r="I46" s="12">
        <v>0</v>
      </c>
      <c r="J46" s="12">
        <v>0</v>
      </c>
      <c r="K46" s="12">
        <v>10797505</v>
      </c>
      <c r="L46" s="12">
        <v>9892095</v>
      </c>
      <c r="M46" s="12">
        <v>905410</v>
      </c>
      <c r="N46" s="12">
        <v>0</v>
      </c>
      <c r="O46" s="12">
        <v>0</v>
      </c>
      <c r="P46" s="12">
        <v>0</v>
      </c>
      <c r="Q46" s="12">
        <v>10877603</v>
      </c>
      <c r="R46" s="12">
        <v>10873994</v>
      </c>
      <c r="S46" s="12">
        <v>487755</v>
      </c>
      <c r="T46" s="12">
        <v>417703</v>
      </c>
      <c r="U46" s="12">
        <v>16.909300000000002</v>
      </c>
      <c r="V46" s="12">
        <v>0</v>
      </c>
    </row>
    <row r="47" spans="1:22" x14ac:dyDescent="0.3">
      <c r="A47" t="s">
        <v>130</v>
      </c>
      <c r="B47" s="12">
        <v>15879278</v>
      </c>
      <c r="C47" s="12">
        <v>14836026</v>
      </c>
      <c r="D47" s="12">
        <v>1043252</v>
      </c>
      <c r="E47" s="12">
        <v>12100284</v>
      </c>
      <c r="F47" s="12">
        <v>11972762</v>
      </c>
      <c r="G47" s="12">
        <v>127522</v>
      </c>
      <c r="H47" s="12">
        <v>0</v>
      </c>
      <c r="I47" s="12">
        <v>0</v>
      </c>
      <c r="J47" s="12">
        <v>0</v>
      </c>
      <c r="K47" s="12">
        <v>3778994</v>
      </c>
      <c r="L47" s="12">
        <v>2863264</v>
      </c>
      <c r="M47" s="12">
        <v>915730</v>
      </c>
      <c r="N47" s="12">
        <v>0</v>
      </c>
      <c r="O47" s="12">
        <v>0</v>
      </c>
      <c r="P47" s="12">
        <v>0</v>
      </c>
      <c r="Q47" s="12">
        <v>3990684</v>
      </c>
      <c r="R47" s="12">
        <v>3910579</v>
      </c>
      <c r="S47" s="12">
        <v>599686</v>
      </c>
      <c r="T47" s="12">
        <v>315922</v>
      </c>
      <c r="U47" s="12">
        <v>56.542200000000001</v>
      </c>
      <c r="V47" s="12">
        <v>0</v>
      </c>
    </row>
    <row r="48" spans="1:22" x14ac:dyDescent="0.3">
      <c r="A48" t="s">
        <v>131</v>
      </c>
      <c r="B48" s="12">
        <v>15017136</v>
      </c>
      <c r="C48" s="12">
        <v>13783747</v>
      </c>
      <c r="D48" s="12">
        <v>1233389</v>
      </c>
      <c r="E48" s="12">
        <v>11285591</v>
      </c>
      <c r="F48" s="12">
        <v>11131365</v>
      </c>
      <c r="G48" s="12">
        <v>154226</v>
      </c>
      <c r="H48" s="12">
        <v>0</v>
      </c>
      <c r="I48" s="12">
        <v>0</v>
      </c>
      <c r="J48" s="12">
        <v>0</v>
      </c>
      <c r="K48" s="12">
        <v>3731545</v>
      </c>
      <c r="L48" s="12">
        <v>2652382</v>
      </c>
      <c r="M48" s="12">
        <v>1079163</v>
      </c>
      <c r="N48" s="12">
        <v>0</v>
      </c>
      <c r="O48" s="12">
        <v>0</v>
      </c>
      <c r="P48" s="12">
        <v>0</v>
      </c>
      <c r="Q48" s="12">
        <v>3971115</v>
      </c>
      <c r="R48" s="12">
        <v>3897145</v>
      </c>
      <c r="S48" s="12">
        <v>730821</v>
      </c>
      <c r="T48" s="12">
        <v>348345</v>
      </c>
      <c r="U48" s="12">
        <v>52.907200000000003</v>
      </c>
      <c r="V48" s="12">
        <v>0</v>
      </c>
    </row>
    <row r="49" spans="1:22" x14ac:dyDescent="0.3">
      <c r="A49" t="s">
        <v>132</v>
      </c>
      <c r="B49" s="12">
        <v>16798137</v>
      </c>
      <c r="C49" s="12">
        <v>15553934</v>
      </c>
      <c r="D49" s="12">
        <v>1244203</v>
      </c>
      <c r="E49" s="12">
        <v>8957998</v>
      </c>
      <c r="F49" s="12">
        <v>8828826</v>
      </c>
      <c r="G49" s="12">
        <v>129172</v>
      </c>
      <c r="H49" s="12">
        <v>0</v>
      </c>
      <c r="I49" s="12">
        <v>0</v>
      </c>
      <c r="J49" s="12">
        <v>0</v>
      </c>
      <c r="K49" s="12">
        <v>7840139</v>
      </c>
      <c r="L49" s="12">
        <v>6725108</v>
      </c>
      <c r="M49" s="12">
        <v>1115031</v>
      </c>
      <c r="N49" s="12">
        <v>0</v>
      </c>
      <c r="O49" s="12">
        <v>0</v>
      </c>
      <c r="P49" s="12">
        <v>0</v>
      </c>
      <c r="Q49" s="12">
        <v>7925523</v>
      </c>
      <c r="R49" s="12">
        <v>7925088</v>
      </c>
      <c r="S49" s="12">
        <v>669886</v>
      </c>
      <c r="T49" s="12">
        <v>445139</v>
      </c>
      <c r="U49" s="12">
        <v>14.510300000000001</v>
      </c>
      <c r="V49" s="12">
        <v>0</v>
      </c>
    </row>
    <row r="50" spans="1:22" x14ac:dyDescent="0.3">
      <c r="A50" t="s">
        <v>133</v>
      </c>
      <c r="B50" s="12">
        <v>19759645</v>
      </c>
      <c r="C50" s="12">
        <v>17896920</v>
      </c>
      <c r="D50" s="12">
        <v>1862725</v>
      </c>
      <c r="E50" s="12">
        <v>8857966</v>
      </c>
      <c r="F50" s="12">
        <v>8681885</v>
      </c>
      <c r="G50" s="12">
        <v>176081</v>
      </c>
      <c r="H50" s="12">
        <v>0</v>
      </c>
      <c r="I50" s="12">
        <v>0</v>
      </c>
      <c r="J50" s="12">
        <v>0</v>
      </c>
      <c r="K50" s="12">
        <v>10901679</v>
      </c>
      <c r="L50" s="12">
        <v>9215035</v>
      </c>
      <c r="M50" s="12">
        <v>1686644</v>
      </c>
      <c r="N50" s="12">
        <v>0</v>
      </c>
      <c r="O50" s="12">
        <v>0</v>
      </c>
      <c r="P50" s="12">
        <v>0</v>
      </c>
      <c r="Q50" s="12">
        <v>11014983</v>
      </c>
      <c r="R50" s="12">
        <v>11014935</v>
      </c>
      <c r="S50" s="12">
        <v>993115</v>
      </c>
      <c r="T50" s="12">
        <v>693482</v>
      </c>
      <c r="U50" s="12">
        <v>14.129</v>
      </c>
      <c r="V50" s="12">
        <v>0</v>
      </c>
    </row>
    <row r="51" spans="1:22" x14ac:dyDescent="0.3">
      <c r="A51" t="s">
        <v>134</v>
      </c>
      <c r="B51" s="12">
        <v>17182829</v>
      </c>
      <c r="C51" s="12">
        <v>16255287</v>
      </c>
      <c r="D51" s="12">
        <v>927542</v>
      </c>
      <c r="E51" s="12">
        <v>9153543</v>
      </c>
      <c r="F51" s="12">
        <v>9058938</v>
      </c>
      <c r="G51" s="12">
        <v>94605</v>
      </c>
      <c r="H51" s="12">
        <v>0</v>
      </c>
      <c r="I51" s="12">
        <v>0</v>
      </c>
      <c r="J51" s="12">
        <v>0</v>
      </c>
      <c r="K51" s="12">
        <v>8029286</v>
      </c>
      <c r="L51" s="12">
        <v>7196349</v>
      </c>
      <c r="M51" s="12">
        <v>832937</v>
      </c>
      <c r="N51" s="12">
        <v>0</v>
      </c>
      <c r="O51" s="12">
        <v>0</v>
      </c>
      <c r="P51" s="12">
        <v>0</v>
      </c>
      <c r="Q51" s="12">
        <v>8093034</v>
      </c>
      <c r="R51" s="12">
        <v>8091653</v>
      </c>
      <c r="S51" s="12">
        <v>492919</v>
      </c>
      <c r="T51" s="12">
        <v>339965</v>
      </c>
      <c r="U51" s="12">
        <v>15.805400000000001</v>
      </c>
      <c r="V51" s="12">
        <v>0</v>
      </c>
    </row>
    <row r="52" spans="1:22" x14ac:dyDescent="0.3">
      <c r="A52" t="s">
        <v>135</v>
      </c>
      <c r="B52" s="12">
        <v>9028285</v>
      </c>
      <c r="C52" s="12">
        <v>8731094</v>
      </c>
      <c r="D52" s="12">
        <v>297191</v>
      </c>
      <c r="E52" s="12">
        <v>8036408</v>
      </c>
      <c r="F52" s="12">
        <v>8024117</v>
      </c>
      <c r="G52" s="12">
        <v>12291</v>
      </c>
      <c r="H52" s="12">
        <v>0</v>
      </c>
      <c r="I52" s="12">
        <v>0</v>
      </c>
      <c r="J52" s="12">
        <v>0</v>
      </c>
      <c r="K52" s="12">
        <v>991877</v>
      </c>
      <c r="L52" s="12">
        <v>706977</v>
      </c>
      <c r="M52" s="12">
        <v>284900</v>
      </c>
      <c r="N52" s="12">
        <v>0</v>
      </c>
      <c r="O52" s="12">
        <v>0</v>
      </c>
      <c r="P52" s="12">
        <v>0</v>
      </c>
      <c r="Q52" s="12">
        <v>1002907</v>
      </c>
      <c r="R52" s="12">
        <v>1002859</v>
      </c>
      <c r="S52" s="12">
        <v>247784</v>
      </c>
      <c r="T52" s="12">
        <v>37148</v>
      </c>
      <c r="U52" s="12">
        <v>14.469900000000001</v>
      </c>
      <c r="V52" s="12">
        <v>0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3" sqref="B3:V52"/>
    </sheetView>
  </sheetViews>
  <sheetFormatPr defaultRowHeight="14.4" x14ac:dyDescent="0.3"/>
  <cols>
    <col min="22" max="22" width="8.88671875" style="8"/>
  </cols>
  <sheetData>
    <row r="1" spans="1:22" x14ac:dyDescent="0.3">
      <c r="B1" s="13" t="s">
        <v>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/>
    </row>
    <row r="2" spans="1:22" x14ac:dyDescent="0.3"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t="s">
        <v>53</v>
      </c>
      <c r="M2" t="s">
        <v>54</v>
      </c>
      <c r="N2" t="s">
        <v>55</v>
      </c>
      <c r="O2" t="s">
        <v>56</v>
      </c>
      <c r="P2" t="s">
        <v>57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s="8" t="s">
        <v>165</v>
      </c>
    </row>
    <row r="3" spans="1:22" x14ac:dyDescent="0.3">
      <c r="A3" t="s">
        <v>1</v>
      </c>
      <c r="B3" s="12">
        <v>2197321</v>
      </c>
      <c r="C3" s="12">
        <v>1883347</v>
      </c>
      <c r="D3" s="12">
        <v>313974</v>
      </c>
      <c r="E3" s="12">
        <v>422066</v>
      </c>
      <c r="F3" s="12">
        <v>295757</v>
      </c>
      <c r="G3" s="12">
        <v>126309</v>
      </c>
      <c r="H3" s="12">
        <v>58287</v>
      </c>
      <c r="I3" s="12">
        <v>21469</v>
      </c>
      <c r="J3" s="12">
        <v>36818</v>
      </c>
      <c r="K3" s="12">
        <v>1527373</v>
      </c>
      <c r="L3" s="12">
        <v>1376773</v>
      </c>
      <c r="M3" s="12">
        <v>150600</v>
      </c>
      <c r="N3" s="12">
        <v>189595</v>
      </c>
      <c r="O3" s="12">
        <v>189348</v>
      </c>
      <c r="P3" s="12">
        <v>247</v>
      </c>
      <c r="Q3" s="12">
        <v>1826729</v>
      </c>
      <c r="R3" s="12">
        <v>1822787</v>
      </c>
      <c r="S3" s="12">
        <v>13340</v>
      </c>
      <c r="T3" s="12">
        <v>137615</v>
      </c>
      <c r="U3" s="12">
        <v>99.770899999999997</v>
      </c>
      <c r="V3" s="12">
        <v>561317</v>
      </c>
    </row>
    <row r="4" spans="1:22" x14ac:dyDescent="0.3">
      <c r="A4" t="s">
        <v>87</v>
      </c>
      <c r="B4" s="12">
        <v>2984986</v>
      </c>
      <c r="C4" s="12">
        <v>2743820</v>
      </c>
      <c r="D4" s="12">
        <v>241166</v>
      </c>
      <c r="E4" s="12">
        <v>310567</v>
      </c>
      <c r="F4" s="12">
        <v>214113</v>
      </c>
      <c r="G4" s="12">
        <v>96454</v>
      </c>
      <c r="H4" s="12">
        <v>88728</v>
      </c>
      <c r="I4" s="12">
        <v>21967</v>
      </c>
      <c r="J4" s="12">
        <v>66761</v>
      </c>
      <c r="K4" s="12">
        <v>2460202</v>
      </c>
      <c r="L4" s="12">
        <v>2383113</v>
      </c>
      <c r="M4" s="12">
        <v>77089</v>
      </c>
      <c r="N4" s="12">
        <v>125489</v>
      </c>
      <c r="O4" s="12">
        <v>124627</v>
      </c>
      <c r="P4" s="12">
        <v>862</v>
      </c>
      <c r="Q4" s="12">
        <v>2016827</v>
      </c>
      <c r="R4" s="12">
        <v>2016230</v>
      </c>
      <c r="S4" s="12">
        <v>15278</v>
      </c>
      <c r="T4" s="12">
        <v>61446</v>
      </c>
      <c r="U4" s="12">
        <v>62.429600000000001</v>
      </c>
      <c r="V4" s="12">
        <v>763536</v>
      </c>
    </row>
    <row r="5" spans="1:22" x14ac:dyDescent="0.3">
      <c r="A5" t="s">
        <v>88</v>
      </c>
      <c r="B5" s="12">
        <v>2770056</v>
      </c>
      <c r="C5" s="12">
        <v>2378909</v>
      </c>
      <c r="D5" s="12">
        <v>391147</v>
      </c>
      <c r="E5" s="12">
        <v>227321</v>
      </c>
      <c r="F5" s="12">
        <v>163752</v>
      </c>
      <c r="G5" s="12">
        <v>63569</v>
      </c>
      <c r="H5" s="12">
        <v>232235</v>
      </c>
      <c r="I5" s="12">
        <v>25827</v>
      </c>
      <c r="J5" s="12">
        <v>206408</v>
      </c>
      <c r="K5" s="12">
        <v>2041218</v>
      </c>
      <c r="L5" s="12">
        <v>1921321</v>
      </c>
      <c r="M5" s="12">
        <v>119897</v>
      </c>
      <c r="N5" s="12">
        <v>269282</v>
      </c>
      <c r="O5" s="12">
        <v>268009</v>
      </c>
      <c r="P5" s="12">
        <v>1273</v>
      </c>
      <c r="Q5" s="12">
        <v>1846906</v>
      </c>
      <c r="R5" s="12">
        <v>1846486</v>
      </c>
      <c r="S5" s="12">
        <v>9436</v>
      </c>
      <c r="T5" s="12">
        <v>109404</v>
      </c>
      <c r="U5" s="12">
        <v>166.01900000000001</v>
      </c>
      <c r="V5" s="12">
        <v>594291</v>
      </c>
    </row>
    <row r="6" spans="1:22" x14ac:dyDescent="0.3">
      <c r="A6" t="s">
        <v>89</v>
      </c>
      <c r="B6" s="12">
        <v>3156203</v>
      </c>
      <c r="C6" s="12">
        <v>2825795</v>
      </c>
      <c r="D6" s="12">
        <v>330408</v>
      </c>
      <c r="E6" s="12">
        <v>514763</v>
      </c>
      <c r="F6" s="12">
        <v>406816</v>
      </c>
      <c r="G6" s="12">
        <v>107947</v>
      </c>
      <c r="H6" s="12">
        <v>117435</v>
      </c>
      <c r="I6" s="12">
        <v>42763</v>
      </c>
      <c r="J6" s="12">
        <v>74672</v>
      </c>
      <c r="K6" s="12">
        <v>2302003</v>
      </c>
      <c r="L6" s="12">
        <v>2155600</v>
      </c>
      <c r="M6" s="12">
        <v>146403</v>
      </c>
      <c r="N6" s="12">
        <v>222002</v>
      </c>
      <c r="O6" s="12">
        <v>220616</v>
      </c>
      <c r="P6" s="12">
        <v>1386</v>
      </c>
      <c r="Q6" s="12">
        <v>2204099</v>
      </c>
      <c r="R6" s="12">
        <v>2203628</v>
      </c>
      <c r="S6" s="12">
        <v>24372</v>
      </c>
      <c r="T6" s="12">
        <v>121014</v>
      </c>
      <c r="U6" s="12">
        <v>68.540400000000005</v>
      </c>
      <c r="V6" s="12">
        <v>777026</v>
      </c>
    </row>
    <row r="7" spans="1:22" x14ac:dyDescent="0.3">
      <c r="A7" t="s">
        <v>90</v>
      </c>
      <c r="B7" s="12">
        <v>3321584</v>
      </c>
      <c r="C7" s="12">
        <v>2932612</v>
      </c>
      <c r="D7" s="12">
        <v>388972</v>
      </c>
      <c r="E7" s="12">
        <v>337836</v>
      </c>
      <c r="F7" s="12">
        <v>231273</v>
      </c>
      <c r="G7" s="12">
        <v>106563</v>
      </c>
      <c r="H7" s="12">
        <v>180754</v>
      </c>
      <c r="I7" s="12">
        <v>31865</v>
      </c>
      <c r="J7" s="12">
        <v>148889</v>
      </c>
      <c r="K7" s="12">
        <v>2549930</v>
      </c>
      <c r="L7" s="12">
        <v>2418096</v>
      </c>
      <c r="M7" s="12">
        <v>131834</v>
      </c>
      <c r="N7" s="12">
        <v>253064</v>
      </c>
      <c r="O7" s="12">
        <v>251378</v>
      </c>
      <c r="P7" s="12">
        <v>1686</v>
      </c>
      <c r="Q7" s="12">
        <v>2147343</v>
      </c>
      <c r="R7" s="12">
        <v>2146973</v>
      </c>
      <c r="S7" s="12">
        <v>14259</v>
      </c>
      <c r="T7" s="12">
        <v>116398</v>
      </c>
      <c r="U7" s="12">
        <v>123.363</v>
      </c>
      <c r="V7" s="12">
        <v>786720</v>
      </c>
    </row>
    <row r="8" spans="1:22" x14ac:dyDescent="0.3">
      <c r="A8" t="s">
        <v>91</v>
      </c>
      <c r="B8" s="12">
        <v>2482438</v>
      </c>
      <c r="C8" s="12">
        <v>1935896</v>
      </c>
      <c r="D8" s="12">
        <v>546542</v>
      </c>
      <c r="E8" s="12">
        <v>399068</v>
      </c>
      <c r="F8" s="12">
        <v>146972</v>
      </c>
      <c r="G8" s="12">
        <v>252096</v>
      </c>
      <c r="H8" s="12">
        <v>42341</v>
      </c>
      <c r="I8" s="12">
        <v>12413</v>
      </c>
      <c r="J8" s="12">
        <v>29928</v>
      </c>
      <c r="K8" s="12">
        <v>1865055</v>
      </c>
      <c r="L8" s="12">
        <v>1601334</v>
      </c>
      <c r="M8" s="12">
        <v>263721</v>
      </c>
      <c r="N8" s="12">
        <v>175974</v>
      </c>
      <c r="O8" s="12">
        <v>175177</v>
      </c>
      <c r="P8" s="12">
        <v>797</v>
      </c>
      <c r="Q8" s="12">
        <v>2822058</v>
      </c>
      <c r="R8" s="12">
        <v>2799031</v>
      </c>
      <c r="S8" s="12">
        <v>11250</v>
      </c>
      <c r="T8" s="12">
        <v>251468</v>
      </c>
      <c r="U8" s="12">
        <v>113.029</v>
      </c>
      <c r="V8" s="12">
        <v>543417</v>
      </c>
    </row>
    <row r="9" spans="1:22" x14ac:dyDescent="0.3">
      <c r="A9" t="s">
        <v>92</v>
      </c>
      <c r="B9" s="12">
        <v>3255245</v>
      </c>
      <c r="C9" s="12">
        <v>3038951</v>
      </c>
      <c r="D9" s="12">
        <v>216294</v>
      </c>
      <c r="E9" s="12">
        <v>556493</v>
      </c>
      <c r="F9" s="12">
        <v>480351</v>
      </c>
      <c r="G9" s="12">
        <v>76142</v>
      </c>
      <c r="H9" s="12">
        <v>89524</v>
      </c>
      <c r="I9" s="12">
        <v>47891</v>
      </c>
      <c r="J9" s="12">
        <v>41633</v>
      </c>
      <c r="K9" s="12">
        <v>2281556</v>
      </c>
      <c r="L9" s="12">
        <v>2183242</v>
      </c>
      <c r="M9" s="12">
        <v>98314</v>
      </c>
      <c r="N9" s="12">
        <v>327672</v>
      </c>
      <c r="O9" s="12">
        <v>327467</v>
      </c>
      <c r="P9" s="12">
        <v>205</v>
      </c>
      <c r="Q9" s="12">
        <v>2496543</v>
      </c>
      <c r="R9" s="12">
        <v>2493288</v>
      </c>
      <c r="S9" s="12">
        <v>8534</v>
      </c>
      <c r="T9" s="12">
        <v>88142</v>
      </c>
      <c r="U9" s="12">
        <v>119.858</v>
      </c>
      <c r="V9" s="12">
        <v>685757</v>
      </c>
    </row>
    <row r="10" spans="1:22" x14ac:dyDescent="0.3">
      <c r="A10" t="s">
        <v>93</v>
      </c>
      <c r="B10" s="12">
        <v>3828540</v>
      </c>
      <c r="C10" s="12">
        <v>3369371</v>
      </c>
      <c r="D10" s="12">
        <v>459169</v>
      </c>
      <c r="E10" s="12">
        <v>815485</v>
      </c>
      <c r="F10" s="12">
        <v>638454</v>
      </c>
      <c r="G10" s="12">
        <v>177031</v>
      </c>
      <c r="H10" s="12">
        <v>104282</v>
      </c>
      <c r="I10" s="12">
        <v>18230</v>
      </c>
      <c r="J10" s="12">
        <v>86052</v>
      </c>
      <c r="K10" s="12">
        <v>2726795</v>
      </c>
      <c r="L10" s="12">
        <v>2531162</v>
      </c>
      <c r="M10" s="12">
        <v>195633</v>
      </c>
      <c r="N10" s="12">
        <v>181978</v>
      </c>
      <c r="O10" s="12">
        <v>181525</v>
      </c>
      <c r="P10" s="12">
        <v>453</v>
      </c>
      <c r="Q10" s="12">
        <v>2982970</v>
      </c>
      <c r="R10" s="12">
        <v>2976749</v>
      </c>
      <c r="S10" s="12">
        <v>18448</v>
      </c>
      <c r="T10" s="12">
        <v>178139</v>
      </c>
      <c r="U10" s="12">
        <v>74.639300000000006</v>
      </c>
      <c r="V10" s="12">
        <v>938393</v>
      </c>
    </row>
    <row r="11" spans="1:22" x14ac:dyDescent="0.3">
      <c r="A11" t="s">
        <v>94</v>
      </c>
      <c r="B11" s="12">
        <v>2728742</v>
      </c>
      <c r="C11" s="12">
        <v>2239397</v>
      </c>
      <c r="D11" s="12">
        <v>489345</v>
      </c>
      <c r="E11" s="12">
        <v>294069</v>
      </c>
      <c r="F11" s="12">
        <v>150177</v>
      </c>
      <c r="G11" s="12">
        <v>143892</v>
      </c>
      <c r="H11" s="12">
        <v>80935</v>
      </c>
      <c r="I11" s="12">
        <v>9909</v>
      </c>
      <c r="J11" s="12">
        <v>71026</v>
      </c>
      <c r="K11" s="12">
        <v>2145883</v>
      </c>
      <c r="L11" s="12">
        <v>1872298</v>
      </c>
      <c r="M11" s="12">
        <v>273585</v>
      </c>
      <c r="N11" s="12">
        <v>207855</v>
      </c>
      <c r="O11" s="12">
        <v>207013</v>
      </c>
      <c r="P11" s="12">
        <v>842</v>
      </c>
      <c r="Q11" s="12">
        <v>2619028</v>
      </c>
      <c r="R11" s="12">
        <v>2616248</v>
      </c>
      <c r="S11" s="12">
        <v>25787</v>
      </c>
      <c r="T11" s="12">
        <v>245490</v>
      </c>
      <c r="U11" s="12">
        <v>108.764</v>
      </c>
      <c r="V11" s="12">
        <v>651165</v>
      </c>
    </row>
    <row r="12" spans="1:22" x14ac:dyDescent="0.3">
      <c r="A12" t="s">
        <v>95</v>
      </c>
      <c r="B12" s="12">
        <v>2141727</v>
      </c>
      <c r="C12" s="12">
        <v>2141380</v>
      </c>
      <c r="D12" s="12">
        <v>347</v>
      </c>
      <c r="E12" s="12">
        <v>38112</v>
      </c>
      <c r="F12" s="12">
        <v>38016</v>
      </c>
      <c r="G12" s="12">
        <v>96</v>
      </c>
      <c r="H12" s="12">
        <v>113</v>
      </c>
      <c r="I12" s="12">
        <v>111</v>
      </c>
      <c r="J12" s="12">
        <v>2</v>
      </c>
      <c r="K12" s="12">
        <v>2103165</v>
      </c>
      <c r="L12" s="12">
        <v>2102919</v>
      </c>
      <c r="M12" s="12">
        <v>246</v>
      </c>
      <c r="N12" s="12">
        <v>337</v>
      </c>
      <c r="O12" s="12">
        <v>334</v>
      </c>
      <c r="P12" s="12">
        <v>3</v>
      </c>
      <c r="Q12" s="12">
        <v>723871</v>
      </c>
      <c r="R12" s="12">
        <v>723861</v>
      </c>
      <c r="S12" s="12">
        <v>68</v>
      </c>
      <c r="T12" s="12">
        <v>132</v>
      </c>
      <c r="U12" s="12">
        <v>81.014399999999995</v>
      </c>
      <c r="V12" s="12">
        <v>347745</v>
      </c>
    </row>
    <row r="13" spans="1:22" x14ac:dyDescent="0.3">
      <c r="A13" t="s">
        <v>96</v>
      </c>
      <c r="B13" s="12">
        <v>3677419</v>
      </c>
      <c r="C13" s="12">
        <v>2692528</v>
      </c>
      <c r="D13" s="12">
        <v>984891</v>
      </c>
      <c r="E13" s="12">
        <v>643320</v>
      </c>
      <c r="F13" s="12">
        <v>358442</v>
      </c>
      <c r="G13" s="12">
        <v>284878</v>
      </c>
      <c r="H13" s="12">
        <v>114701</v>
      </c>
      <c r="I13" s="12">
        <v>39992</v>
      </c>
      <c r="J13" s="12">
        <v>74709</v>
      </c>
      <c r="K13" s="12">
        <v>2635114</v>
      </c>
      <c r="L13" s="12">
        <v>2010997</v>
      </c>
      <c r="M13" s="12">
        <v>624117</v>
      </c>
      <c r="N13" s="12">
        <v>284284</v>
      </c>
      <c r="O13" s="12">
        <v>283097</v>
      </c>
      <c r="P13" s="12">
        <v>1187</v>
      </c>
      <c r="Q13" s="12">
        <v>2948183</v>
      </c>
      <c r="R13" s="12">
        <v>2946471</v>
      </c>
      <c r="S13" s="12">
        <v>35201</v>
      </c>
      <c r="T13" s="12">
        <v>586961</v>
      </c>
      <c r="U13" s="12">
        <v>75.796800000000005</v>
      </c>
      <c r="V13" s="12">
        <v>670415</v>
      </c>
    </row>
    <row r="14" spans="1:22" x14ac:dyDescent="0.3">
      <c r="A14" t="s">
        <v>97</v>
      </c>
      <c r="B14" s="12">
        <v>7234029</v>
      </c>
      <c r="C14" s="12">
        <v>6198672</v>
      </c>
      <c r="D14" s="12">
        <v>1035357</v>
      </c>
      <c r="E14" s="12">
        <v>2117775</v>
      </c>
      <c r="F14" s="12">
        <v>1849490</v>
      </c>
      <c r="G14" s="12">
        <v>268285</v>
      </c>
      <c r="H14" s="12">
        <v>105592</v>
      </c>
      <c r="I14" s="12">
        <v>56878</v>
      </c>
      <c r="J14" s="12">
        <v>48714</v>
      </c>
      <c r="K14" s="12">
        <v>4765627</v>
      </c>
      <c r="L14" s="12">
        <v>4048568</v>
      </c>
      <c r="M14" s="12">
        <v>717059</v>
      </c>
      <c r="N14" s="12">
        <v>245035</v>
      </c>
      <c r="O14" s="12">
        <v>243736</v>
      </c>
      <c r="P14" s="12">
        <v>1299</v>
      </c>
      <c r="Q14" s="12">
        <v>6871359</v>
      </c>
      <c r="R14" s="12">
        <v>6869365</v>
      </c>
      <c r="S14" s="12">
        <v>31833</v>
      </c>
      <c r="T14" s="12">
        <v>684736</v>
      </c>
      <c r="U14" s="12">
        <v>56.559699999999999</v>
      </c>
      <c r="V14" s="12">
        <v>1305555</v>
      </c>
    </row>
    <row r="15" spans="1:22" x14ac:dyDescent="0.3">
      <c r="A15" t="s">
        <v>98</v>
      </c>
      <c r="B15" s="12">
        <v>7738834</v>
      </c>
      <c r="C15" s="12">
        <v>6730215</v>
      </c>
      <c r="D15" s="12">
        <v>1008619</v>
      </c>
      <c r="E15" s="12">
        <v>2344172</v>
      </c>
      <c r="F15" s="12">
        <v>2103550</v>
      </c>
      <c r="G15" s="12">
        <v>240622</v>
      </c>
      <c r="H15" s="12">
        <v>103556</v>
      </c>
      <c r="I15" s="12">
        <v>64252</v>
      </c>
      <c r="J15" s="12">
        <v>39304</v>
      </c>
      <c r="K15" s="12">
        <v>5034252</v>
      </c>
      <c r="L15" s="12">
        <v>4306277</v>
      </c>
      <c r="M15" s="12">
        <v>727975</v>
      </c>
      <c r="N15" s="12">
        <v>256854</v>
      </c>
      <c r="O15" s="12">
        <v>256136</v>
      </c>
      <c r="P15" s="12">
        <v>718</v>
      </c>
      <c r="Q15" s="12">
        <v>7120820</v>
      </c>
      <c r="R15" s="12">
        <v>7117783</v>
      </c>
      <c r="S15" s="12">
        <v>28347</v>
      </c>
      <c r="T15" s="12">
        <v>696825</v>
      </c>
      <c r="U15" s="12">
        <v>46.003799999999998</v>
      </c>
      <c r="V15" s="12">
        <v>1375270</v>
      </c>
    </row>
    <row r="16" spans="1:22" x14ac:dyDescent="0.3">
      <c r="A16" t="s">
        <v>99</v>
      </c>
      <c r="B16" s="12">
        <v>6494277</v>
      </c>
      <c r="C16" s="12">
        <v>5395727</v>
      </c>
      <c r="D16" s="12">
        <v>1098550</v>
      </c>
      <c r="E16" s="12">
        <v>1639943</v>
      </c>
      <c r="F16" s="12">
        <v>1395245</v>
      </c>
      <c r="G16" s="12">
        <v>244698</v>
      </c>
      <c r="H16" s="12">
        <v>93318</v>
      </c>
      <c r="I16" s="12">
        <v>49938</v>
      </c>
      <c r="J16" s="12">
        <v>43380</v>
      </c>
      <c r="K16" s="12">
        <v>4495660</v>
      </c>
      <c r="L16" s="12">
        <v>3686154</v>
      </c>
      <c r="M16" s="12">
        <v>809506</v>
      </c>
      <c r="N16" s="12">
        <v>265356</v>
      </c>
      <c r="O16" s="12">
        <v>264390</v>
      </c>
      <c r="P16" s="12">
        <v>966</v>
      </c>
      <c r="Q16" s="12">
        <v>6814514</v>
      </c>
      <c r="R16" s="12">
        <v>6811085</v>
      </c>
      <c r="S16" s="12">
        <v>31639</v>
      </c>
      <c r="T16" s="12">
        <v>778938</v>
      </c>
      <c r="U16" s="12">
        <v>45.3018</v>
      </c>
      <c r="V16" s="12">
        <v>1221744</v>
      </c>
    </row>
    <row r="17" spans="1:22" x14ac:dyDescent="0.3">
      <c r="A17" t="s">
        <v>100</v>
      </c>
      <c r="B17" s="12">
        <v>3663546</v>
      </c>
      <c r="C17" s="12">
        <v>2555126</v>
      </c>
      <c r="D17" s="12">
        <v>1108420</v>
      </c>
      <c r="E17" s="12">
        <v>572471</v>
      </c>
      <c r="F17" s="12">
        <v>304625</v>
      </c>
      <c r="G17" s="12">
        <v>267846</v>
      </c>
      <c r="H17" s="12">
        <v>80193</v>
      </c>
      <c r="I17" s="12">
        <v>34648</v>
      </c>
      <c r="J17" s="12">
        <v>45545</v>
      </c>
      <c r="K17" s="12">
        <v>2742781</v>
      </c>
      <c r="L17" s="12">
        <v>1948824</v>
      </c>
      <c r="M17" s="12">
        <v>793957</v>
      </c>
      <c r="N17" s="12">
        <v>268101</v>
      </c>
      <c r="O17" s="12">
        <v>267029</v>
      </c>
      <c r="P17" s="12">
        <v>1072</v>
      </c>
      <c r="Q17" s="12">
        <v>3403461</v>
      </c>
      <c r="R17" s="12">
        <v>3400041</v>
      </c>
      <c r="S17" s="12">
        <v>34663</v>
      </c>
      <c r="T17" s="12">
        <v>759205</v>
      </c>
      <c r="U17" s="12">
        <v>49.237400000000001</v>
      </c>
      <c r="V17" s="12">
        <v>602252</v>
      </c>
    </row>
    <row r="18" spans="1:22" x14ac:dyDescent="0.3">
      <c r="A18" t="s">
        <v>101</v>
      </c>
      <c r="B18" s="12">
        <v>3866748</v>
      </c>
      <c r="C18" s="12">
        <v>2624078</v>
      </c>
      <c r="D18" s="12">
        <v>1242670</v>
      </c>
      <c r="E18" s="12">
        <v>554644</v>
      </c>
      <c r="F18" s="12">
        <v>276463</v>
      </c>
      <c r="G18" s="12">
        <v>278181</v>
      </c>
      <c r="H18" s="12">
        <v>80639</v>
      </c>
      <c r="I18" s="12">
        <v>31993</v>
      </c>
      <c r="J18" s="12">
        <v>48646</v>
      </c>
      <c r="K18" s="12">
        <v>2955983</v>
      </c>
      <c r="L18" s="12">
        <v>2041321</v>
      </c>
      <c r="M18" s="12">
        <v>914662</v>
      </c>
      <c r="N18" s="12">
        <v>275482</v>
      </c>
      <c r="O18" s="12">
        <v>274301</v>
      </c>
      <c r="P18" s="12">
        <v>1181</v>
      </c>
      <c r="Q18" s="12">
        <v>3658457</v>
      </c>
      <c r="R18" s="12">
        <v>3654646</v>
      </c>
      <c r="S18" s="12">
        <v>35596</v>
      </c>
      <c r="T18" s="12">
        <v>878893</v>
      </c>
      <c r="U18" s="12">
        <v>46.058199999999999</v>
      </c>
      <c r="V18" s="12">
        <v>612268</v>
      </c>
    </row>
    <row r="19" spans="1:22" x14ac:dyDescent="0.3">
      <c r="A19" t="s">
        <v>102</v>
      </c>
      <c r="B19" s="12">
        <v>3869597</v>
      </c>
      <c r="C19" s="12">
        <v>2534357</v>
      </c>
      <c r="D19" s="12">
        <v>1335240</v>
      </c>
      <c r="E19" s="12">
        <v>566162</v>
      </c>
      <c r="F19" s="12">
        <v>273914</v>
      </c>
      <c r="G19" s="12">
        <v>292248</v>
      </c>
      <c r="H19" s="12">
        <v>78871</v>
      </c>
      <c r="I19" s="12">
        <v>31208</v>
      </c>
      <c r="J19" s="12">
        <v>47663</v>
      </c>
      <c r="K19" s="12">
        <v>2948767</v>
      </c>
      <c r="L19" s="12">
        <v>1954954</v>
      </c>
      <c r="M19" s="12">
        <v>993813</v>
      </c>
      <c r="N19" s="12">
        <v>275797</v>
      </c>
      <c r="O19" s="12">
        <v>274281</v>
      </c>
      <c r="P19" s="12">
        <v>1516</v>
      </c>
      <c r="Q19" s="12">
        <v>3677941</v>
      </c>
      <c r="R19" s="12">
        <v>3674545</v>
      </c>
      <c r="S19" s="12">
        <v>36953</v>
      </c>
      <c r="T19" s="12">
        <v>956579</v>
      </c>
      <c r="U19" s="12">
        <v>47.099600000000002</v>
      </c>
      <c r="V19" s="12">
        <v>588584</v>
      </c>
    </row>
    <row r="20" spans="1:22" x14ac:dyDescent="0.3">
      <c r="A20" t="s">
        <v>103</v>
      </c>
      <c r="B20" s="12">
        <v>3349684</v>
      </c>
      <c r="C20" s="12">
        <v>3276322</v>
      </c>
      <c r="D20" s="12">
        <v>73362</v>
      </c>
      <c r="E20" s="12">
        <v>109370</v>
      </c>
      <c r="F20" s="12">
        <v>84799</v>
      </c>
      <c r="G20" s="12">
        <v>24571</v>
      </c>
      <c r="H20" s="12">
        <v>32026</v>
      </c>
      <c r="I20" s="12">
        <v>1090</v>
      </c>
      <c r="J20" s="12">
        <v>30936</v>
      </c>
      <c r="K20" s="12">
        <v>3169921</v>
      </c>
      <c r="L20" s="12">
        <v>3152092</v>
      </c>
      <c r="M20" s="12">
        <v>17829</v>
      </c>
      <c r="N20" s="12">
        <v>38367</v>
      </c>
      <c r="O20" s="12">
        <v>38341</v>
      </c>
      <c r="P20" s="12">
        <v>26</v>
      </c>
      <c r="Q20" s="12">
        <v>1973141</v>
      </c>
      <c r="R20" s="12">
        <v>1972497</v>
      </c>
      <c r="S20" s="12">
        <v>1366</v>
      </c>
      <c r="T20" s="12">
        <v>16515</v>
      </c>
      <c r="U20" s="12">
        <v>248.05699999999999</v>
      </c>
      <c r="V20" s="12">
        <v>792254</v>
      </c>
    </row>
    <row r="21" spans="1:22" x14ac:dyDescent="0.3">
      <c r="A21" t="s">
        <v>104</v>
      </c>
      <c r="B21" s="12">
        <v>2921212</v>
      </c>
      <c r="C21" s="12">
        <v>2920792</v>
      </c>
      <c r="D21" s="12">
        <v>420</v>
      </c>
      <c r="E21" s="12">
        <v>78505</v>
      </c>
      <c r="F21" s="12">
        <v>78421</v>
      </c>
      <c r="G21" s="12">
        <v>84</v>
      </c>
      <c r="H21" s="12">
        <v>95</v>
      </c>
      <c r="I21" s="12">
        <v>92</v>
      </c>
      <c r="J21" s="12">
        <v>3</v>
      </c>
      <c r="K21" s="12">
        <v>2842263</v>
      </c>
      <c r="L21" s="12">
        <v>2841930</v>
      </c>
      <c r="M21" s="12">
        <v>333</v>
      </c>
      <c r="N21" s="12">
        <v>349</v>
      </c>
      <c r="O21" s="12">
        <v>349</v>
      </c>
      <c r="P21" s="12">
        <v>0</v>
      </c>
      <c r="Q21" s="12">
        <v>1411094</v>
      </c>
      <c r="R21" s="12">
        <v>1411059</v>
      </c>
      <c r="S21" s="12">
        <v>76</v>
      </c>
      <c r="T21" s="12">
        <v>167</v>
      </c>
      <c r="U21" s="12">
        <v>71.7119</v>
      </c>
      <c r="V21" s="12">
        <v>592032</v>
      </c>
    </row>
    <row r="22" spans="1:22" x14ac:dyDescent="0.3">
      <c r="A22" t="s">
        <v>105</v>
      </c>
      <c r="B22" s="12">
        <v>5178376</v>
      </c>
      <c r="C22" s="12">
        <v>4663376</v>
      </c>
      <c r="D22" s="12">
        <v>515000</v>
      </c>
      <c r="E22" s="12">
        <v>562397</v>
      </c>
      <c r="F22" s="12">
        <v>471198</v>
      </c>
      <c r="G22" s="12">
        <v>91199</v>
      </c>
      <c r="H22" s="12">
        <v>220438</v>
      </c>
      <c r="I22" s="12">
        <v>160647</v>
      </c>
      <c r="J22" s="12">
        <v>59791</v>
      </c>
      <c r="K22" s="12">
        <v>3967332</v>
      </c>
      <c r="L22" s="12">
        <v>3604464</v>
      </c>
      <c r="M22" s="12">
        <v>362868</v>
      </c>
      <c r="N22" s="12">
        <v>428209</v>
      </c>
      <c r="O22" s="12">
        <v>427067</v>
      </c>
      <c r="P22" s="12">
        <v>1142</v>
      </c>
      <c r="Q22" s="12">
        <v>4664914</v>
      </c>
      <c r="R22" s="12">
        <v>4657223</v>
      </c>
      <c r="S22" s="12">
        <v>13742</v>
      </c>
      <c r="T22" s="12">
        <v>347920</v>
      </c>
      <c r="U22" s="12">
        <v>42.270899999999997</v>
      </c>
      <c r="V22" s="12">
        <v>988919</v>
      </c>
    </row>
    <row r="23" spans="1:22" x14ac:dyDescent="0.3">
      <c r="A23" t="s">
        <v>106</v>
      </c>
      <c r="B23" s="12">
        <v>6493422</v>
      </c>
      <c r="C23" s="12">
        <v>4649967</v>
      </c>
      <c r="D23" s="12">
        <v>1843455</v>
      </c>
      <c r="E23" s="12">
        <v>590849</v>
      </c>
      <c r="F23" s="12">
        <v>260473</v>
      </c>
      <c r="G23" s="12">
        <v>330376</v>
      </c>
      <c r="H23" s="12">
        <v>858705</v>
      </c>
      <c r="I23" s="12">
        <v>17397</v>
      </c>
      <c r="J23" s="12">
        <v>841308</v>
      </c>
      <c r="K23" s="12">
        <v>3921001</v>
      </c>
      <c r="L23" s="12">
        <v>3251541</v>
      </c>
      <c r="M23" s="12">
        <v>669460</v>
      </c>
      <c r="N23" s="12">
        <v>1122867</v>
      </c>
      <c r="O23" s="12">
        <v>1120556</v>
      </c>
      <c r="P23" s="12">
        <v>2311</v>
      </c>
      <c r="Q23" s="12">
        <v>3933606</v>
      </c>
      <c r="R23" s="12">
        <v>3929423</v>
      </c>
      <c r="S23" s="12">
        <v>23594</v>
      </c>
      <c r="T23" s="12">
        <v>646326</v>
      </c>
      <c r="U23" s="12">
        <v>208.54599999999999</v>
      </c>
      <c r="V23" s="12">
        <v>952211</v>
      </c>
    </row>
    <row r="24" spans="1:22" x14ac:dyDescent="0.3">
      <c r="A24" t="s">
        <v>107</v>
      </c>
      <c r="B24" s="12">
        <v>6799890</v>
      </c>
      <c r="C24" s="12">
        <v>4942540</v>
      </c>
      <c r="D24" s="12">
        <v>1857350</v>
      </c>
      <c r="E24" s="12">
        <v>531840</v>
      </c>
      <c r="F24" s="12">
        <v>264969</v>
      </c>
      <c r="G24" s="12">
        <v>266871</v>
      </c>
      <c r="H24" s="12">
        <v>951734</v>
      </c>
      <c r="I24" s="12">
        <v>20198</v>
      </c>
      <c r="J24" s="12">
        <v>931536</v>
      </c>
      <c r="K24" s="12">
        <v>4146276</v>
      </c>
      <c r="L24" s="12">
        <v>3490028</v>
      </c>
      <c r="M24" s="12">
        <v>656248</v>
      </c>
      <c r="N24" s="12">
        <v>1170040</v>
      </c>
      <c r="O24" s="12">
        <v>1167345</v>
      </c>
      <c r="P24" s="12">
        <v>2695</v>
      </c>
      <c r="Q24" s="12">
        <v>4034762</v>
      </c>
      <c r="R24" s="12">
        <v>4030376</v>
      </c>
      <c r="S24" s="12">
        <v>23412</v>
      </c>
      <c r="T24" s="12">
        <v>633865</v>
      </c>
      <c r="U24" s="12">
        <v>212.43</v>
      </c>
      <c r="V24" s="12">
        <v>1056465</v>
      </c>
    </row>
    <row r="25" spans="1:22" x14ac:dyDescent="0.3">
      <c r="A25" t="s">
        <v>108</v>
      </c>
      <c r="B25" s="12">
        <v>6610125</v>
      </c>
      <c r="C25" s="12">
        <v>4723120</v>
      </c>
      <c r="D25" s="12">
        <v>1887005</v>
      </c>
      <c r="E25" s="12">
        <v>587906</v>
      </c>
      <c r="F25" s="12">
        <v>252180</v>
      </c>
      <c r="G25" s="12">
        <v>335726</v>
      </c>
      <c r="H25" s="12">
        <v>901500</v>
      </c>
      <c r="I25" s="12">
        <v>18305</v>
      </c>
      <c r="J25" s="12">
        <v>883195</v>
      </c>
      <c r="K25" s="12">
        <v>3946096</v>
      </c>
      <c r="L25" s="12">
        <v>3280373</v>
      </c>
      <c r="M25" s="12">
        <v>665723</v>
      </c>
      <c r="N25" s="12">
        <v>1174623</v>
      </c>
      <c r="O25" s="12">
        <v>1172262</v>
      </c>
      <c r="P25" s="12">
        <v>2361</v>
      </c>
      <c r="Q25" s="12">
        <v>4115080</v>
      </c>
      <c r="R25" s="12">
        <v>4111989</v>
      </c>
      <c r="S25" s="12">
        <v>23348</v>
      </c>
      <c r="T25" s="12">
        <v>640982</v>
      </c>
      <c r="U25" s="12">
        <v>220.935</v>
      </c>
      <c r="V25" s="12">
        <v>980389</v>
      </c>
    </row>
    <row r="26" spans="1:22" x14ac:dyDescent="0.3">
      <c r="A26" t="s">
        <v>109</v>
      </c>
      <c r="B26" s="12">
        <v>6728407</v>
      </c>
      <c r="C26" s="12">
        <v>4876111</v>
      </c>
      <c r="D26" s="12">
        <v>1852296</v>
      </c>
      <c r="E26" s="12">
        <v>523659</v>
      </c>
      <c r="F26" s="12">
        <v>255632</v>
      </c>
      <c r="G26" s="12">
        <v>268027</v>
      </c>
      <c r="H26" s="12">
        <v>945521</v>
      </c>
      <c r="I26" s="12">
        <v>20230</v>
      </c>
      <c r="J26" s="12">
        <v>925291</v>
      </c>
      <c r="K26" s="12">
        <v>4095620</v>
      </c>
      <c r="L26" s="12">
        <v>3438967</v>
      </c>
      <c r="M26" s="12">
        <v>656653</v>
      </c>
      <c r="N26" s="12">
        <v>1163607</v>
      </c>
      <c r="O26" s="12">
        <v>1161282</v>
      </c>
      <c r="P26" s="12">
        <v>2325</v>
      </c>
      <c r="Q26" s="12">
        <v>4056231</v>
      </c>
      <c r="R26" s="12">
        <v>4050631</v>
      </c>
      <c r="S26" s="12">
        <v>22928</v>
      </c>
      <c r="T26" s="12">
        <v>632615</v>
      </c>
      <c r="U26" s="12">
        <v>212.23</v>
      </c>
      <c r="V26" s="12">
        <v>1031625</v>
      </c>
    </row>
    <row r="27" spans="1:22" x14ac:dyDescent="0.3">
      <c r="A27" t="s">
        <v>110</v>
      </c>
      <c r="B27" s="12">
        <v>6757372</v>
      </c>
      <c r="C27" s="12">
        <v>4898971</v>
      </c>
      <c r="D27" s="12">
        <v>1858401</v>
      </c>
      <c r="E27" s="12">
        <v>503720</v>
      </c>
      <c r="F27" s="12">
        <v>253023</v>
      </c>
      <c r="G27" s="12">
        <v>250697</v>
      </c>
      <c r="H27" s="12">
        <v>974964</v>
      </c>
      <c r="I27" s="12">
        <v>21583</v>
      </c>
      <c r="J27" s="12">
        <v>953381</v>
      </c>
      <c r="K27" s="12">
        <v>4098846</v>
      </c>
      <c r="L27" s="12">
        <v>3447020</v>
      </c>
      <c r="M27" s="12">
        <v>651826</v>
      </c>
      <c r="N27" s="12">
        <v>1179842</v>
      </c>
      <c r="O27" s="12">
        <v>1177345</v>
      </c>
      <c r="P27" s="12">
        <v>2497</v>
      </c>
      <c r="Q27" s="12">
        <v>3817611</v>
      </c>
      <c r="R27" s="12">
        <v>3814143</v>
      </c>
      <c r="S27" s="12">
        <v>21354</v>
      </c>
      <c r="T27" s="12">
        <v>630287</v>
      </c>
      <c r="U27" s="12">
        <v>216.459</v>
      </c>
      <c r="V27" s="12">
        <v>984378</v>
      </c>
    </row>
    <row r="28" spans="1:22" x14ac:dyDescent="0.3">
      <c r="A28" t="s">
        <v>111</v>
      </c>
      <c r="B28" s="12">
        <v>7142572</v>
      </c>
      <c r="C28" s="12">
        <v>5288256</v>
      </c>
      <c r="D28" s="12">
        <v>1854316</v>
      </c>
      <c r="E28" s="12">
        <v>516988</v>
      </c>
      <c r="F28" s="12">
        <v>269445</v>
      </c>
      <c r="G28" s="12">
        <v>247543</v>
      </c>
      <c r="H28" s="12">
        <v>978992</v>
      </c>
      <c r="I28" s="12">
        <v>20776</v>
      </c>
      <c r="J28" s="12">
        <v>958216</v>
      </c>
      <c r="K28" s="12">
        <v>4461447</v>
      </c>
      <c r="L28" s="12">
        <v>3815023</v>
      </c>
      <c r="M28" s="12">
        <v>646424</v>
      </c>
      <c r="N28" s="12">
        <v>1185145</v>
      </c>
      <c r="O28" s="12">
        <v>1183012</v>
      </c>
      <c r="P28" s="12">
        <v>2133</v>
      </c>
      <c r="Q28" s="12">
        <v>4389694</v>
      </c>
      <c r="R28" s="12">
        <v>4385987</v>
      </c>
      <c r="S28" s="12">
        <v>21276</v>
      </c>
      <c r="T28" s="12">
        <v>625176</v>
      </c>
      <c r="U28" s="12">
        <v>218.01900000000001</v>
      </c>
      <c r="V28" s="12">
        <v>1180223</v>
      </c>
    </row>
    <row r="29" spans="1:22" x14ac:dyDescent="0.3">
      <c r="A29" t="s">
        <v>112</v>
      </c>
      <c r="B29" s="12">
        <v>6247035</v>
      </c>
      <c r="C29" s="12">
        <v>5610393</v>
      </c>
      <c r="D29" s="12">
        <v>636642</v>
      </c>
      <c r="E29" s="12">
        <v>667046</v>
      </c>
      <c r="F29" s="12">
        <v>547282</v>
      </c>
      <c r="G29" s="12">
        <v>119764</v>
      </c>
      <c r="H29" s="12">
        <v>259377</v>
      </c>
      <c r="I29" s="12">
        <v>170914</v>
      </c>
      <c r="J29" s="12">
        <v>88463</v>
      </c>
      <c r="K29" s="12">
        <v>4821336</v>
      </c>
      <c r="L29" s="12">
        <v>4394862</v>
      </c>
      <c r="M29" s="12">
        <v>426474</v>
      </c>
      <c r="N29" s="12">
        <v>499276</v>
      </c>
      <c r="O29" s="12">
        <v>497335</v>
      </c>
      <c r="P29" s="12">
        <v>1941</v>
      </c>
      <c r="Q29" s="12">
        <v>5452357</v>
      </c>
      <c r="R29" s="12">
        <v>5444844</v>
      </c>
      <c r="S29" s="12">
        <v>20386</v>
      </c>
      <c r="T29" s="12">
        <v>406102</v>
      </c>
      <c r="U29" s="12">
        <v>43.113900000000001</v>
      </c>
      <c r="V29" s="12">
        <v>1185954</v>
      </c>
    </row>
    <row r="30" spans="1:22" x14ac:dyDescent="0.3">
      <c r="A30" t="s">
        <v>113</v>
      </c>
      <c r="B30" s="12">
        <v>6166262</v>
      </c>
      <c r="C30" s="12">
        <v>5508201</v>
      </c>
      <c r="D30" s="12">
        <v>658061</v>
      </c>
      <c r="E30" s="12">
        <v>662096</v>
      </c>
      <c r="F30" s="12">
        <v>542218</v>
      </c>
      <c r="G30" s="12">
        <v>119878</v>
      </c>
      <c r="H30" s="12">
        <v>272249</v>
      </c>
      <c r="I30" s="12">
        <v>188844</v>
      </c>
      <c r="J30" s="12">
        <v>83405</v>
      </c>
      <c r="K30" s="12">
        <v>4711732</v>
      </c>
      <c r="L30" s="12">
        <v>4259636</v>
      </c>
      <c r="M30" s="12">
        <v>452096</v>
      </c>
      <c r="N30" s="12">
        <v>520185</v>
      </c>
      <c r="O30" s="12">
        <v>517503</v>
      </c>
      <c r="P30" s="12">
        <v>2682</v>
      </c>
      <c r="Q30" s="12">
        <v>5562852</v>
      </c>
      <c r="R30" s="12">
        <v>5554934</v>
      </c>
      <c r="S30" s="12">
        <v>14557</v>
      </c>
      <c r="T30" s="12">
        <v>436750</v>
      </c>
      <c r="U30" s="12">
        <v>44.853999999999999</v>
      </c>
      <c r="V30" s="12">
        <v>1158406</v>
      </c>
    </row>
    <row r="31" spans="1:22" x14ac:dyDescent="0.3">
      <c r="A31" t="s">
        <v>114</v>
      </c>
      <c r="B31" s="12">
        <v>5903183</v>
      </c>
      <c r="C31" s="12">
        <v>5287877</v>
      </c>
      <c r="D31" s="12">
        <v>615306</v>
      </c>
      <c r="E31" s="12">
        <v>640540</v>
      </c>
      <c r="F31" s="12">
        <v>531299</v>
      </c>
      <c r="G31" s="12">
        <v>109241</v>
      </c>
      <c r="H31" s="12">
        <v>246795</v>
      </c>
      <c r="I31" s="12">
        <v>171604</v>
      </c>
      <c r="J31" s="12">
        <v>75191</v>
      </c>
      <c r="K31" s="12">
        <v>4519124</v>
      </c>
      <c r="L31" s="12">
        <v>4091590</v>
      </c>
      <c r="M31" s="12">
        <v>427534</v>
      </c>
      <c r="N31" s="12">
        <v>496724</v>
      </c>
      <c r="O31" s="12">
        <v>493384</v>
      </c>
      <c r="P31" s="12">
        <v>3340</v>
      </c>
      <c r="Q31" s="12">
        <v>4546024</v>
      </c>
      <c r="R31" s="12">
        <v>4541074</v>
      </c>
      <c r="S31" s="12">
        <v>14446</v>
      </c>
      <c r="T31" s="12">
        <v>413539</v>
      </c>
      <c r="U31" s="12">
        <v>39.0396</v>
      </c>
      <c r="V31" s="12">
        <v>1014716</v>
      </c>
    </row>
    <row r="32" spans="1:22" x14ac:dyDescent="0.3">
      <c r="A32" t="s">
        <v>115</v>
      </c>
      <c r="B32" s="12">
        <v>6690064</v>
      </c>
      <c r="C32" s="12">
        <v>5942343</v>
      </c>
      <c r="D32" s="12">
        <v>747721</v>
      </c>
      <c r="E32" s="12">
        <v>734441</v>
      </c>
      <c r="F32" s="12">
        <v>598071</v>
      </c>
      <c r="G32" s="12">
        <v>136370</v>
      </c>
      <c r="H32" s="12">
        <v>284698</v>
      </c>
      <c r="I32" s="12">
        <v>190119</v>
      </c>
      <c r="J32" s="12">
        <v>94579</v>
      </c>
      <c r="K32" s="12">
        <v>5109783</v>
      </c>
      <c r="L32" s="12">
        <v>4596794</v>
      </c>
      <c r="M32" s="12">
        <v>512989</v>
      </c>
      <c r="N32" s="12">
        <v>561142</v>
      </c>
      <c r="O32" s="12">
        <v>557359</v>
      </c>
      <c r="P32" s="12">
        <v>3783</v>
      </c>
      <c r="Q32" s="12">
        <v>5821157</v>
      </c>
      <c r="R32" s="12">
        <v>5811700</v>
      </c>
      <c r="S32" s="12">
        <v>17382</v>
      </c>
      <c r="T32" s="12">
        <v>494872</v>
      </c>
      <c r="U32" s="12">
        <v>39.321899999999999</v>
      </c>
      <c r="V32" s="12">
        <v>1212736</v>
      </c>
    </row>
    <row r="33" spans="1:22" x14ac:dyDescent="0.3">
      <c r="A33" t="s">
        <v>116</v>
      </c>
      <c r="B33" s="12">
        <v>6709035</v>
      </c>
      <c r="C33" s="12">
        <v>5956548</v>
      </c>
      <c r="D33" s="12">
        <v>752487</v>
      </c>
      <c r="E33" s="12">
        <v>715935</v>
      </c>
      <c r="F33" s="12">
        <v>590246</v>
      </c>
      <c r="G33" s="12">
        <v>125689</v>
      </c>
      <c r="H33" s="12">
        <v>283726</v>
      </c>
      <c r="I33" s="12">
        <v>197423</v>
      </c>
      <c r="J33" s="12">
        <v>86303</v>
      </c>
      <c r="K33" s="12">
        <v>5150065</v>
      </c>
      <c r="L33" s="12">
        <v>4613118</v>
      </c>
      <c r="M33" s="12">
        <v>536947</v>
      </c>
      <c r="N33" s="12">
        <v>559309</v>
      </c>
      <c r="O33" s="12">
        <v>555761</v>
      </c>
      <c r="P33" s="12">
        <v>3548</v>
      </c>
      <c r="Q33" s="12">
        <v>5672947</v>
      </c>
      <c r="R33" s="12">
        <v>5667110</v>
      </c>
      <c r="S33" s="12">
        <v>15928</v>
      </c>
      <c r="T33" s="12">
        <v>520427</v>
      </c>
      <c r="U33" s="12">
        <v>39.055700000000002</v>
      </c>
      <c r="V33" s="12">
        <v>1207611</v>
      </c>
    </row>
    <row r="34" spans="1:22" x14ac:dyDescent="0.3">
      <c r="A34" t="s">
        <v>117</v>
      </c>
      <c r="B34" s="12">
        <v>7710297</v>
      </c>
      <c r="C34" s="12">
        <v>7064901</v>
      </c>
      <c r="D34" s="12">
        <v>645396</v>
      </c>
      <c r="E34" s="12">
        <v>963393</v>
      </c>
      <c r="F34" s="12">
        <v>809909</v>
      </c>
      <c r="G34" s="12">
        <v>153484</v>
      </c>
      <c r="H34" s="12">
        <v>281735</v>
      </c>
      <c r="I34" s="12">
        <v>230846</v>
      </c>
      <c r="J34" s="12">
        <v>50889</v>
      </c>
      <c r="K34" s="12">
        <v>5860116</v>
      </c>
      <c r="L34" s="12">
        <v>5420536</v>
      </c>
      <c r="M34" s="12">
        <v>439580</v>
      </c>
      <c r="N34" s="12">
        <v>605053</v>
      </c>
      <c r="O34" s="12">
        <v>603610</v>
      </c>
      <c r="P34" s="12">
        <v>1443</v>
      </c>
      <c r="Q34" s="12">
        <v>7029437</v>
      </c>
      <c r="R34" s="12">
        <v>7005980</v>
      </c>
      <c r="S34" s="12">
        <v>11824</v>
      </c>
      <c r="T34" s="12">
        <v>427094</v>
      </c>
      <c r="U34" s="12">
        <v>42.1023</v>
      </c>
      <c r="V34" s="12">
        <v>1625627</v>
      </c>
    </row>
    <row r="35" spans="1:22" x14ac:dyDescent="0.3">
      <c r="A35" t="s">
        <v>118</v>
      </c>
      <c r="B35" s="12">
        <v>7704048</v>
      </c>
      <c r="C35" s="12">
        <v>7074634</v>
      </c>
      <c r="D35" s="12">
        <v>629414</v>
      </c>
      <c r="E35" s="12">
        <v>966917</v>
      </c>
      <c r="F35" s="12">
        <v>823079</v>
      </c>
      <c r="G35" s="12">
        <v>143838</v>
      </c>
      <c r="H35" s="12">
        <v>283540</v>
      </c>
      <c r="I35" s="12">
        <v>236084</v>
      </c>
      <c r="J35" s="12">
        <v>47456</v>
      </c>
      <c r="K35" s="12">
        <v>5843069</v>
      </c>
      <c r="L35" s="12">
        <v>5405991</v>
      </c>
      <c r="M35" s="12">
        <v>437078</v>
      </c>
      <c r="N35" s="12">
        <v>610522</v>
      </c>
      <c r="O35" s="12">
        <v>609480</v>
      </c>
      <c r="P35" s="12">
        <v>1042</v>
      </c>
      <c r="Q35" s="12">
        <v>7012554</v>
      </c>
      <c r="R35" s="12">
        <v>7002556</v>
      </c>
      <c r="S35" s="12">
        <v>14885</v>
      </c>
      <c r="T35" s="12">
        <v>420993</v>
      </c>
      <c r="U35" s="12">
        <v>43.698</v>
      </c>
      <c r="V35" s="12">
        <v>1599329</v>
      </c>
    </row>
    <row r="36" spans="1:22" x14ac:dyDescent="0.3">
      <c r="A36" t="s">
        <v>119</v>
      </c>
      <c r="B36" s="12">
        <v>7861475</v>
      </c>
      <c r="C36" s="12">
        <v>7245364</v>
      </c>
      <c r="D36" s="12">
        <v>616111</v>
      </c>
      <c r="E36" s="12">
        <v>979506</v>
      </c>
      <c r="F36" s="12">
        <v>839287</v>
      </c>
      <c r="G36" s="12">
        <v>140219</v>
      </c>
      <c r="H36" s="12">
        <v>283485</v>
      </c>
      <c r="I36" s="12">
        <v>236699</v>
      </c>
      <c r="J36" s="12">
        <v>46786</v>
      </c>
      <c r="K36" s="12">
        <v>5982923</v>
      </c>
      <c r="L36" s="12">
        <v>5557049</v>
      </c>
      <c r="M36" s="12">
        <v>425874</v>
      </c>
      <c r="N36" s="12">
        <v>615561</v>
      </c>
      <c r="O36" s="12">
        <v>612329</v>
      </c>
      <c r="P36" s="12">
        <v>3232</v>
      </c>
      <c r="Q36" s="12">
        <v>6889155</v>
      </c>
      <c r="R36" s="12">
        <v>6878951</v>
      </c>
      <c r="S36" s="12">
        <v>13220</v>
      </c>
      <c r="T36" s="12">
        <v>412240</v>
      </c>
      <c r="U36" s="12">
        <v>35.344299999999997</v>
      </c>
      <c r="V36" s="12">
        <v>1641798</v>
      </c>
    </row>
    <row r="37" spans="1:22" x14ac:dyDescent="0.3">
      <c r="A37" t="s">
        <v>120</v>
      </c>
      <c r="B37" s="12">
        <v>7755585</v>
      </c>
      <c r="C37" s="12">
        <v>7145915</v>
      </c>
      <c r="D37" s="12">
        <v>609670</v>
      </c>
      <c r="E37" s="12">
        <v>883500</v>
      </c>
      <c r="F37" s="12">
        <v>754240</v>
      </c>
      <c r="G37" s="12">
        <v>129260</v>
      </c>
      <c r="H37" s="12">
        <v>289623</v>
      </c>
      <c r="I37" s="12">
        <v>247636</v>
      </c>
      <c r="J37" s="12">
        <v>41987</v>
      </c>
      <c r="K37" s="12">
        <v>5965551</v>
      </c>
      <c r="L37" s="12">
        <v>5527954</v>
      </c>
      <c r="M37" s="12">
        <v>437597</v>
      </c>
      <c r="N37" s="12">
        <v>616911</v>
      </c>
      <c r="O37" s="12">
        <v>616085</v>
      </c>
      <c r="P37" s="12">
        <v>826</v>
      </c>
      <c r="Q37" s="12">
        <v>6997245</v>
      </c>
      <c r="R37" s="12">
        <v>6984745</v>
      </c>
      <c r="S37" s="12">
        <v>9161</v>
      </c>
      <c r="T37" s="12">
        <v>427765</v>
      </c>
      <c r="U37" s="12">
        <v>45.610599999999998</v>
      </c>
      <c r="V37" s="12">
        <v>1627695</v>
      </c>
    </row>
    <row r="38" spans="1:22" x14ac:dyDescent="0.3">
      <c r="A38" t="s">
        <v>121</v>
      </c>
      <c r="B38" s="12">
        <v>7517460</v>
      </c>
      <c r="C38" s="12">
        <v>6938571</v>
      </c>
      <c r="D38" s="12">
        <v>578889</v>
      </c>
      <c r="E38" s="12">
        <v>800612</v>
      </c>
      <c r="F38" s="12">
        <v>711683</v>
      </c>
      <c r="G38" s="12">
        <v>88929</v>
      </c>
      <c r="H38" s="12">
        <v>292522</v>
      </c>
      <c r="I38" s="12">
        <v>242586</v>
      </c>
      <c r="J38" s="12">
        <v>49936</v>
      </c>
      <c r="K38" s="12">
        <v>5787883</v>
      </c>
      <c r="L38" s="12">
        <v>5356835</v>
      </c>
      <c r="M38" s="12">
        <v>431048</v>
      </c>
      <c r="N38" s="12">
        <v>636443</v>
      </c>
      <c r="O38" s="12">
        <v>627467</v>
      </c>
      <c r="P38" s="12">
        <v>8976</v>
      </c>
      <c r="Q38" s="12">
        <v>6669244</v>
      </c>
      <c r="R38" s="12">
        <v>6651929</v>
      </c>
      <c r="S38" s="12">
        <v>7351</v>
      </c>
      <c r="T38" s="12">
        <v>423565</v>
      </c>
      <c r="U38" s="12">
        <v>33.537500000000001</v>
      </c>
      <c r="V38" s="12">
        <v>1472724</v>
      </c>
    </row>
    <row r="39" spans="1:22" x14ac:dyDescent="0.3">
      <c r="A39" t="s">
        <v>122</v>
      </c>
      <c r="B39" s="12">
        <v>7164479</v>
      </c>
      <c r="C39" s="12">
        <v>6883200</v>
      </c>
      <c r="D39" s="12">
        <v>281279</v>
      </c>
      <c r="E39" s="12">
        <v>735074</v>
      </c>
      <c r="F39" s="12">
        <v>608354</v>
      </c>
      <c r="G39" s="12">
        <v>126720</v>
      </c>
      <c r="H39" s="12">
        <v>148010</v>
      </c>
      <c r="I39" s="12">
        <v>128501</v>
      </c>
      <c r="J39" s="12">
        <v>19509</v>
      </c>
      <c r="K39" s="12">
        <v>5914928</v>
      </c>
      <c r="L39" s="12">
        <v>5781067</v>
      </c>
      <c r="M39" s="12">
        <v>133861</v>
      </c>
      <c r="N39" s="12">
        <v>366467</v>
      </c>
      <c r="O39" s="12">
        <v>365278</v>
      </c>
      <c r="P39" s="12">
        <v>1189</v>
      </c>
      <c r="Q39" s="12">
        <v>6453642</v>
      </c>
      <c r="R39" s="12">
        <v>6443024</v>
      </c>
      <c r="S39" s="12">
        <v>10072</v>
      </c>
      <c r="T39" s="12">
        <v>122863</v>
      </c>
      <c r="U39" s="12">
        <v>50.193300000000001</v>
      </c>
      <c r="V39" s="12">
        <v>1564811</v>
      </c>
    </row>
    <row r="40" spans="1:22" x14ac:dyDescent="0.3">
      <c r="A40" t="s">
        <v>123</v>
      </c>
      <c r="B40" s="12">
        <v>7119089</v>
      </c>
      <c r="C40" s="12">
        <v>6972867</v>
      </c>
      <c r="D40" s="12">
        <v>146222</v>
      </c>
      <c r="E40" s="12">
        <v>690929</v>
      </c>
      <c r="F40" s="12">
        <v>644886</v>
      </c>
      <c r="G40" s="12">
        <v>46043</v>
      </c>
      <c r="H40" s="12">
        <v>140765</v>
      </c>
      <c r="I40" s="12">
        <v>132271</v>
      </c>
      <c r="J40" s="12">
        <v>8494</v>
      </c>
      <c r="K40" s="12">
        <v>5936635</v>
      </c>
      <c r="L40" s="12">
        <v>5845880</v>
      </c>
      <c r="M40" s="12">
        <v>90755</v>
      </c>
      <c r="N40" s="12">
        <v>350760</v>
      </c>
      <c r="O40" s="12">
        <v>349830</v>
      </c>
      <c r="P40" s="12">
        <v>930</v>
      </c>
      <c r="Q40" s="12">
        <v>6306112</v>
      </c>
      <c r="R40" s="12">
        <v>6297041</v>
      </c>
      <c r="S40" s="12">
        <v>3296</v>
      </c>
      <c r="T40" s="12">
        <v>86134</v>
      </c>
      <c r="U40" s="12">
        <v>40.220500000000001</v>
      </c>
      <c r="V40" s="12">
        <v>1531756</v>
      </c>
    </row>
    <row r="41" spans="1:22" x14ac:dyDescent="0.3">
      <c r="A41" t="s">
        <v>124</v>
      </c>
      <c r="B41" s="12">
        <v>7028855</v>
      </c>
      <c r="C41" s="12">
        <v>6736765</v>
      </c>
      <c r="D41" s="12">
        <v>292090</v>
      </c>
      <c r="E41" s="12">
        <v>726968</v>
      </c>
      <c r="F41" s="12">
        <v>600989</v>
      </c>
      <c r="G41" s="12">
        <v>125979</v>
      </c>
      <c r="H41" s="12">
        <v>150177</v>
      </c>
      <c r="I41" s="12">
        <v>129839</v>
      </c>
      <c r="J41" s="12">
        <v>20338</v>
      </c>
      <c r="K41" s="12">
        <v>5786673</v>
      </c>
      <c r="L41" s="12">
        <v>5641722</v>
      </c>
      <c r="M41" s="12">
        <v>144951</v>
      </c>
      <c r="N41" s="12">
        <v>365037</v>
      </c>
      <c r="O41" s="12">
        <v>364215</v>
      </c>
      <c r="P41" s="12">
        <v>822</v>
      </c>
      <c r="Q41" s="12">
        <v>6568000</v>
      </c>
      <c r="R41" s="12">
        <v>6561487</v>
      </c>
      <c r="S41" s="12">
        <v>14237</v>
      </c>
      <c r="T41" s="12">
        <v>130159</v>
      </c>
      <c r="U41" s="12">
        <v>159.982</v>
      </c>
      <c r="V41" s="12">
        <v>1411654</v>
      </c>
    </row>
    <row r="42" spans="1:22" x14ac:dyDescent="0.3">
      <c r="A42" t="s">
        <v>125</v>
      </c>
      <c r="B42" s="12">
        <v>5135898</v>
      </c>
      <c r="C42" s="12">
        <v>5133424</v>
      </c>
      <c r="D42" s="12">
        <v>2474</v>
      </c>
      <c r="E42" s="12">
        <v>59284</v>
      </c>
      <c r="F42" s="12">
        <v>58571</v>
      </c>
      <c r="G42" s="12">
        <v>713</v>
      </c>
      <c r="H42" s="12">
        <v>7209</v>
      </c>
      <c r="I42" s="12">
        <v>7154</v>
      </c>
      <c r="J42" s="12">
        <v>55</v>
      </c>
      <c r="K42" s="12">
        <v>5053782</v>
      </c>
      <c r="L42" s="12">
        <v>5052101</v>
      </c>
      <c r="M42" s="12">
        <v>1681</v>
      </c>
      <c r="N42" s="12">
        <v>15623</v>
      </c>
      <c r="O42" s="12">
        <v>15598</v>
      </c>
      <c r="P42" s="12">
        <v>25</v>
      </c>
      <c r="Q42" s="12">
        <v>3961625</v>
      </c>
      <c r="R42" s="12">
        <v>3960662</v>
      </c>
      <c r="S42" s="12">
        <v>353</v>
      </c>
      <c r="T42" s="12">
        <v>1110</v>
      </c>
      <c r="U42" s="12">
        <v>104.46599999999999</v>
      </c>
      <c r="V42" s="12">
        <v>1362470</v>
      </c>
    </row>
    <row r="43" spans="1:22" x14ac:dyDescent="0.3">
      <c r="A43" t="s">
        <v>126</v>
      </c>
      <c r="B43" s="12">
        <v>7805166</v>
      </c>
      <c r="C43" s="12">
        <v>7502920</v>
      </c>
      <c r="D43" s="12">
        <v>302246</v>
      </c>
      <c r="E43" s="12">
        <v>527203</v>
      </c>
      <c r="F43" s="12">
        <v>389486</v>
      </c>
      <c r="G43" s="12">
        <v>137717</v>
      </c>
      <c r="H43" s="12">
        <v>63726</v>
      </c>
      <c r="I43" s="12">
        <v>37158</v>
      </c>
      <c r="J43" s="12">
        <v>26568</v>
      </c>
      <c r="K43" s="12">
        <v>6924733</v>
      </c>
      <c r="L43" s="12">
        <v>6787682</v>
      </c>
      <c r="M43" s="12">
        <v>137051</v>
      </c>
      <c r="N43" s="12">
        <v>289504</v>
      </c>
      <c r="O43" s="12">
        <v>288594</v>
      </c>
      <c r="P43" s="12">
        <v>910</v>
      </c>
      <c r="Q43" s="12">
        <v>6838415</v>
      </c>
      <c r="R43" s="12">
        <v>6824536</v>
      </c>
      <c r="S43" s="12">
        <v>6508</v>
      </c>
      <c r="T43" s="12">
        <v>130262</v>
      </c>
      <c r="U43" s="12">
        <v>45.738999999999997</v>
      </c>
      <c r="V43" s="12">
        <v>2268353</v>
      </c>
    </row>
    <row r="44" spans="1:22" x14ac:dyDescent="0.3">
      <c r="A44" t="s">
        <v>127</v>
      </c>
      <c r="B44" s="12">
        <v>7845319</v>
      </c>
      <c r="C44" s="12">
        <v>7528571</v>
      </c>
      <c r="D44" s="12">
        <v>316748</v>
      </c>
      <c r="E44" s="12">
        <v>532404</v>
      </c>
      <c r="F44" s="12">
        <v>386741</v>
      </c>
      <c r="G44" s="12">
        <v>145663</v>
      </c>
      <c r="H44" s="12">
        <v>64010</v>
      </c>
      <c r="I44" s="12">
        <v>35967</v>
      </c>
      <c r="J44" s="12">
        <v>28043</v>
      </c>
      <c r="K44" s="12">
        <v>6957177</v>
      </c>
      <c r="L44" s="12">
        <v>6814952</v>
      </c>
      <c r="M44" s="12">
        <v>142225</v>
      </c>
      <c r="N44" s="12">
        <v>291728</v>
      </c>
      <c r="O44" s="12">
        <v>290911</v>
      </c>
      <c r="P44" s="12">
        <v>817</v>
      </c>
      <c r="Q44" s="12">
        <v>7197656</v>
      </c>
      <c r="R44" s="12">
        <v>7178866</v>
      </c>
      <c r="S44" s="12">
        <v>6143</v>
      </c>
      <c r="T44" s="12">
        <v>135964</v>
      </c>
      <c r="U44" s="12">
        <v>45.623399999999997</v>
      </c>
      <c r="V44" s="12">
        <v>2236216</v>
      </c>
    </row>
    <row r="45" spans="1:22" x14ac:dyDescent="0.3">
      <c r="A45" t="s">
        <v>128</v>
      </c>
      <c r="B45" s="12">
        <v>6799026</v>
      </c>
      <c r="C45" s="12">
        <v>6798751</v>
      </c>
      <c r="D45" s="12">
        <v>275</v>
      </c>
      <c r="E45" s="12">
        <v>273383</v>
      </c>
      <c r="F45" s="12">
        <v>273378</v>
      </c>
      <c r="G45" s="12">
        <v>5</v>
      </c>
      <c r="H45" s="12">
        <v>66752</v>
      </c>
      <c r="I45" s="12">
        <v>66752</v>
      </c>
      <c r="J45" s="12">
        <v>0</v>
      </c>
      <c r="K45" s="12">
        <v>6278793</v>
      </c>
      <c r="L45" s="12">
        <v>6278523</v>
      </c>
      <c r="M45" s="12">
        <v>270</v>
      </c>
      <c r="N45" s="12">
        <v>180098</v>
      </c>
      <c r="O45" s="12">
        <v>180098</v>
      </c>
      <c r="P45" s="12">
        <v>0</v>
      </c>
      <c r="Q45" s="12">
        <v>4548056</v>
      </c>
      <c r="R45" s="12">
        <v>4546756</v>
      </c>
      <c r="S45" s="12">
        <v>1</v>
      </c>
      <c r="T45" s="12">
        <v>3</v>
      </c>
      <c r="U45" s="12">
        <v>34.072699999999998</v>
      </c>
      <c r="V45" s="12">
        <v>1708450</v>
      </c>
    </row>
    <row r="46" spans="1:22" x14ac:dyDescent="0.3">
      <c r="A46" t="s">
        <v>129</v>
      </c>
      <c r="B46" s="12">
        <v>3477015</v>
      </c>
      <c r="C46" s="12">
        <v>3212844</v>
      </c>
      <c r="D46" s="12">
        <v>264171</v>
      </c>
      <c r="E46" s="12">
        <v>583046</v>
      </c>
      <c r="F46" s="12">
        <v>484399</v>
      </c>
      <c r="G46" s="12">
        <v>98647</v>
      </c>
      <c r="H46" s="12">
        <v>74994</v>
      </c>
      <c r="I46" s="12">
        <v>36272</v>
      </c>
      <c r="J46" s="12">
        <v>38722</v>
      </c>
      <c r="K46" s="12">
        <v>2565210</v>
      </c>
      <c r="L46" s="12">
        <v>2439012</v>
      </c>
      <c r="M46" s="12">
        <v>126198</v>
      </c>
      <c r="N46" s="12">
        <v>253765</v>
      </c>
      <c r="O46" s="12">
        <v>253161</v>
      </c>
      <c r="P46" s="12">
        <v>604</v>
      </c>
      <c r="Q46" s="12">
        <v>2328267</v>
      </c>
      <c r="R46" s="12">
        <v>2328039</v>
      </c>
      <c r="S46" s="12">
        <v>33177</v>
      </c>
      <c r="T46" s="12">
        <v>92688</v>
      </c>
      <c r="U46" s="12">
        <v>59.419899999999998</v>
      </c>
      <c r="V46" s="12">
        <v>1073475</v>
      </c>
    </row>
    <row r="47" spans="1:22" x14ac:dyDescent="0.3">
      <c r="A47" t="s">
        <v>130</v>
      </c>
      <c r="B47" s="12">
        <v>10438223</v>
      </c>
      <c r="C47" s="12">
        <v>5131330</v>
      </c>
      <c r="D47" s="12">
        <v>5306893</v>
      </c>
      <c r="E47" s="12">
        <v>334211</v>
      </c>
      <c r="F47" s="12">
        <v>158567</v>
      </c>
      <c r="G47" s="12">
        <v>175644</v>
      </c>
      <c r="H47" s="12">
        <v>3599078</v>
      </c>
      <c r="I47" s="12">
        <v>12478</v>
      </c>
      <c r="J47" s="12">
        <v>3586600</v>
      </c>
      <c r="K47" s="12">
        <v>2779425</v>
      </c>
      <c r="L47" s="12">
        <v>1234907</v>
      </c>
      <c r="M47" s="12">
        <v>1544518</v>
      </c>
      <c r="N47" s="12">
        <v>3725509</v>
      </c>
      <c r="O47" s="12">
        <v>3725378</v>
      </c>
      <c r="P47" s="12">
        <v>131</v>
      </c>
      <c r="Q47" s="12">
        <v>3227366</v>
      </c>
      <c r="R47" s="12">
        <v>3227269</v>
      </c>
      <c r="S47" s="12">
        <v>47400</v>
      </c>
      <c r="T47" s="12">
        <v>1497319</v>
      </c>
      <c r="U47" s="12">
        <v>345.63600000000002</v>
      </c>
      <c r="V47" s="12">
        <v>341780</v>
      </c>
    </row>
    <row r="48" spans="1:22" x14ac:dyDescent="0.3">
      <c r="A48" t="s">
        <v>131</v>
      </c>
      <c r="B48" s="12">
        <v>12476527</v>
      </c>
      <c r="C48" s="12">
        <v>6434672</v>
      </c>
      <c r="D48" s="12">
        <v>6041855</v>
      </c>
      <c r="E48" s="12">
        <v>296622</v>
      </c>
      <c r="F48" s="12">
        <v>108769</v>
      </c>
      <c r="G48" s="12">
        <v>187853</v>
      </c>
      <c r="H48" s="12">
        <v>5049808</v>
      </c>
      <c r="I48" s="12">
        <v>6459</v>
      </c>
      <c r="J48" s="12">
        <v>5043349</v>
      </c>
      <c r="K48" s="12">
        <v>1972223</v>
      </c>
      <c r="L48" s="12">
        <v>1161869</v>
      </c>
      <c r="M48" s="12">
        <v>810354</v>
      </c>
      <c r="N48" s="12">
        <v>5157874</v>
      </c>
      <c r="O48" s="12">
        <v>5157575</v>
      </c>
      <c r="P48" s="12">
        <v>299</v>
      </c>
      <c r="Q48" s="12">
        <v>2183216</v>
      </c>
      <c r="R48" s="12">
        <v>2183130</v>
      </c>
      <c r="S48" s="12">
        <v>52132</v>
      </c>
      <c r="T48" s="12">
        <v>755208</v>
      </c>
      <c r="U48" s="12">
        <v>477.55700000000002</v>
      </c>
      <c r="V48" s="12">
        <v>320783</v>
      </c>
    </row>
    <row r="49" spans="1:22" x14ac:dyDescent="0.3">
      <c r="A49" t="s">
        <v>132</v>
      </c>
      <c r="B49" s="12">
        <v>2452649</v>
      </c>
      <c r="C49" s="12">
        <v>2330277</v>
      </c>
      <c r="D49" s="12">
        <v>122372</v>
      </c>
      <c r="E49" s="12">
        <v>220748</v>
      </c>
      <c r="F49" s="12">
        <v>182713</v>
      </c>
      <c r="G49" s="12">
        <v>38035</v>
      </c>
      <c r="H49" s="12">
        <v>104160</v>
      </c>
      <c r="I49" s="12">
        <v>70194</v>
      </c>
      <c r="J49" s="12">
        <v>33966</v>
      </c>
      <c r="K49" s="12">
        <v>1988440</v>
      </c>
      <c r="L49" s="12">
        <v>1938170</v>
      </c>
      <c r="M49" s="12">
        <v>50270</v>
      </c>
      <c r="N49" s="12">
        <v>139301</v>
      </c>
      <c r="O49" s="12">
        <v>139200</v>
      </c>
      <c r="P49" s="12">
        <v>101</v>
      </c>
      <c r="Q49" s="12">
        <v>1487912</v>
      </c>
      <c r="R49" s="12">
        <v>1487799</v>
      </c>
      <c r="S49" s="12">
        <v>4767</v>
      </c>
      <c r="T49" s="12">
        <v>45557</v>
      </c>
      <c r="U49" s="12">
        <v>65.587500000000006</v>
      </c>
      <c r="V49" s="12">
        <v>698712</v>
      </c>
    </row>
    <row r="50" spans="1:22" x14ac:dyDescent="0.3">
      <c r="A50" t="s">
        <v>133</v>
      </c>
      <c r="B50" s="12">
        <v>2982692</v>
      </c>
      <c r="C50" s="12">
        <v>2945686</v>
      </c>
      <c r="D50" s="12">
        <v>37006</v>
      </c>
      <c r="E50" s="12">
        <v>186257</v>
      </c>
      <c r="F50" s="12">
        <v>171039</v>
      </c>
      <c r="G50" s="12">
        <v>15218</v>
      </c>
      <c r="H50" s="12">
        <v>42566</v>
      </c>
      <c r="I50" s="12">
        <v>39824</v>
      </c>
      <c r="J50" s="12">
        <v>2742</v>
      </c>
      <c r="K50" s="12">
        <v>2679668</v>
      </c>
      <c r="L50" s="12">
        <v>2660753</v>
      </c>
      <c r="M50" s="12">
        <v>18915</v>
      </c>
      <c r="N50" s="12">
        <v>74201</v>
      </c>
      <c r="O50" s="12">
        <v>74070</v>
      </c>
      <c r="P50" s="12">
        <v>131</v>
      </c>
      <c r="Q50" s="12">
        <v>1942206</v>
      </c>
      <c r="R50" s="12">
        <v>1942186</v>
      </c>
      <c r="S50" s="12">
        <v>2168</v>
      </c>
      <c r="T50" s="12">
        <v>17246</v>
      </c>
      <c r="U50" s="12">
        <v>124.35299999999999</v>
      </c>
      <c r="V50" s="12">
        <v>930283</v>
      </c>
    </row>
    <row r="51" spans="1:22" x14ac:dyDescent="0.3">
      <c r="A51" t="s">
        <v>134</v>
      </c>
      <c r="B51" s="12">
        <v>1898452</v>
      </c>
      <c r="C51" s="12">
        <v>1733755</v>
      </c>
      <c r="D51" s="12">
        <v>164697</v>
      </c>
      <c r="E51" s="12">
        <v>286537</v>
      </c>
      <c r="F51" s="12">
        <v>201080</v>
      </c>
      <c r="G51" s="12">
        <v>85457</v>
      </c>
      <c r="H51" s="12">
        <v>18245</v>
      </c>
      <c r="I51" s="12">
        <v>12819</v>
      </c>
      <c r="J51" s="12">
        <v>5426</v>
      </c>
      <c r="K51" s="12">
        <v>1514713</v>
      </c>
      <c r="L51" s="12">
        <v>1441241</v>
      </c>
      <c r="M51" s="12">
        <v>73472</v>
      </c>
      <c r="N51" s="12">
        <v>78957</v>
      </c>
      <c r="O51" s="12">
        <v>78615</v>
      </c>
      <c r="P51" s="12">
        <v>342</v>
      </c>
      <c r="Q51" s="12">
        <v>1272431</v>
      </c>
      <c r="R51" s="12">
        <v>1272396</v>
      </c>
      <c r="S51" s="12">
        <v>6141</v>
      </c>
      <c r="T51" s="12">
        <v>67411</v>
      </c>
      <c r="U51" s="12">
        <v>118.809</v>
      </c>
      <c r="V51" s="12">
        <v>480779</v>
      </c>
    </row>
    <row r="52" spans="1:22" x14ac:dyDescent="0.3">
      <c r="A52" t="s">
        <v>135</v>
      </c>
      <c r="B52" s="12">
        <v>668017</v>
      </c>
      <c r="C52" s="12">
        <v>629617</v>
      </c>
      <c r="D52" s="12">
        <v>38400</v>
      </c>
      <c r="E52" s="12">
        <v>64491</v>
      </c>
      <c r="F52" s="12">
        <v>58607</v>
      </c>
      <c r="G52" s="12">
        <v>5884</v>
      </c>
      <c r="H52" s="12">
        <v>33966</v>
      </c>
      <c r="I52" s="12">
        <v>21889</v>
      </c>
      <c r="J52" s="12">
        <v>12077</v>
      </c>
      <c r="K52" s="12">
        <v>526514</v>
      </c>
      <c r="L52" s="12">
        <v>506140</v>
      </c>
      <c r="M52" s="12">
        <v>20374</v>
      </c>
      <c r="N52" s="12">
        <v>43046</v>
      </c>
      <c r="O52" s="12">
        <v>42981</v>
      </c>
      <c r="P52" s="12">
        <v>65</v>
      </c>
      <c r="Q52" s="12">
        <v>558185</v>
      </c>
      <c r="R52" s="12">
        <v>557135</v>
      </c>
      <c r="S52" s="12">
        <v>8867</v>
      </c>
      <c r="T52" s="12">
        <v>11738</v>
      </c>
      <c r="U52" s="12">
        <v>105.687</v>
      </c>
      <c r="V52" s="12">
        <v>169701</v>
      </c>
    </row>
  </sheetData>
  <mergeCells count="1">
    <mergeCell ref="B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workbookViewId="0">
      <selection activeCell="B1" sqref="B1:U1"/>
    </sheetView>
  </sheetViews>
  <sheetFormatPr defaultRowHeight="14.4" x14ac:dyDescent="0.3"/>
  <cols>
    <col min="22" max="22" width="8.88671875" style="8"/>
  </cols>
  <sheetData>
    <row r="1" spans="1:22" x14ac:dyDescent="0.3">
      <c r="B1" s="13" t="s">
        <v>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/>
    </row>
    <row r="2" spans="1:22" x14ac:dyDescent="0.3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  <c r="N2" t="s">
        <v>75</v>
      </c>
      <c r="O2" t="s">
        <v>76</v>
      </c>
      <c r="P2" t="s">
        <v>77</v>
      </c>
      <c r="Q2" t="s">
        <v>78</v>
      </c>
      <c r="R2" t="s">
        <v>79</v>
      </c>
      <c r="S2" t="s">
        <v>80</v>
      </c>
      <c r="T2" t="s">
        <v>81</v>
      </c>
      <c r="U2" t="s">
        <v>82</v>
      </c>
      <c r="V2" s="8" t="s">
        <v>166</v>
      </c>
    </row>
    <row r="3" spans="1:22" x14ac:dyDescent="0.3">
      <c r="A3" t="s">
        <v>1</v>
      </c>
      <c r="B3" s="12">
        <v>842184</v>
      </c>
      <c r="C3" s="12">
        <v>637393</v>
      </c>
      <c r="D3" s="12">
        <v>204791</v>
      </c>
      <c r="E3" s="12">
        <v>125942</v>
      </c>
      <c r="F3" s="12">
        <v>78318</v>
      </c>
      <c r="G3" s="12">
        <v>47624</v>
      </c>
      <c r="H3" s="12">
        <v>36818</v>
      </c>
      <c r="I3" s="12">
        <v>8588</v>
      </c>
      <c r="J3" s="12">
        <v>28230</v>
      </c>
      <c r="K3" s="12">
        <v>573176</v>
      </c>
      <c r="L3" s="12">
        <v>444949</v>
      </c>
      <c r="M3" s="12">
        <v>128227</v>
      </c>
      <c r="N3" s="12">
        <v>106248</v>
      </c>
      <c r="O3" s="12">
        <v>105538</v>
      </c>
      <c r="P3" s="12">
        <v>710</v>
      </c>
      <c r="Q3" s="12">
        <v>0</v>
      </c>
      <c r="R3" s="12">
        <v>0</v>
      </c>
      <c r="S3" s="12">
        <v>32263</v>
      </c>
      <c r="T3" s="12">
        <v>98193</v>
      </c>
      <c r="U3" s="12">
        <v>174.94</v>
      </c>
      <c r="V3" s="12">
        <v>351093</v>
      </c>
    </row>
    <row r="4" spans="1:22" x14ac:dyDescent="0.3">
      <c r="A4" t="s">
        <v>87</v>
      </c>
      <c r="B4" s="12">
        <v>748234</v>
      </c>
      <c r="C4" s="12">
        <v>683610</v>
      </c>
      <c r="D4" s="12">
        <v>64624</v>
      </c>
      <c r="E4" s="12">
        <v>96451</v>
      </c>
      <c r="F4" s="12">
        <v>89758</v>
      </c>
      <c r="G4" s="12">
        <v>6693</v>
      </c>
      <c r="H4" s="12">
        <v>66761</v>
      </c>
      <c r="I4" s="12">
        <v>37256</v>
      </c>
      <c r="J4" s="12">
        <v>29505</v>
      </c>
      <c r="K4" s="12">
        <v>499315</v>
      </c>
      <c r="L4" s="12">
        <v>471087</v>
      </c>
      <c r="M4" s="12">
        <v>28228</v>
      </c>
      <c r="N4" s="12">
        <v>85707</v>
      </c>
      <c r="O4" s="12">
        <v>85509</v>
      </c>
      <c r="P4" s="12">
        <v>198</v>
      </c>
      <c r="Q4" s="12">
        <v>0</v>
      </c>
      <c r="R4" s="12">
        <v>0</v>
      </c>
      <c r="S4" s="12">
        <v>6484</v>
      </c>
      <c r="T4" s="12">
        <v>20360</v>
      </c>
      <c r="U4" s="12">
        <v>174.14099999999999</v>
      </c>
      <c r="V4" s="12">
        <v>404410</v>
      </c>
    </row>
    <row r="5" spans="1:22" x14ac:dyDescent="0.3">
      <c r="A5" t="s">
        <v>88</v>
      </c>
      <c r="B5" s="12">
        <v>1091957</v>
      </c>
      <c r="C5" s="12">
        <v>806122</v>
      </c>
      <c r="D5" s="12">
        <v>285835</v>
      </c>
      <c r="E5" s="12">
        <v>63482</v>
      </c>
      <c r="F5" s="12">
        <v>45387</v>
      </c>
      <c r="G5" s="12">
        <v>18095</v>
      </c>
      <c r="H5" s="12">
        <v>206403</v>
      </c>
      <c r="I5" s="12">
        <v>34959</v>
      </c>
      <c r="J5" s="12">
        <v>171444</v>
      </c>
      <c r="K5" s="12">
        <v>598032</v>
      </c>
      <c r="L5" s="12">
        <v>502092</v>
      </c>
      <c r="M5" s="12">
        <v>95940</v>
      </c>
      <c r="N5" s="12">
        <v>224040</v>
      </c>
      <c r="O5" s="12">
        <v>223684</v>
      </c>
      <c r="P5" s="12">
        <v>356</v>
      </c>
      <c r="Q5" s="12">
        <v>0</v>
      </c>
      <c r="R5" s="12">
        <v>0</v>
      </c>
      <c r="S5" s="12">
        <v>13919</v>
      </c>
      <c r="T5" s="12">
        <v>80241</v>
      </c>
      <c r="U5" s="12">
        <v>229.333</v>
      </c>
      <c r="V5" s="12">
        <v>442762</v>
      </c>
    </row>
    <row r="6" spans="1:22" x14ac:dyDescent="0.3">
      <c r="A6" t="s">
        <v>89</v>
      </c>
      <c r="B6" s="12">
        <v>883164</v>
      </c>
      <c r="C6" s="12">
        <v>754581</v>
      </c>
      <c r="D6" s="12">
        <v>128583</v>
      </c>
      <c r="E6" s="12">
        <v>107925</v>
      </c>
      <c r="F6" s="12">
        <v>75954</v>
      </c>
      <c r="G6" s="12">
        <v>31971</v>
      </c>
      <c r="H6" s="12">
        <v>74671</v>
      </c>
      <c r="I6" s="12">
        <v>44057</v>
      </c>
      <c r="J6" s="12">
        <v>30614</v>
      </c>
      <c r="K6" s="12">
        <v>595176</v>
      </c>
      <c r="L6" s="12">
        <v>529404</v>
      </c>
      <c r="M6" s="12">
        <v>65772</v>
      </c>
      <c r="N6" s="12">
        <v>105392</v>
      </c>
      <c r="O6" s="12">
        <v>105166</v>
      </c>
      <c r="P6" s="12">
        <v>226</v>
      </c>
      <c r="Q6" s="12">
        <v>0</v>
      </c>
      <c r="R6" s="12">
        <v>0</v>
      </c>
      <c r="S6" s="12">
        <v>28953</v>
      </c>
      <c r="T6" s="12">
        <v>39230</v>
      </c>
      <c r="U6" s="12">
        <v>165.01900000000001</v>
      </c>
      <c r="V6" s="12">
        <v>403391</v>
      </c>
    </row>
    <row r="7" spans="1:22" x14ac:dyDescent="0.3">
      <c r="A7" t="s">
        <v>90</v>
      </c>
      <c r="B7" s="12">
        <v>1028282</v>
      </c>
      <c r="C7" s="12">
        <v>728750</v>
      </c>
      <c r="D7" s="12">
        <v>299532</v>
      </c>
      <c r="E7" s="12">
        <v>106547</v>
      </c>
      <c r="F7" s="12">
        <v>58009</v>
      </c>
      <c r="G7" s="12">
        <v>48538</v>
      </c>
      <c r="H7" s="12">
        <v>148886</v>
      </c>
      <c r="I7" s="12">
        <v>17139</v>
      </c>
      <c r="J7" s="12">
        <v>131747</v>
      </c>
      <c r="K7" s="12">
        <v>573890</v>
      </c>
      <c r="L7" s="12">
        <v>455552</v>
      </c>
      <c r="M7" s="12">
        <v>118338</v>
      </c>
      <c r="N7" s="12">
        <v>198959</v>
      </c>
      <c r="O7" s="12">
        <v>198050</v>
      </c>
      <c r="P7" s="12">
        <v>909</v>
      </c>
      <c r="Q7" s="12">
        <v>0</v>
      </c>
      <c r="R7" s="12">
        <v>0</v>
      </c>
      <c r="S7" s="12">
        <v>30515</v>
      </c>
      <c r="T7" s="12">
        <v>86865</v>
      </c>
      <c r="U7" s="12">
        <v>164.501</v>
      </c>
      <c r="V7" s="12">
        <v>372955</v>
      </c>
    </row>
    <row r="8" spans="1:22" x14ac:dyDescent="0.3">
      <c r="A8" t="s">
        <v>91</v>
      </c>
      <c r="B8" s="12">
        <v>1370822</v>
      </c>
      <c r="C8" s="12">
        <v>959307</v>
      </c>
      <c r="D8" s="12">
        <v>411515</v>
      </c>
      <c r="E8" s="12">
        <v>242478</v>
      </c>
      <c r="F8" s="12">
        <v>136062</v>
      </c>
      <c r="G8" s="12">
        <v>106416</v>
      </c>
      <c r="H8" s="12">
        <v>29928</v>
      </c>
      <c r="I8" s="12">
        <v>5105</v>
      </c>
      <c r="J8" s="12">
        <v>24823</v>
      </c>
      <c r="K8" s="12">
        <v>964262</v>
      </c>
      <c r="L8" s="12">
        <v>684695</v>
      </c>
      <c r="M8" s="12">
        <v>279567</v>
      </c>
      <c r="N8" s="12">
        <v>134154</v>
      </c>
      <c r="O8" s="12">
        <v>133445</v>
      </c>
      <c r="P8" s="12">
        <v>709</v>
      </c>
      <c r="Q8" s="12">
        <v>0</v>
      </c>
      <c r="R8" s="12">
        <v>0</v>
      </c>
      <c r="S8" s="12">
        <v>46949</v>
      </c>
      <c r="T8" s="12">
        <v>234987</v>
      </c>
      <c r="U8" s="12">
        <v>189.18799999999999</v>
      </c>
      <c r="V8" s="12">
        <v>552753</v>
      </c>
    </row>
    <row r="9" spans="1:22" x14ac:dyDescent="0.3">
      <c r="A9" t="s">
        <v>92</v>
      </c>
      <c r="B9" s="12">
        <v>982010</v>
      </c>
      <c r="C9" s="12">
        <v>808054</v>
      </c>
      <c r="D9" s="12">
        <v>173956</v>
      </c>
      <c r="E9" s="12">
        <v>76026</v>
      </c>
      <c r="F9" s="12">
        <v>37916</v>
      </c>
      <c r="G9" s="12">
        <v>38110</v>
      </c>
      <c r="H9" s="12">
        <v>41632</v>
      </c>
      <c r="I9" s="12">
        <v>7155</v>
      </c>
      <c r="J9" s="12">
        <v>34477</v>
      </c>
      <c r="K9" s="12">
        <v>789603</v>
      </c>
      <c r="L9" s="12">
        <v>688585</v>
      </c>
      <c r="M9" s="12">
        <v>101018</v>
      </c>
      <c r="N9" s="12">
        <v>74749</v>
      </c>
      <c r="O9" s="12">
        <v>74398</v>
      </c>
      <c r="P9" s="12">
        <v>351</v>
      </c>
      <c r="Q9" s="12">
        <v>0</v>
      </c>
      <c r="R9" s="12">
        <v>0</v>
      </c>
      <c r="S9" s="12">
        <v>20287</v>
      </c>
      <c r="T9" s="12">
        <v>79006</v>
      </c>
      <c r="U9" s="12">
        <v>177.09200000000001</v>
      </c>
      <c r="V9" s="12">
        <v>632673</v>
      </c>
    </row>
    <row r="10" spans="1:22" x14ac:dyDescent="0.3">
      <c r="A10" t="s">
        <v>93</v>
      </c>
      <c r="B10" s="12">
        <v>1389869</v>
      </c>
      <c r="C10" s="12">
        <v>1208058</v>
      </c>
      <c r="D10" s="12">
        <v>181811</v>
      </c>
      <c r="E10" s="12">
        <v>176915</v>
      </c>
      <c r="F10" s="12">
        <v>152050</v>
      </c>
      <c r="G10" s="12">
        <v>24865</v>
      </c>
      <c r="H10" s="12">
        <v>86047</v>
      </c>
      <c r="I10" s="12">
        <v>16049</v>
      </c>
      <c r="J10" s="12">
        <v>69998</v>
      </c>
      <c r="K10" s="12">
        <v>990798</v>
      </c>
      <c r="L10" s="12">
        <v>904201</v>
      </c>
      <c r="M10" s="12">
        <v>86597</v>
      </c>
      <c r="N10" s="12">
        <v>136109</v>
      </c>
      <c r="O10" s="12">
        <v>135758</v>
      </c>
      <c r="P10" s="12">
        <v>351</v>
      </c>
      <c r="Q10" s="12">
        <v>0</v>
      </c>
      <c r="R10" s="12">
        <v>0</v>
      </c>
      <c r="S10" s="12">
        <v>26616</v>
      </c>
      <c r="T10" s="12">
        <v>66069</v>
      </c>
      <c r="U10" s="12">
        <v>164.56100000000001</v>
      </c>
      <c r="V10" s="12">
        <v>750158</v>
      </c>
    </row>
    <row r="11" spans="1:22" x14ac:dyDescent="0.3">
      <c r="A11" t="s">
        <v>94</v>
      </c>
      <c r="B11" s="12">
        <v>1305249</v>
      </c>
      <c r="C11" s="12">
        <v>980082</v>
      </c>
      <c r="D11" s="12">
        <v>325167</v>
      </c>
      <c r="E11" s="12">
        <v>142261</v>
      </c>
      <c r="F11" s="12">
        <v>95428</v>
      </c>
      <c r="G11" s="12">
        <v>46833</v>
      </c>
      <c r="H11" s="12">
        <v>71024</v>
      </c>
      <c r="I11" s="12">
        <v>6959</v>
      </c>
      <c r="J11" s="12">
        <v>64065</v>
      </c>
      <c r="K11" s="12">
        <v>923047</v>
      </c>
      <c r="L11" s="12">
        <v>709012</v>
      </c>
      <c r="M11" s="12">
        <v>214035</v>
      </c>
      <c r="N11" s="12">
        <v>168917</v>
      </c>
      <c r="O11" s="12">
        <v>168683</v>
      </c>
      <c r="P11" s="12">
        <v>234</v>
      </c>
      <c r="Q11" s="12">
        <v>0</v>
      </c>
      <c r="R11" s="12">
        <v>0</v>
      </c>
      <c r="S11" s="12">
        <v>41002</v>
      </c>
      <c r="T11" s="12">
        <v>169175</v>
      </c>
      <c r="U11" s="12">
        <v>205.63</v>
      </c>
      <c r="V11" s="12">
        <v>513911</v>
      </c>
    </row>
    <row r="12" spans="1:22" x14ac:dyDescent="0.3">
      <c r="A12" t="s">
        <v>95</v>
      </c>
      <c r="B12" s="12">
        <v>185318</v>
      </c>
      <c r="C12" s="12">
        <v>184645</v>
      </c>
      <c r="D12" s="12">
        <v>673</v>
      </c>
      <c r="E12" s="12">
        <v>93</v>
      </c>
      <c r="F12" s="12">
        <v>78</v>
      </c>
      <c r="G12" s="12">
        <v>15</v>
      </c>
      <c r="H12" s="12">
        <v>2</v>
      </c>
      <c r="I12" s="12">
        <v>0</v>
      </c>
      <c r="J12" s="12">
        <v>2</v>
      </c>
      <c r="K12" s="12">
        <v>185100</v>
      </c>
      <c r="L12" s="12">
        <v>184447</v>
      </c>
      <c r="M12" s="12">
        <v>653</v>
      </c>
      <c r="N12" s="12">
        <v>123</v>
      </c>
      <c r="O12" s="12">
        <v>120</v>
      </c>
      <c r="P12" s="12">
        <v>3</v>
      </c>
      <c r="Q12" s="12">
        <v>0</v>
      </c>
      <c r="R12" s="12">
        <v>0</v>
      </c>
      <c r="S12" s="12">
        <v>20</v>
      </c>
      <c r="T12" s="12">
        <v>164</v>
      </c>
      <c r="U12" s="12">
        <v>247.53</v>
      </c>
      <c r="V12" s="12">
        <v>184394</v>
      </c>
    </row>
    <row r="13" spans="1:22" x14ac:dyDescent="0.3">
      <c r="A13" t="s">
        <v>96</v>
      </c>
      <c r="B13" s="12">
        <v>1952512</v>
      </c>
      <c r="C13" s="12">
        <v>1586797</v>
      </c>
      <c r="D13" s="12">
        <v>365715</v>
      </c>
      <c r="E13" s="12">
        <v>283679</v>
      </c>
      <c r="F13" s="12">
        <v>202251</v>
      </c>
      <c r="G13" s="12">
        <v>81428</v>
      </c>
      <c r="H13" s="12">
        <v>74706</v>
      </c>
      <c r="I13" s="12">
        <v>32916</v>
      </c>
      <c r="J13" s="12">
        <v>41790</v>
      </c>
      <c r="K13" s="12">
        <v>1428338</v>
      </c>
      <c r="L13" s="12">
        <v>1187308</v>
      </c>
      <c r="M13" s="12">
        <v>241030</v>
      </c>
      <c r="N13" s="12">
        <v>165789</v>
      </c>
      <c r="O13" s="12">
        <v>164322</v>
      </c>
      <c r="P13" s="12">
        <v>1467</v>
      </c>
      <c r="Q13" s="12">
        <v>0</v>
      </c>
      <c r="R13" s="12">
        <v>0</v>
      </c>
      <c r="S13" s="12">
        <v>43936</v>
      </c>
      <c r="T13" s="12">
        <v>187763</v>
      </c>
      <c r="U13" s="12">
        <v>178.87</v>
      </c>
      <c r="V13" s="12">
        <v>704396</v>
      </c>
    </row>
    <row r="14" spans="1:22" x14ac:dyDescent="0.3">
      <c r="A14" t="s">
        <v>97</v>
      </c>
      <c r="B14" s="12">
        <v>2448033</v>
      </c>
      <c r="C14" s="12">
        <v>2218748</v>
      </c>
      <c r="D14" s="12">
        <v>229285</v>
      </c>
      <c r="E14" s="12">
        <v>266723</v>
      </c>
      <c r="F14" s="12">
        <v>215077</v>
      </c>
      <c r="G14" s="12">
        <v>51646</v>
      </c>
      <c r="H14" s="12">
        <v>48709</v>
      </c>
      <c r="I14" s="12">
        <v>33414</v>
      </c>
      <c r="J14" s="12">
        <v>15295</v>
      </c>
      <c r="K14" s="12">
        <v>1992548</v>
      </c>
      <c r="L14" s="12">
        <v>1830557</v>
      </c>
      <c r="M14" s="12">
        <v>161991</v>
      </c>
      <c r="N14" s="12">
        <v>140053</v>
      </c>
      <c r="O14" s="12">
        <v>139700</v>
      </c>
      <c r="P14" s="12">
        <v>353</v>
      </c>
      <c r="Q14" s="12">
        <v>0</v>
      </c>
      <c r="R14" s="12">
        <v>0</v>
      </c>
      <c r="S14" s="12">
        <v>27446</v>
      </c>
      <c r="T14" s="12">
        <v>133103</v>
      </c>
      <c r="U14" s="12">
        <v>168.51400000000001</v>
      </c>
      <c r="V14" s="12">
        <v>1222015</v>
      </c>
    </row>
    <row r="15" spans="1:22" x14ac:dyDescent="0.3">
      <c r="A15" t="s">
        <v>98</v>
      </c>
      <c r="B15" s="12">
        <v>2439826</v>
      </c>
      <c r="C15" s="12">
        <v>2309713</v>
      </c>
      <c r="D15" s="12">
        <v>130113</v>
      </c>
      <c r="E15" s="12">
        <v>239254</v>
      </c>
      <c r="F15" s="12">
        <v>215280</v>
      </c>
      <c r="G15" s="12">
        <v>23974</v>
      </c>
      <c r="H15" s="12">
        <v>39299</v>
      </c>
      <c r="I15" s="12">
        <v>30511</v>
      </c>
      <c r="J15" s="12">
        <v>8788</v>
      </c>
      <c r="K15" s="12">
        <v>2026755</v>
      </c>
      <c r="L15" s="12">
        <v>1929692</v>
      </c>
      <c r="M15" s="12">
        <v>97063</v>
      </c>
      <c r="N15" s="12">
        <v>134518</v>
      </c>
      <c r="O15" s="12">
        <v>134230</v>
      </c>
      <c r="P15" s="12">
        <v>288</v>
      </c>
      <c r="Q15" s="12">
        <v>0</v>
      </c>
      <c r="R15" s="12">
        <v>0</v>
      </c>
      <c r="S15" s="12">
        <v>14872</v>
      </c>
      <c r="T15" s="12">
        <v>80670</v>
      </c>
      <c r="U15" s="12">
        <v>166.68700000000001</v>
      </c>
      <c r="V15" s="12">
        <v>1290816</v>
      </c>
    </row>
    <row r="16" spans="1:22" x14ac:dyDescent="0.3">
      <c r="A16" t="s">
        <v>99</v>
      </c>
      <c r="B16" s="12">
        <v>2479296</v>
      </c>
      <c r="C16" s="12">
        <v>2352242</v>
      </c>
      <c r="D16" s="12">
        <v>127054</v>
      </c>
      <c r="E16" s="12">
        <v>243980</v>
      </c>
      <c r="F16" s="12">
        <v>223951</v>
      </c>
      <c r="G16" s="12">
        <v>20029</v>
      </c>
      <c r="H16" s="12">
        <v>43377</v>
      </c>
      <c r="I16" s="12">
        <v>35226</v>
      </c>
      <c r="J16" s="12">
        <v>8151</v>
      </c>
      <c r="K16" s="12">
        <v>2044000</v>
      </c>
      <c r="L16" s="12">
        <v>1945434</v>
      </c>
      <c r="M16" s="12">
        <v>98566</v>
      </c>
      <c r="N16" s="12">
        <v>147939</v>
      </c>
      <c r="O16" s="12">
        <v>147631</v>
      </c>
      <c r="P16" s="12">
        <v>308</v>
      </c>
      <c r="Q16" s="12">
        <v>0</v>
      </c>
      <c r="R16" s="12">
        <v>0</v>
      </c>
      <c r="S16" s="12">
        <v>12281</v>
      </c>
      <c r="T16" s="12">
        <v>86098</v>
      </c>
      <c r="U16" s="12">
        <v>169.59800000000001</v>
      </c>
      <c r="V16" s="12">
        <v>1234350</v>
      </c>
    </row>
    <row r="17" spans="1:22" x14ac:dyDescent="0.3">
      <c r="A17" t="s">
        <v>100</v>
      </c>
      <c r="B17" s="12">
        <v>2214071</v>
      </c>
      <c r="C17" s="12">
        <v>2034825</v>
      </c>
      <c r="D17" s="12">
        <v>179246</v>
      </c>
      <c r="E17" s="12">
        <v>266815</v>
      </c>
      <c r="F17" s="12">
        <v>230203</v>
      </c>
      <c r="G17" s="12">
        <v>36612</v>
      </c>
      <c r="H17" s="12">
        <v>45538</v>
      </c>
      <c r="I17" s="12">
        <v>32418</v>
      </c>
      <c r="J17" s="12">
        <v>13120</v>
      </c>
      <c r="K17" s="12">
        <v>1751954</v>
      </c>
      <c r="L17" s="12">
        <v>1622825</v>
      </c>
      <c r="M17" s="12">
        <v>129129</v>
      </c>
      <c r="N17" s="12">
        <v>149764</v>
      </c>
      <c r="O17" s="12">
        <v>149379</v>
      </c>
      <c r="P17" s="12">
        <v>385</v>
      </c>
      <c r="Q17" s="12">
        <v>0</v>
      </c>
      <c r="R17" s="12">
        <v>0</v>
      </c>
      <c r="S17" s="12">
        <v>24196</v>
      </c>
      <c r="T17" s="12">
        <v>104258</v>
      </c>
      <c r="U17" s="12">
        <v>167.726</v>
      </c>
      <c r="V17" s="12">
        <v>931822</v>
      </c>
    </row>
    <row r="18" spans="1:22" x14ac:dyDescent="0.3">
      <c r="A18" t="s">
        <v>101</v>
      </c>
      <c r="B18" s="12">
        <v>2445198</v>
      </c>
      <c r="C18" s="12">
        <v>2290903</v>
      </c>
      <c r="D18" s="12">
        <v>154295</v>
      </c>
      <c r="E18" s="12">
        <v>277216</v>
      </c>
      <c r="F18" s="12">
        <v>252987</v>
      </c>
      <c r="G18" s="12">
        <v>24229</v>
      </c>
      <c r="H18" s="12">
        <v>48640</v>
      </c>
      <c r="I18" s="12">
        <v>38433</v>
      </c>
      <c r="J18" s="12">
        <v>10207</v>
      </c>
      <c r="K18" s="12">
        <v>1955006</v>
      </c>
      <c r="L18" s="12">
        <v>1835546</v>
      </c>
      <c r="M18" s="12">
        <v>119460</v>
      </c>
      <c r="N18" s="12">
        <v>164336</v>
      </c>
      <c r="O18" s="12">
        <v>163937</v>
      </c>
      <c r="P18" s="12">
        <v>399</v>
      </c>
      <c r="Q18" s="12">
        <v>0</v>
      </c>
      <c r="R18" s="12">
        <v>0</v>
      </c>
      <c r="S18" s="12">
        <v>13958</v>
      </c>
      <c r="T18" s="12">
        <v>104585</v>
      </c>
      <c r="U18" s="12">
        <v>168.53</v>
      </c>
      <c r="V18" s="12">
        <v>1037136</v>
      </c>
    </row>
    <row r="19" spans="1:22" x14ac:dyDescent="0.3">
      <c r="A19" t="s">
        <v>102</v>
      </c>
      <c r="B19" s="12">
        <v>2536640</v>
      </c>
      <c r="C19" s="12">
        <v>2364275</v>
      </c>
      <c r="D19" s="12">
        <v>172365</v>
      </c>
      <c r="E19" s="12">
        <v>291570</v>
      </c>
      <c r="F19" s="12">
        <v>263356</v>
      </c>
      <c r="G19" s="12">
        <v>28214</v>
      </c>
      <c r="H19" s="12">
        <v>47652</v>
      </c>
      <c r="I19" s="12">
        <v>37544</v>
      </c>
      <c r="J19" s="12">
        <v>10108</v>
      </c>
      <c r="K19" s="12">
        <v>2025381</v>
      </c>
      <c r="L19" s="12">
        <v>1891745</v>
      </c>
      <c r="M19" s="12">
        <v>133636</v>
      </c>
      <c r="N19" s="12">
        <v>172037</v>
      </c>
      <c r="O19" s="12">
        <v>171630</v>
      </c>
      <c r="P19" s="12">
        <v>407</v>
      </c>
      <c r="Q19" s="12">
        <v>0</v>
      </c>
      <c r="R19" s="12">
        <v>0</v>
      </c>
      <c r="S19" s="12">
        <v>15905</v>
      </c>
      <c r="T19" s="12">
        <v>116659</v>
      </c>
      <c r="U19" s="12">
        <v>169.91399999999999</v>
      </c>
      <c r="V19" s="12">
        <v>1026980</v>
      </c>
    </row>
    <row r="20" spans="1:22" x14ac:dyDescent="0.3">
      <c r="A20" t="s">
        <v>103</v>
      </c>
      <c r="B20" s="12">
        <v>474435</v>
      </c>
      <c r="C20" s="12">
        <v>407650</v>
      </c>
      <c r="D20" s="12">
        <v>66785</v>
      </c>
      <c r="E20" s="12">
        <v>23446</v>
      </c>
      <c r="F20" s="12">
        <v>8097</v>
      </c>
      <c r="G20" s="12">
        <v>15349</v>
      </c>
      <c r="H20" s="12">
        <v>30936</v>
      </c>
      <c r="I20" s="12">
        <v>3983</v>
      </c>
      <c r="J20" s="12">
        <v>26953</v>
      </c>
      <c r="K20" s="12">
        <v>385124</v>
      </c>
      <c r="L20" s="12">
        <v>360769</v>
      </c>
      <c r="M20" s="12">
        <v>24355</v>
      </c>
      <c r="N20" s="12">
        <v>34929</v>
      </c>
      <c r="O20" s="12">
        <v>34801</v>
      </c>
      <c r="P20" s="12">
        <v>128</v>
      </c>
      <c r="Q20" s="12">
        <v>0</v>
      </c>
      <c r="R20" s="12">
        <v>0</v>
      </c>
      <c r="S20" s="12">
        <v>5821</v>
      </c>
      <c r="T20" s="12">
        <v>19972</v>
      </c>
      <c r="U20" s="12">
        <v>291.68</v>
      </c>
      <c r="V20" s="12">
        <v>353865</v>
      </c>
    </row>
    <row r="21" spans="1:22" x14ac:dyDescent="0.3">
      <c r="A21" t="s">
        <v>104</v>
      </c>
      <c r="B21" s="12">
        <v>239638</v>
      </c>
      <c r="C21" s="12">
        <v>238555</v>
      </c>
      <c r="D21" s="12">
        <v>1083</v>
      </c>
      <c r="E21" s="12">
        <v>84</v>
      </c>
      <c r="F21" s="12">
        <v>70</v>
      </c>
      <c r="G21" s="12">
        <v>14</v>
      </c>
      <c r="H21" s="12">
        <v>3</v>
      </c>
      <c r="I21" s="12">
        <v>2</v>
      </c>
      <c r="J21" s="12">
        <v>1</v>
      </c>
      <c r="K21" s="12">
        <v>239443</v>
      </c>
      <c r="L21" s="12">
        <v>238378</v>
      </c>
      <c r="M21" s="12">
        <v>1065</v>
      </c>
      <c r="N21" s="12">
        <v>108</v>
      </c>
      <c r="O21" s="12">
        <v>105</v>
      </c>
      <c r="P21" s="12">
        <v>3</v>
      </c>
      <c r="Q21" s="12">
        <v>0</v>
      </c>
      <c r="R21" s="12">
        <v>0</v>
      </c>
      <c r="S21" s="12">
        <v>8</v>
      </c>
      <c r="T21" s="12">
        <v>243</v>
      </c>
      <c r="U21" s="12">
        <v>283.238</v>
      </c>
      <c r="V21" s="12">
        <v>238334</v>
      </c>
    </row>
    <row r="22" spans="1:22" x14ac:dyDescent="0.3">
      <c r="A22" t="s">
        <v>105</v>
      </c>
      <c r="B22" s="12">
        <v>2012666</v>
      </c>
      <c r="C22" s="12">
        <v>1969582</v>
      </c>
      <c r="D22" s="12">
        <v>43084</v>
      </c>
      <c r="E22" s="12">
        <v>91056</v>
      </c>
      <c r="F22" s="12">
        <v>86303</v>
      </c>
      <c r="G22" s="12">
        <v>4753</v>
      </c>
      <c r="H22" s="12">
        <v>59790</v>
      </c>
      <c r="I22" s="12">
        <v>46433</v>
      </c>
      <c r="J22" s="12">
        <v>13357</v>
      </c>
      <c r="K22" s="12">
        <v>1764467</v>
      </c>
      <c r="L22" s="12">
        <v>1739711</v>
      </c>
      <c r="M22" s="12">
        <v>24756</v>
      </c>
      <c r="N22" s="12">
        <v>97353</v>
      </c>
      <c r="O22" s="12">
        <v>97135</v>
      </c>
      <c r="P22" s="12">
        <v>218</v>
      </c>
      <c r="Q22" s="12">
        <v>0</v>
      </c>
      <c r="R22" s="12">
        <v>0</v>
      </c>
      <c r="S22" s="12">
        <v>2178</v>
      </c>
      <c r="T22" s="12">
        <v>20722</v>
      </c>
      <c r="U22" s="12">
        <v>176.559</v>
      </c>
      <c r="V22" s="12">
        <v>1398492</v>
      </c>
    </row>
    <row r="23" spans="1:22" x14ac:dyDescent="0.3">
      <c r="A23" t="s">
        <v>106</v>
      </c>
      <c r="B23" s="12">
        <v>4083207</v>
      </c>
      <c r="C23" s="12">
        <v>2516944</v>
      </c>
      <c r="D23" s="12">
        <v>1566263</v>
      </c>
      <c r="E23" s="12">
        <v>330275</v>
      </c>
      <c r="F23" s="12">
        <v>172225</v>
      </c>
      <c r="G23" s="12">
        <v>158050</v>
      </c>
      <c r="H23" s="12">
        <v>841293</v>
      </c>
      <c r="I23" s="12">
        <v>122673</v>
      </c>
      <c r="J23" s="12">
        <v>718620</v>
      </c>
      <c r="K23" s="12">
        <v>1849929</v>
      </c>
      <c r="L23" s="12">
        <v>1162851</v>
      </c>
      <c r="M23" s="12">
        <v>687078</v>
      </c>
      <c r="N23" s="12">
        <v>1061710</v>
      </c>
      <c r="O23" s="12">
        <v>1059195</v>
      </c>
      <c r="P23" s="12">
        <v>2515</v>
      </c>
      <c r="Q23" s="12">
        <v>0</v>
      </c>
      <c r="R23" s="12">
        <v>0</v>
      </c>
      <c r="S23" s="12">
        <v>50821</v>
      </c>
      <c r="T23" s="12">
        <v>635243</v>
      </c>
      <c r="U23" s="12">
        <v>261.60599999999999</v>
      </c>
      <c r="V23" s="12">
        <v>855385</v>
      </c>
    </row>
    <row r="24" spans="1:22" x14ac:dyDescent="0.3">
      <c r="A24" t="s">
        <v>107</v>
      </c>
      <c r="B24" s="12">
        <v>3966017</v>
      </c>
      <c r="C24" s="12">
        <v>2554095</v>
      </c>
      <c r="D24" s="12">
        <v>1411922</v>
      </c>
      <c r="E24" s="12">
        <v>266783</v>
      </c>
      <c r="F24" s="12">
        <v>168285</v>
      </c>
      <c r="G24" s="12">
        <v>98498</v>
      </c>
      <c r="H24" s="12">
        <v>931520</v>
      </c>
      <c r="I24" s="12">
        <v>138568</v>
      </c>
      <c r="J24" s="12">
        <v>792952</v>
      </c>
      <c r="K24" s="12">
        <v>1666785</v>
      </c>
      <c r="L24" s="12">
        <v>1148234</v>
      </c>
      <c r="M24" s="12">
        <v>518551</v>
      </c>
      <c r="N24" s="12">
        <v>1100929</v>
      </c>
      <c r="O24" s="12">
        <v>1099008</v>
      </c>
      <c r="P24" s="12">
        <v>1921</v>
      </c>
      <c r="Q24" s="12">
        <v>0</v>
      </c>
      <c r="R24" s="12">
        <v>0</v>
      </c>
      <c r="S24" s="12">
        <v>29116</v>
      </c>
      <c r="T24" s="12">
        <v>489736</v>
      </c>
      <c r="U24" s="12">
        <v>280.13200000000001</v>
      </c>
      <c r="V24" s="12">
        <v>808630</v>
      </c>
    </row>
    <row r="25" spans="1:22" x14ac:dyDescent="0.3">
      <c r="A25" t="s">
        <v>108</v>
      </c>
      <c r="B25" s="12">
        <v>4228695</v>
      </c>
      <c r="C25" s="12">
        <v>2546972</v>
      </c>
      <c r="D25" s="12">
        <v>1681723</v>
      </c>
      <c r="E25" s="12">
        <v>335671</v>
      </c>
      <c r="F25" s="12">
        <v>170650</v>
      </c>
      <c r="G25" s="12">
        <v>165021</v>
      </c>
      <c r="H25" s="12">
        <v>883181</v>
      </c>
      <c r="I25" s="12">
        <v>114918</v>
      </c>
      <c r="J25" s="12">
        <v>768263</v>
      </c>
      <c r="K25" s="12">
        <v>1899385</v>
      </c>
      <c r="L25" s="12">
        <v>1153802</v>
      </c>
      <c r="M25" s="12">
        <v>745583</v>
      </c>
      <c r="N25" s="12">
        <v>1110458</v>
      </c>
      <c r="O25" s="12">
        <v>1107602</v>
      </c>
      <c r="P25" s="12">
        <v>2856</v>
      </c>
      <c r="Q25" s="12">
        <v>0</v>
      </c>
      <c r="R25" s="12">
        <v>0</v>
      </c>
      <c r="S25" s="12">
        <v>57398</v>
      </c>
      <c r="T25" s="12">
        <v>686574</v>
      </c>
      <c r="U25" s="12">
        <v>271.815</v>
      </c>
      <c r="V25" s="12">
        <v>846211</v>
      </c>
    </row>
    <row r="26" spans="1:22" x14ac:dyDescent="0.3">
      <c r="A26" t="s">
        <v>109</v>
      </c>
      <c r="B26" s="12">
        <v>4039389</v>
      </c>
      <c r="C26" s="12">
        <v>2592684</v>
      </c>
      <c r="D26" s="12">
        <v>1446705</v>
      </c>
      <c r="E26" s="12">
        <v>267972</v>
      </c>
      <c r="F26" s="12">
        <v>165279</v>
      </c>
      <c r="G26" s="12">
        <v>102693</v>
      </c>
      <c r="H26" s="12">
        <v>925289</v>
      </c>
      <c r="I26" s="12">
        <v>138950</v>
      </c>
      <c r="J26" s="12">
        <v>786339</v>
      </c>
      <c r="K26" s="12">
        <v>1749048</v>
      </c>
      <c r="L26" s="12">
        <v>1193266</v>
      </c>
      <c r="M26" s="12">
        <v>555782</v>
      </c>
      <c r="N26" s="12">
        <v>1097080</v>
      </c>
      <c r="O26" s="12">
        <v>1095189</v>
      </c>
      <c r="P26" s="12">
        <v>1891</v>
      </c>
      <c r="Q26" s="12">
        <v>0</v>
      </c>
      <c r="R26" s="12">
        <v>0</v>
      </c>
      <c r="S26" s="12">
        <v>34028</v>
      </c>
      <c r="T26" s="12">
        <v>521685</v>
      </c>
      <c r="U26" s="12">
        <v>275.81599999999997</v>
      </c>
      <c r="V26" s="12">
        <v>862543</v>
      </c>
    </row>
    <row r="27" spans="1:22" x14ac:dyDescent="0.3">
      <c r="A27" t="s">
        <v>110</v>
      </c>
      <c r="B27" s="12">
        <v>3945046</v>
      </c>
      <c r="C27" s="12">
        <v>2560423</v>
      </c>
      <c r="D27" s="12">
        <v>1384623</v>
      </c>
      <c r="E27" s="12">
        <v>250646</v>
      </c>
      <c r="F27" s="12">
        <v>173455</v>
      </c>
      <c r="G27" s="12">
        <v>77191</v>
      </c>
      <c r="H27" s="12">
        <v>953373</v>
      </c>
      <c r="I27" s="12">
        <v>143207</v>
      </c>
      <c r="J27" s="12">
        <v>810166</v>
      </c>
      <c r="K27" s="12">
        <v>1629127</v>
      </c>
      <c r="L27" s="12">
        <v>1133902</v>
      </c>
      <c r="M27" s="12">
        <v>495225</v>
      </c>
      <c r="N27" s="12">
        <v>1111900</v>
      </c>
      <c r="O27" s="12">
        <v>1109859</v>
      </c>
      <c r="P27" s="12">
        <v>2041</v>
      </c>
      <c r="Q27" s="12">
        <v>0</v>
      </c>
      <c r="R27" s="12">
        <v>0</v>
      </c>
      <c r="S27" s="12">
        <v>27663</v>
      </c>
      <c r="T27" s="12">
        <v>465870</v>
      </c>
      <c r="U27" s="12">
        <v>288.34300000000002</v>
      </c>
      <c r="V27" s="12">
        <v>792919</v>
      </c>
    </row>
    <row r="28" spans="1:22" x14ac:dyDescent="0.3">
      <c r="A28" t="s">
        <v>111</v>
      </c>
      <c r="B28" s="12">
        <v>4071736</v>
      </c>
      <c r="C28" s="12">
        <v>2662829</v>
      </c>
      <c r="D28" s="12">
        <v>1408907</v>
      </c>
      <c r="E28" s="12">
        <v>247430</v>
      </c>
      <c r="F28" s="12">
        <v>171859</v>
      </c>
      <c r="G28" s="12">
        <v>75571</v>
      </c>
      <c r="H28" s="12">
        <v>958207</v>
      </c>
      <c r="I28" s="12">
        <v>141240</v>
      </c>
      <c r="J28" s="12">
        <v>816967</v>
      </c>
      <c r="K28" s="12">
        <v>1749948</v>
      </c>
      <c r="L28" s="12">
        <v>1235675</v>
      </c>
      <c r="M28" s="12">
        <v>514273</v>
      </c>
      <c r="N28" s="12">
        <v>1116151</v>
      </c>
      <c r="O28" s="12">
        <v>1114055</v>
      </c>
      <c r="P28" s="12">
        <v>2096</v>
      </c>
      <c r="Q28" s="12">
        <v>0</v>
      </c>
      <c r="R28" s="12">
        <v>0</v>
      </c>
      <c r="S28" s="12">
        <v>32109</v>
      </c>
      <c r="T28" s="12">
        <v>482403</v>
      </c>
      <c r="U28" s="12">
        <v>292.22399999999999</v>
      </c>
      <c r="V28" s="12">
        <v>889874</v>
      </c>
    </row>
    <row r="29" spans="1:22" x14ac:dyDescent="0.3">
      <c r="A29" t="s">
        <v>112</v>
      </c>
      <c r="B29" s="12">
        <v>2303583</v>
      </c>
      <c r="C29" s="12">
        <v>2246266</v>
      </c>
      <c r="D29" s="12">
        <v>57317</v>
      </c>
      <c r="E29" s="12">
        <v>119495</v>
      </c>
      <c r="F29" s="12">
        <v>112207</v>
      </c>
      <c r="G29" s="12">
        <v>7288</v>
      </c>
      <c r="H29" s="12">
        <v>88449</v>
      </c>
      <c r="I29" s="12">
        <v>70710</v>
      </c>
      <c r="J29" s="12">
        <v>17739</v>
      </c>
      <c r="K29" s="12">
        <v>1959744</v>
      </c>
      <c r="L29" s="12">
        <v>1927788</v>
      </c>
      <c r="M29" s="12">
        <v>31956</v>
      </c>
      <c r="N29" s="12">
        <v>135895</v>
      </c>
      <c r="O29" s="12">
        <v>135561</v>
      </c>
      <c r="P29" s="12">
        <v>334</v>
      </c>
      <c r="Q29" s="12">
        <v>0</v>
      </c>
      <c r="R29" s="12">
        <v>0</v>
      </c>
      <c r="S29" s="12">
        <v>3208</v>
      </c>
      <c r="T29" s="12">
        <v>27527</v>
      </c>
      <c r="U29" s="12">
        <v>180.167</v>
      </c>
      <c r="V29" s="12">
        <v>1527912</v>
      </c>
    </row>
    <row r="30" spans="1:22" x14ac:dyDescent="0.3">
      <c r="A30" t="s">
        <v>113</v>
      </c>
      <c r="B30" s="12">
        <v>2465350</v>
      </c>
      <c r="C30" s="12">
        <v>2406687</v>
      </c>
      <c r="D30" s="12">
        <v>58663</v>
      </c>
      <c r="E30" s="12">
        <v>119645</v>
      </c>
      <c r="F30" s="12">
        <v>113535</v>
      </c>
      <c r="G30" s="12">
        <v>6110</v>
      </c>
      <c r="H30" s="12">
        <v>83402</v>
      </c>
      <c r="I30" s="12">
        <v>61376</v>
      </c>
      <c r="J30" s="12">
        <v>22026</v>
      </c>
      <c r="K30" s="12">
        <v>2127346</v>
      </c>
      <c r="L30" s="12">
        <v>2097189</v>
      </c>
      <c r="M30" s="12">
        <v>30157</v>
      </c>
      <c r="N30" s="12">
        <v>134957</v>
      </c>
      <c r="O30" s="12">
        <v>134587</v>
      </c>
      <c r="P30" s="12">
        <v>370</v>
      </c>
      <c r="Q30" s="12">
        <v>0</v>
      </c>
      <c r="R30" s="12">
        <v>0</v>
      </c>
      <c r="S30" s="12">
        <v>2633</v>
      </c>
      <c r="T30" s="12">
        <v>26259</v>
      </c>
      <c r="U30" s="12">
        <v>192.857</v>
      </c>
      <c r="V30" s="12">
        <v>1673699</v>
      </c>
    </row>
    <row r="31" spans="1:22" x14ac:dyDescent="0.3">
      <c r="A31" t="s">
        <v>114</v>
      </c>
      <c r="B31" s="12">
        <v>1954556</v>
      </c>
      <c r="C31" s="12">
        <v>1923841</v>
      </c>
      <c r="D31" s="12">
        <v>30715</v>
      </c>
      <c r="E31" s="12">
        <v>109098</v>
      </c>
      <c r="F31" s="12">
        <v>105528</v>
      </c>
      <c r="G31" s="12">
        <v>3570</v>
      </c>
      <c r="H31" s="12">
        <v>75184</v>
      </c>
      <c r="I31" s="12">
        <v>64479</v>
      </c>
      <c r="J31" s="12">
        <v>10705</v>
      </c>
      <c r="K31" s="12">
        <v>1646480</v>
      </c>
      <c r="L31" s="12">
        <v>1630266</v>
      </c>
      <c r="M31" s="12">
        <v>16214</v>
      </c>
      <c r="N31" s="12">
        <v>123794</v>
      </c>
      <c r="O31" s="12">
        <v>123568</v>
      </c>
      <c r="P31" s="12">
        <v>226</v>
      </c>
      <c r="Q31" s="12">
        <v>0</v>
      </c>
      <c r="R31" s="12">
        <v>0</v>
      </c>
      <c r="S31" s="12">
        <v>1567</v>
      </c>
      <c r="T31" s="12">
        <v>13749</v>
      </c>
      <c r="U31" s="12">
        <v>177.01</v>
      </c>
      <c r="V31" s="12">
        <v>1221111</v>
      </c>
    </row>
    <row r="32" spans="1:22" x14ac:dyDescent="0.3">
      <c r="A32" t="s">
        <v>115</v>
      </c>
      <c r="B32" s="12">
        <v>2600410</v>
      </c>
      <c r="C32" s="12">
        <v>2561911</v>
      </c>
      <c r="D32" s="12">
        <v>38499</v>
      </c>
      <c r="E32" s="12">
        <v>136193</v>
      </c>
      <c r="F32" s="12">
        <v>132265</v>
      </c>
      <c r="G32" s="12">
        <v>3928</v>
      </c>
      <c r="H32" s="12">
        <v>94562</v>
      </c>
      <c r="I32" s="12">
        <v>80085</v>
      </c>
      <c r="J32" s="12">
        <v>14477</v>
      </c>
      <c r="K32" s="12">
        <v>2210594</v>
      </c>
      <c r="L32" s="12">
        <v>2190755</v>
      </c>
      <c r="M32" s="12">
        <v>19839</v>
      </c>
      <c r="N32" s="12">
        <v>159061</v>
      </c>
      <c r="O32" s="12">
        <v>158806</v>
      </c>
      <c r="P32" s="12">
        <v>255</v>
      </c>
      <c r="Q32" s="12">
        <v>0</v>
      </c>
      <c r="R32" s="12">
        <v>0</v>
      </c>
      <c r="S32" s="12">
        <v>1407</v>
      </c>
      <c r="T32" s="12">
        <v>17470</v>
      </c>
      <c r="U32" s="12">
        <v>183.79300000000001</v>
      </c>
      <c r="V32" s="12">
        <v>1701800</v>
      </c>
    </row>
    <row r="33" spans="1:22" x14ac:dyDescent="0.3">
      <c r="A33" t="s">
        <v>116</v>
      </c>
      <c r="B33" s="12">
        <v>2373664</v>
      </c>
      <c r="C33" s="12">
        <v>2339547</v>
      </c>
      <c r="D33" s="12">
        <v>34117</v>
      </c>
      <c r="E33" s="12">
        <v>125444</v>
      </c>
      <c r="F33" s="12">
        <v>121801</v>
      </c>
      <c r="G33" s="12">
        <v>3643</v>
      </c>
      <c r="H33" s="12">
        <v>86303</v>
      </c>
      <c r="I33" s="12">
        <v>72516</v>
      </c>
      <c r="J33" s="12">
        <v>13787</v>
      </c>
      <c r="K33" s="12">
        <v>2020668</v>
      </c>
      <c r="L33" s="12">
        <v>2004191</v>
      </c>
      <c r="M33" s="12">
        <v>16477</v>
      </c>
      <c r="N33" s="12">
        <v>141249</v>
      </c>
      <c r="O33" s="12">
        <v>141039</v>
      </c>
      <c r="P33" s="12">
        <v>210</v>
      </c>
      <c r="Q33" s="12">
        <v>0</v>
      </c>
      <c r="R33" s="12">
        <v>0</v>
      </c>
      <c r="S33" s="12">
        <v>1567</v>
      </c>
      <c r="T33" s="12">
        <v>14226</v>
      </c>
      <c r="U33" s="12">
        <v>180.797</v>
      </c>
      <c r="V33" s="12">
        <v>1489588</v>
      </c>
    </row>
    <row r="34" spans="1:22" x14ac:dyDescent="0.3">
      <c r="A34" t="s">
        <v>117</v>
      </c>
      <c r="B34" s="12">
        <v>2691010</v>
      </c>
      <c r="C34" s="12">
        <v>2612362</v>
      </c>
      <c r="D34" s="12">
        <v>78648</v>
      </c>
      <c r="E34" s="12">
        <v>153331</v>
      </c>
      <c r="F34" s="12">
        <v>136698</v>
      </c>
      <c r="G34" s="12">
        <v>16633</v>
      </c>
      <c r="H34" s="12">
        <v>50887</v>
      </c>
      <c r="I34" s="12">
        <v>48902</v>
      </c>
      <c r="J34" s="12">
        <v>1985</v>
      </c>
      <c r="K34" s="12">
        <v>2395277</v>
      </c>
      <c r="L34" s="12">
        <v>2335705</v>
      </c>
      <c r="M34" s="12">
        <v>59572</v>
      </c>
      <c r="N34" s="12">
        <v>91515</v>
      </c>
      <c r="O34" s="12">
        <v>91057</v>
      </c>
      <c r="P34" s="12">
        <v>458</v>
      </c>
      <c r="Q34" s="12">
        <v>0</v>
      </c>
      <c r="R34" s="12">
        <v>0</v>
      </c>
      <c r="S34" s="12">
        <v>2531</v>
      </c>
      <c r="T34" s="12">
        <v>56212</v>
      </c>
      <c r="U34" s="12">
        <v>163.21199999999999</v>
      </c>
      <c r="V34" s="12">
        <v>1931313</v>
      </c>
    </row>
    <row r="35" spans="1:22" x14ac:dyDescent="0.3">
      <c r="A35" t="s">
        <v>118</v>
      </c>
      <c r="B35" s="12">
        <v>2393357</v>
      </c>
      <c r="C35" s="12">
        <v>2314892</v>
      </c>
      <c r="D35" s="12">
        <v>78465</v>
      </c>
      <c r="E35" s="12">
        <v>143722</v>
      </c>
      <c r="F35" s="12">
        <v>126256</v>
      </c>
      <c r="G35" s="12">
        <v>17466</v>
      </c>
      <c r="H35" s="12">
        <v>47455</v>
      </c>
      <c r="I35" s="12">
        <v>43808</v>
      </c>
      <c r="J35" s="12">
        <v>3647</v>
      </c>
      <c r="K35" s="12">
        <v>2104307</v>
      </c>
      <c r="L35" s="12">
        <v>2047613</v>
      </c>
      <c r="M35" s="12">
        <v>56694</v>
      </c>
      <c r="N35" s="12">
        <v>97873</v>
      </c>
      <c r="O35" s="12">
        <v>97215</v>
      </c>
      <c r="P35" s="12">
        <v>658</v>
      </c>
      <c r="Q35" s="12">
        <v>0</v>
      </c>
      <c r="R35" s="12">
        <v>0</v>
      </c>
      <c r="S35" s="12">
        <v>2690</v>
      </c>
      <c r="T35" s="12">
        <v>54513</v>
      </c>
      <c r="U35" s="12">
        <v>158.78299999999999</v>
      </c>
      <c r="V35" s="12">
        <v>1649642</v>
      </c>
    </row>
    <row r="36" spans="1:22" x14ac:dyDescent="0.3">
      <c r="A36" t="s">
        <v>119</v>
      </c>
      <c r="B36" s="12">
        <v>2385874</v>
      </c>
      <c r="C36" s="12">
        <v>2359850</v>
      </c>
      <c r="D36" s="12">
        <v>26024</v>
      </c>
      <c r="E36" s="12">
        <v>140117</v>
      </c>
      <c r="F36" s="12">
        <v>136978</v>
      </c>
      <c r="G36" s="12">
        <v>3139</v>
      </c>
      <c r="H36" s="12">
        <v>46784</v>
      </c>
      <c r="I36" s="12">
        <v>45008</v>
      </c>
      <c r="J36" s="12">
        <v>1776</v>
      </c>
      <c r="K36" s="12">
        <v>2105774</v>
      </c>
      <c r="L36" s="12">
        <v>2084807</v>
      </c>
      <c r="M36" s="12">
        <v>20967</v>
      </c>
      <c r="N36" s="12">
        <v>93199</v>
      </c>
      <c r="O36" s="12">
        <v>93057</v>
      </c>
      <c r="P36" s="12">
        <v>142</v>
      </c>
      <c r="Q36" s="12">
        <v>0</v>
      </c>
      <c r="R36" s="12">
        <v>0</v>
      </c>
      <c r="S36" s="12">
        <v>995</v>
      </c>
      <c r="T36" s="12">
        <v>17787</v>
      </c>
      <c r="U36" s="12">
        <v>151.148</v>
      </c>
      <c r="V36" s="12">
        <v>1679487</v>
      </c>
    </row>
    <row r="37" spans="1:22" x14ac:dyDescent="0.3">
      <c r="A37" t="s">
        <v>120</v>
      </c>
      <c r="B37" s="12">
        <v>2426492</v>
      </c>
      <c r="C37" s="12">
        <v>2338280</v>
      </c>
      <c r="D37" s="12">
        <v>88212</v>
      </c>
      <c r="E37" s="12">
        <v>129229</v>
      </c>
      <c r="F37" s="12">
        <v>109981</v>
      </c>
      <c r="G37" s="12">
        <v>19248</v>
      </c>
      <c r="H37" s="12">
        <v>41985</v>
      </c>
      <c r="I37" s="12">
        <v>37666</v>
      </c>
      <c r="J37" s="12">
        <v>4319</v>
      </c>
      <c r="K37" s="12">
        <v>2176520</v>
      </c>
      <c r="L37" s="12">
        <v>2112519</v>
      </c>
      <c r="M37" s="12">
        <v>64001</v>
      </c>
      <c r="N37" s="12">
        <v>78758</v>
      </c>
      <c r="O37" s="12">
        <v>78114</v>
      </c>
      <c r="P37" s="12">
        <v>644</v>
      </c>
      <c r="Q37" s="12">
        <v>0</v>
      </c>
      <c r="R37" s="12">
        <v>0</v>
      </c>
      <c r="S37" s="12">
        <v>3002</v>
      </c>
      <c r="T37" s="12">
        <v>60028</v>
      </c>
      <c r="U37" s="12">
        <v>160.48599999999999</v>
      </c>
      <c r="V37" s="12">
        <v>1709895</v>
      </c>
    </row>
    <row r="38" spans="1:22" x14ac:dyDescent="0.3">
      <c r="A38" t="s">
        <v>121</v>
      </c>
      <c r="B38" s="12">
        <v>2381058</v>
      </c>
      <c r="C38" s="12">
        <v>2371996</v>
      </c>
      <c r="D38" s="12">
        <v>9062</v>
      </c>
      <c r="E38" s="12">
        <v>88922</v>
      </c>
      <c r="F38" s="12">
        <v>88348</v>
      </c>
      <c r="G38" s="12">
        <v>574</v>
      </c>
      <c r="H38" s="12">
        <v>49936</v>
      </c>
      <c r="I38" s="12">
        <v>49936</v>
      </c>
      <c r="J38" s="12">
        <v>0</v>
      </c>
      <c r="K38" s="12">
        <v>2148514</v>
      </c>
      <c r="L38" s="12">
        <v>2140057</v>
      </c>
      <c r="M38" s="12">
        <v>8457</v>
      </c>
      <c r="N38" s="12">
        <v>93686</v>
      </c>
      <c r="O38" s="12">
        <v>93655</v>
      </c>
      <c r="P38" s="12">
        <v>31</v>
      </c>
      <c r="Q38" s="12">
        <v>0</v>
      </c>
      <c r="R38" s="12">
        <v>0</v>
      </c>
      <c r="S38" s="12">
        <v>402</v>
      </c>
      <c r="T38" s="12">
        <v>3207</v>
      </c>
      <c r="U38" s="12">
        <v>154.54499999999999</v>
      </c>
      <c r="V38" s="12">
        <v>1718534</v>
      </c>
    </row>
    <row r="39" spans="1:22" x14ac:dyDescent="0.3">
      <c r="A39" t="s">
        <v>122</v>
      </c>
      <c r="B39" s="12">
        <v>1900634</v>
      </c>
      <c r="C39" s="12">
        <v>1839646</v>
      </c>
      <c r="D39" s="12">
        <v>60988</v>
      </c>
      <c r="E39" s="12">
        <v>126673</v>
      </c>
      <c r="F39" s="12">
        <v>112571</v>
      </c>
      <c r="G39" s="12">
        <v>14102</v>
      </c>
      <c r="H39" s="12">
        <v>19508</v>
      </c>
      <c r="I39" s="12">
        <v>16693</v>
      </c>
      <c r="J39" s="12">
        <v>2815</v>
      </c>
      <c r="K39" s="12">
        <v>1650723</v>
      </c>
      <c r="L39" s="12">
        <v>1606915</v>
      </c>
      <c r="M39" s="12">
        <v>43808</v>
      </c>
      <c r="N39" s="12">
        <v>103730</v>
      </c>
      <c r="O39" s="12">
        <v>103467</v>
      </c>
      <c r="P39" s="12">
        <v>263</v>
      </c>
      <c r="Q39" s="12">
        <v>0</v>
      </c>
      <c r="R39" s="12">
        <v>0</v>
      </c>
      <c r="S39" s="12">
        <v>6909</v>
      </c>
      <c r="T39" s="12">
        <v>35494</v>
      </c>
      <c r="U39" s="12">
        <v>171.339</v>
      </c>
      <c r="V39" s="12">
        <v>1492738</v>
      </c>
    </row>
    <row r="40" spans="1:22" x14ac:dyDescent="0.3">
      <c r="A40" t="s">
        <v>123</v>
      </c>
      <c r="B40" s="12">
        <v>1711044</v>
      </c>
      <c r="C40" s="12">
        <v>1694818</v>
      </c>
      <c r="D40" s="12">
        <v>16226</v>
      </c>
      <c r="E40" s="12">
        <v>45927</v>
      </c>
      <c r="F40" s="12">
        <v>42836</v>
      </c>
      <c r="G40" s="12">
        <v>3091</v>
      </c>
      <c r="H40" s="12">
        <v>8493</v>
      </c>
      <c r="I40" s="12">
        <v>8189</v>
      </c>
      <c r="J40" s="12">
        <v>304</v>
      </c>
      <c r="K40" s="12">
        <v>1615546</v>
      </c>
      <c r="L40" s="12">
        <v>1602807</v>
      </c>
      <c r="M40" s="12">
        <v>12739</v>
      </c>
      <c r="N40" s="12">
        <v>41078</v>
      </c>
      <c r="O40" s="12">
        <v>40986</v>
      </c>
      <c r="P40" s="12">
        <v>92</v>
      </c>
      <c r="Q40" s="12">
        <v>0</v>
      </c>
      <c r="R40" s="12">
        <v>0</v>
      </c>
      <c r="S40" s="12">
        <v>3308</v>
      </c>
      <c r="T40" s="12">
        <v>6097</v>
      </c>
      <c r="U40" s="12">
        <v>160.476</v>
      </c>
      <c r="V40" s="12">
        <v>1520518</v>
      </c>
    </row>
    <row r="41" spans="1:22" x14ac:dyDescent="0.3">
      <c r="A41" t="s">
        <v>124</v>
      </c>
      <c r="B41" s="12">
        <v>2093262</v>
      </c>
      <c r="C41" s="12">
        <v>1804227</v>
      </c>
      <c r="D41" s="12">
        <v>289035</v>
      </c>
      <c r="E41" s="12">
        <v>125584</v>
      </c>
      <c r="F41" s="12">
        <v>43562</v>
      </c>
      <c r="G41" s="12">
        <v>82022</v>
      </c>
      <c r="H41" s="12">
        <v>20334</v>
      </c>
      <c r="I41" s="12">
        <v>10526</v>
      </c>
      <c r="J41" s="12">
        <v>9808</v>
      </c>
      <c r="K41" s="12">
        <v>1846560</v>
      </c>
      <c r="L41" s="12">
        <v>1650438</v>
      </c>
      <c r="M41" s="12">
        <v>196122</v>
      </c>
      <c r="N41" s="12">
        <v>100785</v>
      </c>
      <c r="O41" s="12">
        <v>99702</v>
      </c>
      <c r="P41" s="12">
        <v>1083</v>
      </c>
      <c r="Q41" s="12">
        <v>0</v>
      </c>
      <c r="R41" s="12">
        <v>0</v>
      </c>
      <c r="S41" s="12">
        <v>35110</v>
      </c>
      <c r="T41" s="12">
        <v>160196</v>
      </c>
      <c r="U41" s="12">
        <v>213.88499999999999</v>
      </c>
      <c r="V41" s="12">
        <v>1592986</v>
      </c>
    </row>
    <row r="42" spans="1:22" x14ac:dyDescent="0.3">
      <c r="A42" t="s">
        <v>125</v>
      </c>
      <c r="B42" s="12">
        <v>607170</v>
      </c>
      <c r="C42" s="12">
        <v>603539</v>
      </c>
      <c r="D42" s="12">
        <v>3631</v>
      </c>
      <c r="E42" s="12">
        <v>709</v>
      </c>
      <c r="F42" s="12">
        <v>288</v>
      </c>
      <c r="G42" s="12">
        <v>421</v>
      </c>
      <c r="H42" s="12">
        <v>55</v>
      </c>
      <c r="I42" s="12">
        <v>26</v>
      </c>
      <c r="J42" s="12">
        <v>29</v>
      </c>
      <c r="K42" s="12">
        <v>605387</v>
      </c>
      <c r="L42" s="12">
        <v>602208</v>
      </c>
      <c r="M42" s="12">
        <v>3179</v>
      </c>
      <c r="N42" s="12">
        <v>1019</v>
      </c>
      <c r="O42" s="12">
        <v>1017</v>
      </c>
      <c r="P42" s="12">
        <v>2</v>
      </c>
      <c r="Q42" s="12">
        <v>0</v>
      </c>
      <c r="R42" s="12">
        <v>0</v>
      </c>
      <c r="S42" s="12">
        <v>208</v>
      </c>
      <c r="T42" s="12">
        <v>749</v>
      </c>
      <c r="U42" s="12">
        <v>252.38399999999999</v>
      </c>
      <c r="V42" s="12">
        <v>601237</v>
      </c>
    </row>
    <row r="43" spans="1:22" x14ac:dyDescent="0.3">
      <c r="A43" t="s">
        <v>126</v>
      </c>
      <c r="B43" s="12">
        <v>1506555</v>
      </c>
      <c r="C43" s="12">
        <v>1451710</v>
      </c>
      <c r="D43" s="12">
        <v>54845</v>
      </c>
      <c r="E43" s="12">
        <v>137678</v>
      </c>
      <c r="F43" s="12">
        <v>124379</v>
      </c>
      <c r="G43" s="12">
        <v>13299</v>
      </c>
      <c r="H43" s="12">
        <v>26563</v>
      </c>
      <c r="I43" s="12">
        <v>22254</v>
      </c>
      <c r="J43" s="12">
        <v>4309</v>
      </c>
      <c r="K43" s="12">
        <v>1207531</v>
      </c>
      <c r="L43" s="12">
        <v>1170936</v>
      </c>
      <c r="M43" s="12">
        <v>36595</v>
      </c>
      <c r="N43" s="12">
        <v>134783</v>
      </c>
      <c r="O43" s="12">
        <v>134141</v>
      </c>
      <c r="P43" s="12">
        <v>642</v>
      </c>
      <c r="Q43" s="12">
        <v>0</v>
      </c>
      <c r="R43" s="12">
        <v>0</v>
      </c>
      <c r="S43" s="12">
        <v>4384</v>
      </c>
      <c r="T43" s="12">
        <v>31631</v>
      </c>
      <c r="U43" s="12">
        <v>163.863</v>
      </c>
      <c r="V43" s="12">
        <v>1051765</v>
      </c>
    </row>
    <row r="44" spans="1:22" x14ac:dyDescent="0.3">
      <c r="A44" t="s">
        <v>127</v>
      </c>
      <c r="B44" s="12">
        <v>1832454</v>
      </c>
      <c r="C44" s="12">
        <v>1767444</v>
      </c>
      <c r="D44" s="12">
        <v>65010</v>
      </c>
      <c r="E44" s="12">
        <v>145590</v>
      </c>
      <c r="F44" s="12">
        <v>132251</v>
      </c>
      <c r="G44" s="12">
        <v>13339</v>
      </c>
      <c r="H44" s="12">
        <v>28043</v>
      </c>
      <c r="I44" s="12">
        <v>22967</v>
      </c>
      <c r="J44" s="12">
        <v>5076</v>
      </c>
      <c r="K44" s="12">
        <v>1512874</v>
      </c>
      <c r="L44" s="12">
        <v>1466847</v>
      </c>
      <c r="M44" s="12">
        <v>46027</v>
      </c>
      <c r="N44" s="12">
        <v>145947</v>
      </c>
      <c r="O44" s="12">
        <v>145379</v>
      </c>
      <c r="P44" s="12">
        <v>568</v>
      </c>
      <c r="Q44" s="12">
        <v>0</v>
      </c>
      <c r="R44" s="12">
        <v>0</v>
      </c>
      <c r="S44" s="12">
        <v>4304</v>
      </c>
      <c r="T44" s="12">
        <v>39867</v>
      </c>
      <c r="U44" s="12">
        <v>169.077</v>
      </c>
      <c r="V44" s="12">
        <v>1343115</v>
      </c>
    </row>
    <row r="45" spans="1:22" x14ac:dyDescent="0.3">
      <c r="A45" t="s">
        <v>128</v>
      </c>
      <c r="B45" s="12">
        <v>647298</v>
      </c>
      <c r="C45" s="12">
        <v>646542</v>
      </c>
      <c r="D45" s="12">
        <v>756</v>
      </c>
      <c r="E45" s="12">
        <v>5</v>
      </c>
      <c r="F45" s="12">
        <v>4</v>
      </c>
      <c r="G45" s="12">
        <v>1</v>
      </c>
      <c r="H45" s="12">
        <v>0</v>
      </c>
      <c r="I45" s="12">
        <v>0</v>
      </c>
      <c r="J45" s="12">
        <v>0</v>
      </c>
      <c r="K45" s="12">
        <v>647291</v>
      </c>
      <c r="L45" s="12">
        <v>646536</v>
      </c>
      <c r="M45" s="12">
        <v>755</v>
      </c>
      <c r="N45" s="12">
        <v>2</v>
      </c>
      <c r="O45" s="12">
        <v>2</v>
      </c>
      <c r="P45" s="12">
        <v>0</v>
      </c>
      <c r="Q45" s="12">
        <v>0</v>
      </c>
      <c r="R45" s="12">
        <v>0</v>
      </c>
      <c r="S45" s="12">
        <v>2</v>
      </c>
      <c r="T45" s="12">
        <v>0</v>
      </c>
      <c r="U45" s="12">
        <v>165.898</v>
      </c>
      <c r="V45" s="12">
        <v>646536</v>
      </c>
    </row>
    <row r="46" spans="1:22" x14ac:dyDescent="0.3">
      <c r="A46" t="s">
        <v>129</v>
      </c>
      <c r="B46" s="12">
        <v>756849</v>
      </c>
      <c r="C46" s="12">
        <v>685896</v>
      </c>
      <c r="D46" s="12">
        <v>70953</v>
      </c>
      <c r="E46" s="12">
        <v>98440</v>
      </c>
      <c r="F46" s="12">
        <v>85939</v>
      </c>
      <c r="G46" s="12">
        <v>12501</v>
      </c>
      <c r="H46" s="12">
        <v>38721</v>
      </c>
      <c r="I46" s="12">
        <v>18100</v>
      </c>
      <c r="J46" s="12">
        <v>20621</v>
      </c>
      <c r="K46" s="12">
        <v>526515</v>
      </c>
      <c r="L46" s="12">
        <v>489404</v>
      </c>
      <c r="M46" s="12">
        <v>37111</v>
      </c>
      <c r="N46" s="12">
        <v>93173</v>
      </c>
      <c r="O46" s="12">
        <v>92453</v>
      </c>
      <c r="P46" s="12">
        <v>720</v>
      </c>
      <c r="Q46" s="12">
        <v>0</v>
      </c>
      <c r="R46" s="12">
        <v>0</v>
      </c>
      <c r="S46" s="12">
        <v>14191</v>
      </c>
      <c r="T46" s="12">
        <v>22496</v>
      </c>
      <c r="U46" s="12">
        <v>179.53700000000001</v>
      </c>
      <c r="V46" s="12">
        <v>377000</v>
      </c>
    </row>
    <row r="47" spans="1:22" x14ac:dyDescent="0.3">
      <c r="A47" t="s">
        <v>130</v>
      </c>
      <c r="B47" s="12">
        <v>10009492</v>
      </c>
      <c r="C47" s="12">
        <v>6148813</v>
      </c>
      <c r="D47" s="12">
        <v>3860679</v>
      </c>
      <c r="E47" s="12">
        <v>175462</v>
      </c>
      <c r="F47" s="12">
        <v>103822</v>
      </c>
      <c r="G47" s="12">
        <v>71640</v>
      </c>
      <c r="H47" s="12">
        <v>3586602</v>
      </c>
      <c r="I47" s="12">
        <v>593955</v>
      </c>
      <c r="J47" s="12">
        <v>2992647</v>
      </c>
      <c r="K47" s="12">
        <v>2581476</v>
      </c>
      <c r="L47" s="12">
        <v>1785083</v>
      </c>
      <c r="M47" s="12">
        <v>796393</v>
      </c>
      <c r="N47" s="12">
        <v>3665953</v>
      </c>
      <c r="O47" s="12">
        <v>3665953</v>
      </c>
      <c r="P47" s="12">
        <v>0</v>
      </c>
      <c r="Q47" s="12">
        <v>0</v>
      </c>
      <c r="R47" s="12">
        <v>0</v>
      </c>
      <c r="S47" s="12">
        <v>144731</v>
      </c>
      <c r="T47" s="12">
        <v>646943</v>
      </c>
      <c r="U47" s="12">
        <v>456.54</v>
      </c>
      <c r="V47" s="12">
        <v>991941</v>
      </c>
    </row>
    <row r="48" spans="1:22" x14ac:dyDescent="0.3">
      <c r="A48" t="s">
        <v>131</v>
      </c>
      <c r="B48" s="12">
        <v>11985314</v>
      </c>
      <c r="C48" s="12">
        <v>7232157</v>
      </c>
      <c r="D48" s="12">
        <v>4753157</v>
      </c>
      <c r="E48" s="12">
        <v>187813</v>
      </c>
      <c r="F48" s="12">
        <v>140366</v>
      </c>
      <c r="G48" s="12">
        <v>47447</v>
      </c>
      <c r="H48" s="12">
        <v>5043351</v>
      </c>
      <c r="I48" s="12">
        <v>603326</v>
      </c>
      <c r="J48" s="12">
        <v>4440025</v>
      </c>
      <c r="K48" s="12">
        <v>1620234</v>
      </c>
      <c r="L48" s="12">
        <v>1354548</v>
      </c>
      <c r="M48" s="12">
        <v>265686</v>
      </c>
      <c r="N48" s="12">
        <v>5133917</v>
      </c>
      <c r="O48" s="12">
        <v>5133917</v>
      </c>
      <c r="P48" s="12">
        <v>0</v>
      </c>
      <c r="Q48" s="12">
        <v>0</v>
      </c>
      <c r="R48" s="12">
        <v>0</v>
      </c>
      <c r="S48" s="12">
        <v>16556</v>
      </c>
      <c r="T48" s="12">
        <v>248809</v>
      </c>
      <c r="U48" s="12">
        <v>576.44200000000001</v>
      </c>
      <c r="V48" s="12">
        <v>808713</v>
      </c>
    </row>
    <row r="49" spans="1:22" x14ac:dyDescent="0.3">
      <c r="A49" t="s">
        <v>132</v>
      </c>
      <c r="B49" s="12">
        <v>314351</v>
      </c>
      <c r="C49" s="12">
        <v>278268</v>
      </c>
      <c r="D49" s="12">
        <v>36083</v>
      </c>
      <c r="E49" s="12">
        <v>38033</v>
      </c>
      <c r="F49" s="12">
        <v>29607</v>
      </c>
      <c r="G49" s="12">
        <v>8426</v>
      </c>
      <c r="H49" s="12">
        <v>33966</v>
      </c>
      <c r="I49" s="12">
        <v>27141</v>
      </c>
      <c r="J49" s="12">
        <v>6825</v>
      </c>
      <c r="K49" s="12">
        <v>197564</v>
      </c>
      <c r="L49" s="12">
        <v>177008</v>
      </c>
      <c r="M49" s="12">
        <v>20556</v>
      </c>
      <c r="N49" s="12">
        <v>44788</v>
      </c>
      <c r="O49" s="12">
        <v>44512</v>
      </c>
      <c r="P49" s="12">
        <v>276</v>
      </c>
      <c r="Q49" s="12">
        <v>0</v>
      </c>
      <c r="R49" s="12">
        <v>0</v>
      </c>
      <c r="S49" s="12">
        <v>1467</v>
      </c>
      <c r="T49" s="12">
        <v>17472</v>
      </c>
      <c r="U49" s="12">
        <v>179.268</v>
      </c>
      <c r="V49" s="12">
        <v>137182</v>
      </c>
    </row>
    <row r="50" spans="1:22" x14ac:dyDescent="0.3">
      <c r="A50" t="s">
        <v>133</v>
      </c>
      <c r="B50" s="12">
        <v>152459</v>
      </c>
      <c r="C50" s="12">
        <v>119026</v>
      </c>
      <c r="D50" s="12">
        <v>33433</v>
      </c>
      <c r="E50" s="12">
        <v>15218</v>
      </c>
      <c r="F50" s="12">
        <v>6454</v>
      </c>
      <c r="G50" s="12">
        <v>8764</v>
      </c>
      <c r="H50" s="12">
        <v>2742</v>
      </c>
      <c r="I50" s="12">
        <v>1128</v>
      </c>
      <c r="J50" s="12">
        <v>1614</v>
      </c>
      <c r="K50" s="12">
        <v>116505</v>
      </c>
      <c r="L50" s="12">
        <v>93983</v>
      </c>
      <c r="M50" s="12">
        <v>22522</v>
      </c>
      <c r="N50" s="12">
        <v>17994</v>
      </c>
      <c r="O50" s="12">
        <v>17461</v>
      </c>
      <c r="P50" s="12">
        <v>533</v>
      </c>
      <c r="Q50" s="12">
        <v>0</v>
      </c>
      <c r="R50" s="12">
        <v>0</v>
      </c>
      <c r="S50" s="12">
        <v>2348</v>
      </c>
      <c r="T50" s="12">
        <v>19745</v>
      </c>
      <c r="U50" s="12">
        <v>182.619</v>
      </c>
      <c r="V50" s="12">
        <v>83317</v>
      </c>
    </row>
    <row r="51" spans="1:22" x14ac:dyDescent="0.3">
      <c r="A51" t="s">
        <v>134</v>
      </c>
      <c r="B51" s="12">
        <v>449501</v>
      </c>
      <c r="C51" s="12">
        <v>305877</v>
      </c>
      <c r="D51" s="12">
        <v>143624</v>
      </c>
      <c r="E51" s="12">
        <v>85450</v>
      </c>
      <c r="F51" s="12">
        <v>34653</v>
      </c>
      <c r="G51" s="12">
        <v>50797</v>
      </c>
      <c r="H51" s="12">
        <v>5426</v>
      </c>
      <c r="I51" s="12">
        <v>2384</v>
      </c>
      <c r="J51" s="12">
        <v>3042</v>
      </c>
      <c r="K51" s="12">
        <v>333140</v>
      </c>
      <c r="L51" s="12">
        <v>243847</v>
      </c>
      <c r="M51" s="12">
        <v>89293</v>
      </c>
      <c r="N51" s="12">
        <v>25485</v>
      </c>
      <c r="O51" s="12">
        <v>24993</v>
      </c>
      <c r="P51" s="12">
        <v>492</v>
      </c>
      <c r="Q51" s="12">
        <v>0</v>
      </c>
      <c r="R51" s="12">
        <v>0</v>
      </c>
      <c r="S51" s="12">
        <v>15592</v>
      </c>
      <c r="T51" s="12">
        <v>73841</v>
      </c>
      <c r="U51" s="12">
        <v>158.70099999999999</v>
      </c>
      <c r="V51" s="12">
        <v>210367</v>
      </c>
    </row>
    <row r="52" spans="1:22" x14ac:dyDescent="0.3">
      <c r="A52" t="s">
        <v>135</v>
      </c>
      <c r="B52" s="12">
        <v>138286</v>
      </c>
      <c r="C52" s="12">
        <v>109053</v>
      </c>
      <c r="D52" s="12">
        <v>29233</v>
      </c>
      <c r="E52" s="12">
        <v>5883</v>
      </c>
      <c r="F52" s="12">
        <v>3758</v>
      </c>
      <c r="G52" s="12">
        <v>2125</v>
      </c>
      <c r="H52" s="12">
        <v>12077</v>
      </c>
      <c r="I52" s="12">
        <v>481</v>
      </c>
      <c r="J52" s="12">
        <v>11596</v>
      </c>
      <c r="K52" s="12">
        <v>106747</v>
      </c>
      <c r="L52" s="12">
        <v>91295</v>
      </c>
      <c r="M52" s="12">
        <v>15452</v>
      </c>
      <c r="N52" s="12">
        <v>13579</v>
      </c>
      <c r="O52" s="12">
        <v>13519</v>
      </c>
      <c r="P52" s="12">
        <v>60</v>
      </c>
      <c r="Q52" s="12">
        <v>0</v>
      </c>
      <c r="R52" s="12">
        <v>0</v>
      </c>
      <c r="S52" s="12">
        <v>1685</v>
      </c>
      <c r="T52" s="12">
        <v>13904</v>
      </c>
      <c r="U52" s="12">
        <v>166.36799999999999</v>
      </c>
      <c r="V52" s="12">
        <v>76278</v>
      </c>
    </row>
  </sheetData>
  <mergeCells count="1">
    <mergeCell ref="B1:U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B3" sqref="B3"/>
    </sheetView>
  </sheetViews>
  <sheetFormatPr defaultRowHeight="14.4" x14ac:dyDescent="0.3"/>
  <cols>
    <col min="7" max="7" width="18.33203125" bestFit="1" customWidth="1"/>
    <col min="8" max="8" width="17" bestFit="1" customWidth="1"/>
    <col min="9" max="9" width="11.33203125" bestFit="1" customWidth="1"/>
  </cols>
  <sheetData>
    <row r="1" spans="1:9" x14ac:dyDescent="0.3">
      <c r="B1" s="13" t="s">
        <v>2</v>
      </c>
      <c r="C1" s="13"/>
      <c r="D1" s="13"/>
      <c r="E1" s="13"/>
      <c r="G1" s="1">
        <v>0.15904599999999999</v>
      </c>
      <c r="H1">
        <v>0.154666</v>
      </c>
    </row>
    <row r="2" spans="1:9" x14ac:dyDescent="0.3">
      <c r="B2" t="s">
        <v>83</v>
      </c>
      <c r="C2" t="s">
        <v>84</v>
      </c>
      <c r="D2" t="s">
        <v>85</v>
      </c>
      <c r="E2" t="s">
        <v>86</v>
      </c>
      <c r="G2" t="s">
        <v>136</v>
      </c>
      <c r="H2" t="s">
        <v>137</v>
      </c>
      <c r="I2" t="s">
        <v>138</v>
      </c>
    </row>
    <row r="3" spans="1:9" x14ac:dyDescent="0.3">
      <c r="A3" t="s">
        <v>1</v>
      </c>
      <c r="B3" s="12">
        <v>4098993</v>
      </c>
      <c r="C3" s="12">
        <v>1284348</v>
      </c>
      <c r="D3" s="12">
        <v>14185031</v>
      </c>
      <c r="E3" s="12">
        <v>13358383</v>
      </c>
      <c r="G3">
        <f>$G$1*B3</f>
        <v>651928.44067799998</v>
      </c>
      <c r="H3">
        <f>$H$1*C3</f>
        <v>198644.967768</v>
      </c>
      <c r="I3">
        <f>SUM(G3:H3)</f>
        <v>850573.40844599996</v>
      </c>
    </row>
    <row r="4" spans="1:9" x14ac:dyDescent="0.3">
      <c r="A4" t="s">
        <v>87</v>
      </c>
      <c r="B4" s="12">
        <v>9609455</v>
      </c>
      <c r="C4" s="12">
        <v>3242270</v>
      </c>
      <c r="D4" s="12">
        <v>20014828</v>
      </c>
      <c r="E4" s="12">
        <v>17586830</v>
      </c>
      <c r="G4">
        <f t="shared" ref="G4:G52" si="0">$G$1*B4</f>
        <v>1528345.3799299998</v>
      </c>
      <c r="H4">
        <f t="shared" ref="H4:H52" si="1">$H$1*C4</f>
        <v>501468.93182</v>
      </c>
      <c r="I4">
        <f t="shared" ref="I4:I52" si="2">SUM(G4:H4)</f>
        <v>2029814.3117499999</v>
      </c>
    </row>
    <row r="5" spans="1:9" x14ac:dyDescent="0.3">
      <c r="A5" t="s">
        <v>88</v>
      </c>
      <c r="B5" s="12">
        <v>9665157</v>
      </c>
      <c r="C5" s="12">
        <v>3303471</v>
      </c>
      <c r="D5" s="12">
        <v>18731695</v>
      </c>
      <c r="E5" s="12">
        <v>16428494</v>
      </c>
      <c r="G5">
        <f t="shared" si="0"/>
        <v>1537204.5602219999</v>
      </c>
      <c r="H5">
        <f t="shared" si="1"/>
        <v>510934.645686</v>
      </c>
      <c r="I5">
        <f t="shared" si="2"/>
        <v>2048139.205908</v>
      </c>
    </row>
    <row r="6" spans="1:9" x14ac:dyDescent="0.3">
      <c r="A6" t="s">
        <v>89</v>
      </c>
      <c r="B6" s="12">
        <v>6724762</v>
      </c>
      <c r="C6" s="12">
        <v>2067509</v>
      </c>
      <c r="D6" s="12">
        <v>17652264</v>
      </c>
      <c r="E6" s="12">
        <v>15881280</v>
      </c>
      <c r="G6">
        <f t="shared" si="0"/>
        <v>1069546.4970519999</v>
      </c>
      <c r="H6">
        <f t="shared" si="1"/>
        <v>319773.34699400002</v>
      </c>
      <c r="I6">
        <f t="shared" si="2"/>
        <v>1389319.8440459999</v>
      </c>
    </row>
    <row r="7" spans="1:9" x14ac:dyDescent="0.3">
      <c r="A7" t="s">
        <v>90</v>
      </c>
      <c r="B7" s="12">
        <v>10739851</v>
      </c>
      <c r="C7" s="12">
        <v>3662189</v>
      </c>
      <c r="D7" s="12">
        <v>20880273</v>
      </c>
      <c r="E7" s="12">
        <v>17297000</v>
      </c>
      <c r="G7">
        <f t="shared" si="0"/>
        <v>1708130.3421459999</v>
      </c>
      <c r="H7">
        <f t="shared" si="1"/>
        <v>566416.12387400004</v>
      </c>
      <c r="I7">
        <f t="shared" si="2"/>
        <v>2274546.4660200002</v>
      </c>
    </row>
    <row r="8" spans="1:9" x14ac:dyDescent="0.3">
      <c r="A8" t="s">
        <v>91</v>
      </c>
      <c r="B8" s="12">
        <v>3867774</v>
      </c>
      <c r="C8" s="12">
        <v>1317843</v>
      </c>
      <c r="D8" s="12">
        <v>13709667</v>
      </c>
      <c r="E8" s="12">
        <v>12843000</v>
      </c>
      <c r="G8">
        <f t="shared" si="0"/>
        <v>615153.98360399995</v>
      </c>
      <c r="H8">
        <f t="shared" si="1"/>
        <v>203825.50543799999</v>
      </c>
      <c r="I8">
        <f t="shared" si="2"/>
        <v>818979.48904199991</v>
      </c>
    </row>
    <row r="9" spans="1:9" x14ac:dyDescent="0.3">
      <c r="A9" t="s">
        <v>92</v>
      </c>
      <c r="B9" s="12">
        <v>4351856</v>
      </c>
      <c r="C9" s="12">
        <v>1454499</v>
      </c>
      <c r="D9" s="12">
        <v>15107040</v>
      </c>
      <c r="E9" s="12">
        <v>14810722</v>
      </c>
      <c r="G9">
        <f t="shared" si="0"/>
        <v>692145.28937599994</v>
      </c>
      <c r="H9">
        <f t="shared" si="1"/>
        <v>224961.542334</v>
      </c>
      <c r="I9">
        <f t="shared" si="2"/>
        <v>917106.83170999994</v>
      </c>
    </row>
    <row r="10" spans="1:9" x14ac:dyDescent="0.3">
      <c r="A10" t="s">
        <v>93</v>
      </c>
      <c r="B10" s="12">
        <v>6115631</v>
      </c>
      <c r="C10" s="12">
        <v>2167885</v>
      </c>
      <c r="D10" s="12">
        <v>17266312</v>
      </c>
      <c r="E10" s="12">
        <v>15760861</v>
      </c>
      <c r="G10">
        <f t="shared" si="0"/>
        <v>972666.64802600001</v>
      </c>
      <c r="H10">
        <f t="shared" si="1"/>
        <v>335298.10141</v>
      </c>
      <c r="I10">
        <f t="shared" si="2"/>
        <v>1307964.7494359999</v>
      </c>
    </row>
    <row r="11" spans="1:9" x14ac:dyDescent="0.3">
      <c r="A11" t="s">
        <v>94</v>
      </c>
      <c r="B11" s="12">
        <v>5429374</v>
      </c>
      <c r="C11" s="12">
        <v>1744070</v>
      </c>
      <c r="D11" s="12">
        <v>13478633</v>
      </c>
      <c r="E11" s="12">
        <v>11685384</v>
      </c>
      <c r="G11">
        <f t="shared" si="0"/>
        <v>863520.21720399999</v>
      </c>
      <c r="H11">
        <f t="shared" si="1"/>
        <v>269748.33062000002</v>
      </c>
      <c r="I11">
        <f t="shared" si="2"/>
        <v>1133268.547824</v>
      </c>
    </row>
    <row r="12" spans="1:9" x14ac:dyDescent="0.3">
      <c r="A12" t="s">
        <v>95</v>
      </c>
      <c r="B12" s="12">
        <v>9380250</v>
      </c>
      <c r="C12" s="12">
        <v>3899721</v>
      </c>
      <c r="D12" s="12">
        <v>20074464</v>
      </c>
      <c r="E12" s="12">
        <v>18263463</v>
      </c>
      <c r="G12">
        <f t="shared" si="0"/>
        <v>1491891.2415</v>
      </c>
      <c r="H12">
        <f t="shared" si="1"/>
        <v>603154.24818600004</v>
      </c>
      <c r="I12">
        <f t="shared" si="2"/>
        <v>2095045.4896860002</v>
      </c>
    </row>
    <row r="13" spans="1:9" x14ac:dyDescent="0.3">
      <c r="A13" t="s">
        <v>96</v>
      </c>
      <c r="B13" s="12">
        <v>6113024</v>
      </c>
      <c r="C13" s="12">
        <v>2102693</v>
      </c>
      <c r="D13" s="12">
        <v>16973961</v>
      </c>
      <c r="E13" s="12">
        <v>15426315</v>
      </c>
      <c r="G13">
        <f t="shared" si="0"/>
        <v>972252.01510399999</v>
      </c>
      <c r="H13">
        <f t="shared" si="1"/>
        <v>325215.11553800001</v>
      </c>
      <c r="I13">
        <f t="shared" si="2"/>
        <v>1297467.1306420001</v>
      </c>
    </row>
    <row r="14" spans="1:9" x14ac:dyDescent="0.3">
      <c r="A14" t="s">
        <v>97</v>
      </c>
      <c r="B14" s="12">
        <v>6831198</v>
      </c>
      <c r="C14" s="12">
        <v>2462425</v>
      </c>
      <c r="D14" s="12">
        <v>18688432</v>
      </c>
      <c r="E14" s="12">
        <v>17280823</v>
      </c>
      <c r="G14">
        <f t="shared" si="0"/>
        <v>1086474.7171079998</v>
      </c>
      <c r="H14">
        <f t="shared" si="1"/>
        <v>380853.42505000002</v>
      </c>
      <c r="I14">
        <f t="shared" si="2"/>
        <v>1467328.1421579998</v>
      </c>
    </row>
    <row r="15" spans="1:9" x14ac:dyDescent="0.3">
      <c r="A15" t="s">
        <v>98</v>
      </c>
      <c r="B15" s="12">
        <v>5470819</v>
      </c>
      <c r="C15" s="12">
        <v>2226786</v>
      </c>
      <c r="D15" s="12">
        <v>16236041</v>
      </c>
      <c r="E15" s="12">
        <v>15605379</v>
      </c>
      <c r="G15">
        <f t="shared" si="0"/>
        <v>870111.87867399992</v>
      </c>
      <c r="H15">
        <f t="shared" si="1"/>
        <v>344408.083476</v>
      </c>
      <c r="I15">
        <f t="shared" si="2"/>
        <v>1214519.96215</v>
      </c>
    </row>
    <row r="16" spans="1:9" x14ac:dyDescent="0.3">
      <c r="A16" t="s">
        <v>99</v>
      </c>
      <c r="B16" s="12">
        <v>5217024</v>
      </c>
      <c r="C16" s="12">
        <v>2151024</v>
      </c>
      <c r="D16" s="12">
        <v>15427378</v>
      </c>
      <c r="E16" s="12">
        <v>14922882</v>
      </c>
      <c r="G16">
        <f t="shared" si="0"/>
        <v>829746.79910399998</v>
      </c>
      <c r="H16">
        <f t="shared" si="1"/>
        <v>332690.27798399999</v>
      </c>
      <c r="I16">
        <f t="shared" si="2"/>
        <v>1162437.077088</v>
      </c>
    </row>
    <row r="17" spans="1:9" x14ac:dyDescent="0.3">
      <c r="A17" t="s">
        <v>100</v>
      </c>
      <c r="B17" s="12">
        <v>5413670</v>
      </c>
      <c r="C17" s="12">
        <v>2147169</v>
      </c>
      <c r="D17" s="12">
        <v>15035064</v>
      </c>
      <c r="E17" s="12">
        <v>14200506</v>
      </c>
      <c r="G17">
        <f t="shared" si="0"/>
        <v>861022.55881999992</v>
      </c>
      <c r="H17">
        <f t="shared" si="1"/>
        <v>332094.04055400001</v>
      </c>
      <c r="I17">
        <f t="shared" si="2"/>
        <v>1193116.599374</v>
      </c>
    </row>
    <row r="18" spans="1:9" x14ac:dyDescent="0.3">
      <c r="A18" t="s">
        <v>101</v>
      </c>
      <c r="B18" s="12">
        <v>5315806</v>
      </c>
      <c r="C18" s="12">
        <v>2160999</v>
      </c>
      <c r="D18" s="12">
        <v>14984132</v>
      </c>
      <c r="E18" s="12">
        <v>14105103</v>
      </c>
      <c r="G18">
        <f t="shared" si="0"/>
        <v>845457.68107599998</v>
      </c>
      <c r="H18">
        <f t="shared" si="1"/>
        <v>334233.07133399998</v>
      </c>
      <c r="I18">
        <f t="shared" si="2"/>
        <v>1179690.75241</v>
      </c>
    </row>
    <row r="19" spans="1:9" x14ac:dyDescent="0.3">
      <c r="A19" t="s">
        <v>102</v>
      </c>
      <c r="B19" s="12">
        <v>5323167</v>
      </c>
      <c r="C19" s="12">
        <v>2162380</v>
      </c>
      <c r="D19" s="12">
        <v>14880150</v>
      </c>
      <c r="E19" s="12">
        <v>14005761</v>
      </c>
      <c r="G19">
        <f t="shared" si="0"/>
        <v>846628.41868200002</v>
      </c>
      <c r="H19">
        <f t="shared" si="1"/>
        <v>334446.66508000001</v>
      </c>
      <c r="I19">
        <f t="shared" si="2"/>
        <v>1181075.0837620001</v>
      </c>
    </row>
    <row r="20" spans="1:9" x14ac:dyDescent="0.3">
      <c r="A20" t="s">
        <v>103</v>
      </c>
      <c r="B20" s="12">
        <v>9667822</v>
      </c>
      <c r="C20" s="12">
        <v>3899229</v>
      </c>
      <c r="D20" s="12">
        <v>20218354</v>
      </c>
      <c r="E20" s="12">
        <v>17994077</v>
      </c>
      <c r="G20">
        <f t="shared" si="0"/>
        <v>1537628.417812</v>
      </c>
      <c r="H20">
        <f t="shared" si="1"/>
        <v>603078.15251399996</v>
      </c>
      <c r="I20">
        <f t="shared" si="2"/>
        <v>2140706.570326</v>
      </c>
    </row>
    <row r="21" spans="1:9" x14ac:dyDescent="0.3">
      <c r="A21" t="s">
        <v>104</v>
      </c>
      <c r="B21" s="12">
        <v>9436993</v>
      </c>
      <c r="C21" s="12">
        <v>3871075</v>
      </c>
      <c r="D21" s="12">
        <v>20001560</v>
      </c>
      <c r="E21" s="12">
        <v>18029871</v>
      </c>
      <c r="G21">
        <f t="shared" si="0"/>
        <v>1500915.9886779999</v>
      </c>
      <c r="H21">
        <f t="shared" si="1"/>
        <v>598723.68594999996</v>
      </c>
      <c r="I21">
        <f t="shared" si="2"/>
        <v>2099639.6746279998</v>
      </c>
    </row>
    <row r="22" spans="1:9" x14ac:dyDescent="0.3">
      <c r="A22" t="s">
        <v>105</v>
      </c>
      <c r="B22" s="12">
        <v>4770385</v>
      </c>
      <c r="C22" s="12">
        <v>1994459</v>
      </c>
      <c r="D22" s="12">
        <v>16957325</v>
      </c>
      <c r="E22" s="12">
        <v>16592760</v>
      </c>
      <c r="G22">
        <f t="shared" si="0"/>
        <v>758710.65270999994</v>
      </c>
      <c r="H22">
        <f t="shared" si="1"/>
        <v>308474.99569399998</v>
      </c>
      <c r="I22">
        <f t="shared" si="2"/>
        <v>1067185.6484039999</v>
      </c>
    </row>
    <row r="23" spans="1:9" x14ac:dyDescent="0.3">
      <c r="A23" t="s">
        <v>106</v>
      </c>
      <c r="B23" s="12">
        <v>5955585</v>
      </c>
      <c r="C23" s="12">
        <v>2501029</v>
      </c>
      <c r="D23" s="12">
        <v>16343227</v>
      </c>
      <c r="E23" s="12">
        <v>15538848</v>
      </c>
      <c r="G23">
        <f t="shared" si="0"/>
        <v>947211.97190999996</v>
      </c>
      <c r="H23">
        <f t="shared" si="1"/>
        <v>386824.15131400002</v>
      </c>
      <c r="I23">
        <f t="shared" si="2"/>
        <v>1334036.123224</v>
      </c>
    </row>
    <row r="24" spans="1:9" x14ac:dyDescent="0.3">
      <c r="A24" t="s">
        <v>107</v>
      </c>
      <c r="B24" s="12">
        <v>5722207</v>
      </c>
      <c r="C24" s="12">
        <v>2452356</v>
      </c>
      <c r="D24" s="12">
        <v>16087094</v>
      </c>
      <c r="E24" s="12">
        <v>15512752</v>
      </c>
      <c r="G24">
        <f t="shared" si="0"/>
        <v>910094.13452199998</v>
      </c>
      <c r="H24">
        <f t="shared" si="1"/>
        <v>379296.09309599997</v>
      </c>
      <c r="I24">
        <f t="shared" si="2"/>
        <v>1289390.227618</v>
      </c>
    </row>
    <row r="25" spans="1:9" x14ac:dyDescent="0.3">
      <c r="A25" t="s">
        <v>108</v>
      </c>
      <c r="B25" s="12">
        <v>5833577</v>
      </c>
      <c r="C25" s="12">
        <v>2487843</v>
      </c>
      <c r="D25" s="12">
        <v>16220959</v>
      </c>
      <c r="E25" s="12">
        <v>15584212</v>
      </c>
      <c r="G25">
        <f t="shared" si="0"/>
        <v>927807.08754199999</v>
      </c>
      <c r="H25">
        <f t="shared" si="1"/>
        <v>384784.72543799999</v>
      </c>
      <c r="I25">
        <f t="shared" si="2"/>
        <v>1312591.8129799999</v>
      </c>
    </row>
    <row r="26" spans="1:9" x14ac:dyDescent="0.3">
      <c r="A26" t="s">
        <v>109</v>
      </c>
      <c r="B26" s="12">
        <v>6071808</v>
      </c>
      <c r="C26" s="12">
        <v>2590780</v>
      </c>
      <c r="D26" s="12">
        <v>16562176</v>
      </c>
      <c r="E26" s="12">
        <v>15914686</v>
      </c>
      <c r="G26">
        <f t="shared" si="0"/>
        <v>965696.77516799991</v>
      </c>
      <c r="H26">
        <f t="shared" si="1"/>
        <v>400705.57948000001</v>
      </c>
      <c r="I26">
        <f t="shared" si="2"/>
        <v>1366402.3546479999</v>
      </c>
    </row>
    <row r="27" spans="1:9" x14ac:dyDescent="0.3">
      <c r="A27" t="s">
        <v>110</v>
      </c>
      <c r="B27" s="12">
        <v>6505997</v>
      </c>
      <c r="C27" s="12">
        <v>2711883</v>
      </c>
      <c r="D27" s="12">
        <v>17026500</v>
      </c>
      <c r="E27" s="12">
        <v>16083808</v>
      </c>
      <c r="G27">
        <f t="shared" si="0"/>
        <v>1034752.798862</v>
      </c>
      <c r="H27">
        <f t="shared" si="1"/>
        <v>419436.09607799997</v>
      </c>
      <c r="I27">
        <f t="shared" si="2"/>
        <v>1454188.89494</v>
      </c>
    </row>
    <row r="28" spans="1:9" x14ac:dyDescent="0.3">
      <c r="A28" t="s">
        <v>111</v>
      </c>
      <c r="B28" s="12">
        <v>6252174</v>
      </c>
      <c r="C28" s="12">
        <v>2662614</v>
      </c>
      <c r="D28" s="12">
        <v>16789967</v>
      </c>
      <c r="E28" s="12">
        <v>16094112</v>
      </c>
      <c r="G28">
        <f t="shared" si="0"/>
        <v>994383.26600399998</v>
      </c>
      <c r="H28">
        <f t="shared" si="1"/>
        <v>411815.85692400002</v>
      </c>
      <c r="I28">
        <f t="shared" si="2"/>
        <v>1406199.1229280001</v>
      </c>
    </row>
    <row r="29" spans="1:9" x14ac:dyDescent="0.3">
      <c r="A29" t="s">
        <v>112</v>
      </c>
      <c r="B29" s="12">
        <v>6705817</v>
      </c>
      <c r="C29" s="12">
        <v>2745341</v>
      </c>
      <c r="D29" s="12">
        <v>17638059</v>
      </c>
      <c r="E29" s="12">
        <v>16649775</v>
      </c>
      <c r="G29">
        <f t="shared" si="0"/>
        <v>1066533.3705819999</v>
      </c>
      <c r="H29">
        <f t="shared" si="1"/>
        <v>424610.91110600001</v>
      </c>
      <c r="I29">
        <f t="shared" si="2"/>
        <v>1491144.2816879998</v>
      </c>
    </row>
    <row r="30" spans="1:9" x14ac:dyDescent="0.3">
      <c r="A30" t="s">
        <v>113</v>
      </c>
      <c r="B30" s="12">
        <v>6464414</v>
      </c>
      <c r="C30" s="12">
        <v>2706040</v>
      </c>
      <c r="D30" s="12">
        <v>17313734</v>
      </c>
      <c r="E30" s="12">
        <v>16588037</v>
      </c>
      <c r="G30">
        <f t="shared" si="0"/>
        <v>1028139.189044</v>
      </c>
      <c r="H30">
        <f t="shared" si="1"/>
        <v>418532.38263999997</v>
      </c>
      <c r="I30">
        <f t="shared" si="2"/>
        <v>1446671.5716840001</v>
      </c>
    </row>
    <row r="31" spans="1:9" x14ac:dyDescent="0.3">
      <c r="A31" t="s">
        <v>114</v>
      </c>
      <c r="B31" s="12">
        <v>7398177</v>
      </c>
      <c r="C31" s="12">
        <v>3063792</v>
      </c>
      <c r="D31" s="12">
        <v>18190292</v>
      </c>
      <c r="E31" s="12">
        <v>17205483</v>
      </c>
      <c r="G31">
        <f t="shared" si="0"/>
        <v>1176650.4591419999</v>
      </c>
      <c r="H31">
        <f t="shared" si="1"/>
        <v>473864.45347199996</v>
      </c>
      <c r="I31">
        <f t="shared" si="2"/>
        <v>1650514.912614</v>
      </c>
    </row>
    <row r="32" spans="1:9" x14ac:dyDescent="0.3">
      <c r="A32" t="s">
        <v>115</v>
      </c>
      <c r="B32" s="12">
        <v>6860510</v>
      </c>
      <c r="C32" s="12">
        <v>2885740</v>
      </c>
      <c r="D32" s="12">
        <v>17623363</v>
      </c>
      <c r="E32" s="12">
        <v>16890852</v>
      </c>
      <c r="G32">
        <f t="shared" si="0"/>
        <v>1091136.67346</v>
      </c>
      <c r="H32">
        <f t="shared" si="1"/>
        <v>446325.86284000002</v>
      </c>
      <c r="I32">
        <f t="shared" si="2"/>
        <v>1537462.5363</v>
      </c>
    </row>
    <row r="33" spans="1:9" x14ac:dyDescent="0.3">
      <c r="A33" t="s">
        <v>116</v>
      </c>
      <c r="B33" s="12">
        <v>6931524</v>
      </c>
      <c r="C33" s="12">
        <v>2908380</v>
      </c>
      <c r="D33" s="12">
        <v>17658562</v>
      </c>
      <c r="E33" s="12">
        <v>16895610</v>
      </c>
      <c r="G33">
        <f t="shared" si="0"/>
        <v>1102431.1661040001</v>
      </c>
      <c r="H33">
        <f t="shared" si="1"/>
        <v>449827.50108000002</v>
      </c>
      <c r="I33">
        <f t="shared" si="2"/>
        <v>1552258.6671840001</v>
      </c>
    </row>
    <row r="34" spans="1:9" x14ac:dyDescent="0.3">
      <c r="A34" t="s">
        <v>117</v>
      </c>
      <c r="B34" s="12">
        <v>7334392</v>
      </c>
      <c r="C34" s="12">
        <v>3066696</v>
      </c>
      <c r="D34" s="12">
        <v>18087782</v>
      </c>
      <c r="E34" s="12">
        <v>17251196</v>
      </c>
      <c r="G34">
        <f t="shared" si="0"/>
        <v>1166505.710032</v>
      </c>
      <c r="H34">
        <f t="shared" si="1"/>
        <v>474313.60353600001</v>
      </c>
      <c r="I34">
        <f t="shared" si="2"/>
        <v>1640819.313568</v>
      </c>
    </row>
    <row r="35" spans="1:9" x14ac:dyDescent="0.3">
      <c r="A35" t="s">
        <v>118</v>
      </c>
      <c r="B35" s="12">
        <v>7219710</v>
      </c>
      <c r="C35" s="12">
        <v>3049944</v>
      </c>
      <c r="D35" s="12">
        <v>17945792</v>
      </c>
      <c r="E35" s="12">
        <v>17251313</v>
      </c>
      <c r="G35">
        <f t="shared" si="0"/>
        <v>1148265.9966599999</v>
      </c>
      <c r="H35">
        <f t="shared" si="1"/>
        <v>471722.63870399998</v>
      </c>
      <c r="I35">
        <f t="shared" si="2"/>
        <v>1619988.635364</v>
      </c>
    </row>
    <row r="36" spans="1:9" x14ac:dyDescent="0.3">
      <c r="A36" t="s">
        <v>119</v>
      </c>
      <c r="B36" s="12">
        <v>7696815</v>
      </c>
      <c r="C36" s="12">
        <v>3173455</v>
      </c>
      <c r="D36" s="12">
        <v>18359376</v>
      </c>
      <c r="E36" s="12">
        <v>17375734</v>
      </c>
      <c r="G36">
        <f t="shared" si="0"/>
        <v>1224147.63849</v>
      </c>
      <c r="H36">
        <f t="shared" si="1"/>
        <v>490825.59103000001</v>
      </c>
      <c r="I36">
        <f t="shared" si="2"/>
        <v>1714973.2295200001</v>
      </c>
    </row>
    <row r="37" spans="1:9" x14ac:dyDescent="0.3">
      <c r="A37" t="s">
        <v>120</v>
      </c>
      <c r="B37" s="12">
        <v>7439470</v>
      </c>
      <c r="C37" s="12">
        <v>3150103</v>
      </c>
      <c r="D37" s="12">
        <v>18001858</v>
      </c>
      <c r="E37" s="12">
        <v>17296193</v>
      </c>
      <c r="G37">
        <f t="shared" si="0"/>
        <v>1183217.9456199999</v>
      </c>
      <c r="H37">
        <f t="shared" si="1"/>
        <v>487213.83059799997</v>
      </c>
      <c r="I37">
        <f t="shared" si="2"/>
        <v>1670431.7762179999</v>
      </c>
    </row>
    <row r="38" spans="1:9" x14ac:dyDescent="0.3">
      <c r="A38" t="s">
        <v>121</v>
      </c>
      <c r="B38" s="12">
        <v>7702908</v>
      </c>
      <c r="C38" s="12">
        <v>3290115</v>
      </c>
      <c r="D38" s="12">
        <v>18279117</v>
      </c>
      <c r="E38" s="12">
        <v>17581500</v>
      </c>
      <c r="G38">
        <f t="shared" si="0"/>
        <v>1225116.7057679999</v>
      </c>
      <c r="H38">
        <f t="shared" si="1"/>
        <v>508868.92658999999</v>
      </c>
      <c r="I38">
        <f t="shared" si="2"/>
        <v>1733985.6323579999</v>
      </c>
    </row>
    <row r="39" spans="1:9" x14ac:dyDescent="0.3">
      <c r="A39" t="s">
        <v>122</v>
      </c>
      <c r="B39" s="12">
        <v>8046050</v>
      </c>
      <c r="C39" s="12">
        <v>3472138</v>
      </c>
      <c r="D39" s="12">
        <v>19191166</v>
      </c>
      <c r="E39" s="12">
        <v>18325917</v>
      </c>
      <c r="G39">
        <f t="shared" si="0"/>
        <v>1279692.0682999999</v>
      </c>
      <c r="H39">
        <f t="shared" si="1"/>
        <v>537021.69590799999</v>
      </c>
      <c r="I39">
        <f t="shared" si="2"/>
        <v>1816713.7642079999</v>
      </c>
    </row>
    <row r="40" spans="1:9" x14ac:dyDescent="0.3">
      <c r="A40" t="s">
        <v>123</v>
      </c>
      <c r="B40" s="12">
        <v>7872165</v>
      </c>
      <c r="C40" s="12">
        <v>3439897</v>
      </c>
      <c r="D40" s="12">
        <v>19096684</v>
      </c>
      <c r="E40" s="12">
        <v>18360097</v>
      </c>
      <c r="G40">
        <f t="shared" si="0"/>
        <v>1252036.3545899999</v>
      </c>
      <c r="H40">
        <f t="shared" si="1"/>
        <v>532035.10940199997</v>
      </c>
      <c r="I40">
        <f t="shared" si="2"/>
        <v>1784071.4639919999</v>
      </c>
    </row>
    <row r="41" spans="1:9" x14ac:dyDescent="0.3">
      <c r="A41" t="s">
        <v>124</v>
      </c>
      <c r="B41" s="12">
        <v>7891267</v>
      </c>
      <c r="C41" s="12">
        <v>3459484</v>
      </c>
      <c r="D41" s="12">
        <v>18973666</v>
      </c>
      <c r="E41" s="12">
        <v>18321249</v>
      </c>
      <c r="G41">
        <f t="shared" si="0"/>
        <v>1255074.4512819999</v>
      </c>
      <c r="H41">
        <f t="shared" si="1"/>
        <v>535064.55234399997</v>
      </c>
      <c r="I41">
        <f t="shared" si="2"/>
        <v>1790139.0036259999</v>
      </c>
    </row>
    <row r="42" spans="1:9" x14ac:dyDescent="0.3">
      <c r="A42" t="s">
        <v>125</v>
      </c>
      <c r="B42" s="12">
        <v>7869022</v>
      </c>
      <c r="C42" s="12">
        <v>3406995</v>
      </c>
      <c r="D42" s="12">
        <v>17867298</v>
      </c>
      <c r="E42" s="12">
        <v>16919641</v>
      </c>
      <c r="G42">
        <f t="shared" si="0"/>
        <v>1251536.4730119999</v>
      </c>
      <c r="H42">
        <f t="shared" si="1"/>
        <v>526946.28867000004</v>
      </c>
      <c r="I42">
        <f t="shared" si="2"/>
        <v>1778482.761682</v>
      </c>
    </row>
    <row r="43" spans="1:9" x14ac:dyDescent="0.3">
      <c r="A43" t="s">
        <v>126</v>
      </c>
      <c r="B43" s="12">
        <v>7979567</v>
      </c>
      <c r="C43" s="12">
        <v>3558126</v>
      </c>
      <c r="D43" s="12">
        <v>18615521</v>
      </c>
      <c r="E43" s="12">
        <v>17925578</v>
      </c>
      <c r="G43">
        <f t="shared" si="0"/>
        <v>1269118.2130819999</v>
      </c>
      <c r="H43">
        <f t="shared" si="1"/>
        <v>550321.11591599998</v>
      </c>
      <c r="I43">
        <f t="shared" si="2"/>
        <v>1819439.3289979999</v>
      </c>
    </row>
    <row r="44" spans="1:9" x14ac:dyDescent="0.3">
      <c r="A44" t="s">
        <v>127</v>
      </c>
      <c r="B44" s="12">
        <v>7965103</v>
      </c>
      <c r="C44" s="12">
        <v>3560486</v>
      </c>
      <c r="D44" s="12">
        <v>18630258</v>
      </c>
      <c r="E44" s="12">
        <v>17960390</v>
      </c>
      <c r="G44">
        <f t="shared" si="0"/>
        <v>1266817.771738</v>
      </c>
      <c r="H44">
        <f t="shared" si="1"/>
        <v>550686.127676</v>
      </c>
      <c r="I44">
        <f t="shared" si="2"/>
        <v>1817503.8994140001</v>
      </c>
    </row>
    <row r="45" spans="1:9" x14ac:dyDescent="0.3">
      <c r="A45" t="s">
        <v>128</v>
      </c>
      <c r="B45" s="12">
        <v>8559317</v>
      </c>
      <c r="C45" s="12">
        <v>3708978</v>
      </c>
      <c r="D45" s="12">
        <v>18701261</v>
      </c>
      <c r="E45" s="12">
        <v>17655253</v>
      </c>
      <c r="G45">
        <f t="shared" si="0"/>
        <v>1361325.1315819998</v>
      </c>
      <c r="H45">
        <f t="shared" si="1"/>
        <v>573652.79134799994</v>
      </c>
      <c r="I45">
        <f t="shared" si="2"/>
        <v>1934977.9229299999</v>
      </c>
    </row>
    <row r="46" spans="1:9" x14ac:dyDescent="0.3">
      <c r="A46" t="s">
        <v>129</v>
      </c>
      <c r="B46" s="12">
        <v>7981229</v>
      </c>
      <c r="C46" s="12">
        <v>2407973</v>
      </c>
      <c r="D46" s="12">
        <v>19252127</v>
      </c>
      <c r="E46" s="12">
        <v>16727282</v>
      </c>
      <c r="G46">
        <f t="shared" si="0"/>
        <v>1269382.5475339999</v>
      </c>
      <c r="H46">
        <f t="shared" si="1"/>
        <v>372431.55201799999</v>
      </c>
      <c r="I46">
        <f t="shared" si="2"/>
        <v>1641814.0995519999</v>
      </c>
    </row>
    <row r="47" spans="1:9" x14ac:dyDescent="0.3">
      <c r="A47" t="s">
        <v>130</v>
      </c>
      <c r="B47" s="12">
        <v>3433087</v>
      </c>
      <c r="C47" s="12">
        <v>1199489</v>
      </c>
      <c r="D47" s="12">
        <v>14840551</v>
      </c>
      <c r="E47" s="12">
        <v>14057238</v>
      </c>
      <c r="G47">
        <f t="shared" si="0"/>
        <v>546018.75500200002</v>
      </c>
      <c r="H47">
        <f t="shared" si="1"/>
        <v>185520.16567399999</v>
      </c>
      <c r="I47">
        <f t="shared" si="2"/>
        <v>731538.92067599995</v>
      </c>
    </row>
    <row r="48" spans="1:9" x14ac:dyDescent="0.3">
      <c r="A48" t="s">
        <v>131</v>
      </c>
      <c r="B48" s="12">
        <v>3494039</v>
      </c>
      <c r="C48" s="12">
        <v>1262000</v>
      </c>
      <c r="D48" s="12">
        <v>11808914</v>
      </c>
      <c r="E48" s="12">
        <v>10989249</v>
      </c>
      <c r="G48">
        <f t="shared" si="0"/>
        <v>555712.92679399997</v>
      </c>
      <c r="H48">
        <f t="shared" si="1"/>
        <v>195188.492</v>
      </c>
      <c r="I48">
        <f t="shared" si="2"/>
        <v>750901.41879399994</v>
      </c>
    </row>
    <row r="49" spans="1:9" x14ac:dyDescent="0.3">
      <c r="A49" t="s">
        <v>132</v>
      </c>
      <c r="B49" s="12">
        <v>5161210</v>
      </c>
      <c r="C49" s="12">
        <v>1609580</v>
      </c>
      <c r="D49" s="12">
        <v>16091737</v>
      </c>
      <c r="E49" s="12">
        <v>13922467</v>
      </c>
      <c r="G49">
        <f t="shared" si="0"/>
        <v>820869.80565999995</v>
      </c>
      <c r="H49">
        <f t="shared" si="1"/>
        <v>248947.30028</v>
      </c>
      <c r="I49">
        <f t="shared" si="2"/>
        <v>1069817.1059399999</v>
      </c>
    </row>
    <row r="50" spans="1:9" x14ac:dyDescent="0.3">
      <c r="A50" t="s">
        <v>133</v>
      </c>
      <c r="B50" s="12">
        <v>7140992</v>
      </c>
      <c r="C50" s="12">
        <v>2232115</v>
      </c>
      <c r="D50" s="12">
        <v>17179648</v>
      </c>
      <c r="E50" s="12">
        <v>14362100</v>
      </c>
      <c r="G50">
        <f t="shared" si="0"/>
        <v>1135746.2136319999</v>
      </c>
      <c r="H50">
        <f t="shared" si="1"/>
        <v>345232.29859000002</v>
      </c>
      <c r="I50">
        <f t="shared" si="2"/>
        <v>1480978.5122219999</v>
      </c>
    </row>
    <row r="51" spans="1:9" x14ac:dyDescent="0.3">
      <c r="A51" t="s">
        <v>134</v>
      </c>
      <c r="B51" s="12">
        <v>6739427</v>
      </c>
      <c r="C51" s="12">
        <v>1926466</v>
      </c>
      <c r="D51" s="12">
        <v>18848894</v>
      </c>
      <c r="E51" s="12">
        <v>15664536</v>
      </c>
      <c r="G51">
        <f t="shared" si="0"/>
        <v>1071878.906642</v>
      </c>
      <c r="H51">
        <f t="shared" si="1"/>
        <v>297958.79035600001</v>
      </c>
      <c r="I51">
        <f t="shared" si="2"/>
        <v>1369837.6969979999</v>
      </c>
    </row>
    <row r="52" spans="1:9" x14ac:dyDescent="0.3">
      <c r="A52" t="s">
        <v>135</v>
      </c>
      <c r="B52" s="12">
        <v>706792</v>
      </c>
      <c r="C52" s="12">
        <v>270922</v>
      </c>
      <c r="D52" s="12">
        <v>8750836</v>
      </c>
      <c r="E52" s="12">
        <v>8757882</v>
      </c>
      <c r="G52">
        <f t="shared" si="0"/>
        <v>112412.44043199999</v>
      </c>
      <c r="H52">
        <f t="shared" si="1"/>
        <v>41902.422052000002</v>
      </c>
      <c r="I52">
        <f t="shared" si="2"/>
        <v>154314.86248399998</v>
      </c>
    </row>
  </sheetData>
  <mergeCells count="1">
    <mergeCell ref="B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4" sqref="C4"/>
    </sheetView>
  </sheetViews>
  <sheetFormatPr defaultRowHeight="14.4" x14ac:dyDescent="0.3"/>
  <sheetData>
    <row r="1" spans="1:5" x14ac:dyDescent="0.3">
      <c r="A1" s="2"/>
      <c r="B1" s="2" t="s">
        <v>139</v>
      </c>
      <c r="C1" s="2" t="s">
        <v>140</v>
      </c>
      <c r="D1" s="2" t="s">
        <v>141</v>
      </c>
      <c r="E1" s="2" t="s">
        <v>142</v>
      </c>
    </row>
    <row r="2" spans="1:5" x14ac:dyDescent="0.3">
      <c r="A2" s="3" t="s">
        <v>171</v>
      </c>
      <c r="B2" s="2">
        <f>[1]L1_L2!D20</f>
        <v>7.9845100000000002E-3</v>
      </c>
      <c r="C2" s="7">
        <f>[1]L1_L2!E20</f>
        <v>0.206593</v>
      </c>
      <c r="D2" s="7">
        <f>[1]L1_L2!F20</f>
        <v>0.28170600000000001</v>
      </c>
      <c r="E2" s="2">
        <f>[1]L1_L2!$C$20</f>
        <v>15.273199999999999</v>
      </c>
    </row>
    <row r="3" spans="1:5" x14ac:dyDescent="0.3">
      <c r="A3" s="2" t="s">
        <v>143</v>
      </c>
      <c r="B3" s="2">
        <f>[1]L1_L2!D4</f>
        <v>4.8636899999999997E-2</v>
      </c>
      <c r="C3" s="7">
        <f>[1]L1_L2!E4</f>
        <v>1.18438</v>
      </c>
      <c r="D3" s="7">
        <f>[1]L1_L2!F4</f>
        <v>1.41753</v>
      </c>
      <c r="E3" s="2">
        <f>[1]L1_L2!$C$4</f>
        <v>225.29</v>
      </c>
    </row>
    <row r="4" spans="1:5" x14ac:dyDescent="0.3">
      <c r="A4" s="2" t="s">
        <v>157</v>
      </c>
      <c r="C4">
        <f>[1]PIF!B2</f>
        <v>0.10349</v>
      </c>
      <c r="E4">
        <f>[1]PIF!C2</f>
        <v>85.176900000000003</v>
      </c>
    </row>
    <row r="5" spans="1:5" x14ac:dyDescent="0.3">
      <c r="A5" s="2" t="s">
        <v>158</v>
      </c>
      <c r="C5">
        <f>[1]PIF!B3</f>
        <v>7.0865600000000001E-2</v>
      </c>
      <c r="E5">
        <f>[1]PIF!C3</f>
        <v>22.763500000000001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38" workbookViewId="0">
      <selection activeCell="D52" sqref="D52"/>
    </sheetView>
  </sheetViews>
  <sheetFormatPr defaultRowHeight="14.4" x14ac:dyDescent="0.3"/>
  <sheetData>
    <row r="1" spans="1:5" x14ac:dyDescent="0.3">
      <c r="A1" s="14" t="s">
        <v>144</v>
      </c>
      <c r="B1" s="14"/>
      <c r="C1" s="14"/>
      <c r="D1" s="14"/>
      <c r="E1" s="2">
        <f>1000/50000000</f>
        <v>2.0000000000000002E-5</v>
      </c>
    </row>
    <row r="2" spans="1:5" x14ac:dyDescent="0.3">
      <c r="A2" s="2" t="s">
        <v>145</v>
      </c>
      <c r="B2" s="2" t="s">
        <v>146</v>
      </c>
      <c r="C2" s="2" t="s">
        <v>147</v>
      </c>
      <c r="D2" s="2" t="s">
        <v>148</v>
      </c>
      <c r="E2" s="2"/>
    </row>
    <row r="3" spans="1:5" x14ac:dyDescent="0.3">
      <c r="A3" s="2">
        <f>Sheet3!F3*$E$1</f>
        <v>177.51414000000003</v>
      </c>
      <c r="B3" s="2">
        <f>Sheet3!G3*$E$1</f>
        <v>1.0737800000000002</v>
      </c>
      <c r="C3" s="2">
        <f>Sheet3!L3*$E$1</f>
        <v>102.40308</v>
      </c>
      <c r="D3" s="2">
        <f>Sheet3!M3*$E$1</f>
        <v>11.10674</v>
      </c>
    </row>
    <row r="4" spans="1:5" x14ac:dyDescent="0.3">
      <c r="A4" s="2">
        <f>Sheet3!F4*$E$1</f>
        <v>186.43964000000003</v>
      </c>
      <c r="B4" s="2">
        <f>Sheet3!G4*$E$1</f>
        <v>4.8839200000000007</v>
      </c>
      <c r="C4" s="2">
        <f>Sheet3!L4*$E$1</f>
        <v>173.82988</v>
      </c>
      <c r="D4" s="2">
        <f>Sheet3!M4*$E$1</f>
        <v>30.397980000000004</v>
      </c>
    </row>
    <row r="5" spans="1:5" x14ac:dyDescent="0.3">
      <c r="A5" s="2">
        <f>Sheet3!F5*$E$1</f>
        <v>185.84264000000002</v>
      </c>
      <c r="B5" s="2">
        <f>Sheet3!G5*$E$1</f>
        <v>3.3268400000000002</v>
      </c>
      <c r="C5" s="2">
        <f>Sheet3!L5*$E$1</f>
        <v>146.72854000000001</v>
      </c>
      <c r="D5" s="2">
        <f>Sheet3!M5*$E$1</f>
        <v>24.714240000000004</v>
      </c>
    </row>
    <row r="6" spans="1:5" x14ac:dyDescent="0.3">
      <c r="A6" s="2">
        <f>Sheet3!F6*$E$1</f>
        <v>184.96566000000001</v>
      </c>
      <c r="B6" s="2">
        <f>Sheet3!G6*$E$1</f>
        <v>3.0657200000000002</v>
      </c>
      <c r="C6" s="2">
        <f>Sheet3!L6*$E$1</f>
        <v>128.01216000000002</v>
      </c>
      <c r="D6" s="2">
        <f>Sheet3!M6*$E$1</f>
        <v>22.506220000000003</v>
      </c>
    </row>
    <row r="7" spans="1:5" x14ac:dyDescent="0.3">
      <c r="A7" s="2">
        <f>Sheet3!F7*$E$1</f>
        <v>182.13646000000003</v>
      </c>
      <c r="B7" s="2">
        <f>Sheet3!G7*$E$1</f>
        <v>4.4360200000000001</v>
      </c>
      <c r="C7" s="2">
        <f>Sheet3!L7*$E$1</f>
        <v>198.15932000000001</v>
      </c>
      <c r="D7" s="2">
        <f>Sheet3!M7*$E$1</f>
        <v>30.636860000000002</v>
      </c>
    </row>
    <row r="8" spans="1:5" x14ac:dyDescent="0.3">
      <c r="A8" s="2">
        <f>Sheet3!F8*$E$1</f>
        <v>168.0977</v>
      </c>
      <c r="B8" s="2">
        <f>Sheet3!G8*$E$1</f>
        <v>1.4108200000000002</v>
      </c>
      <c r="C8" s="2">
        <f>Sheet3!L8*$E$1</f>
        <v>86.737860000000012</v>
      </c>
      <c r="D8" s="2">
        <f>Sheet3!M8*$E$1</f>
        <v>19.292660000000001</v>
      </c>
    </row>
    <row r="9" spans="1:5" x14ac:dyDescent="0.3">
      <c r="A9" s="2">
        <f>Sheet3!F9*$E$1</f>
        <v>181.15132000000003</v>
      </c>
      <c r="B9" s="2">
        <f>Sheet3!G9*$E$1</f>
        <v>1.2016800000000001</v>
      </c>
      <c r="C9" s="2">
        <f>Sheet3!L9*$E$1</f>
        <v>74.480879999999999</v>
      </c>
      <c r="D9" s="2">
        <f>Sheet3!M9*$E$1</f>
        <v>20.579400000000003</v>
      </c>
    </row>
    <row r="10" spans="1:5" x14ac:dyDescent="0.3">
      <c r="A10" s="2">
        <f>Sheet3!F10*$E$1</f>
        <v>193.71978000000001</v>
      </c>
      <c r="B10" s="2">
        <f>Sheet3!G10*$E$1</f>
        <v>1.5752000000000002</v>
      </c>
      <c r="C10" s="2">
        <f>Sheet3!L10*$E$1</f>
        <v>110.28280000000001</v>
      </c>
      <c r="D10" s="2">
        <f>Sheet3!M10*$E$1</f>
        <v>20.2469</v>
      </c>
    </row>
    <row r="11" spans="1:5" x14ac:dyDescent="0.3">
      <c r="A11" s="2">
        <f>Sheet3!F11*$E$1</f>
        <v>161.96046000000001</v>
      </c>
      <c r="B11" s="2">
        <f>Sheet3!G11*$E$1</f>
        <v>2.9222200000000003</v>
      </c>
      <c r="C11" s="2">
        <f>Sheet3!L11*$E$1</f>
        <v>124.95880000000001</v>
      </c>
      <c r="D11" s="2">
        <f>Sheet3!M11*$E$1</f>
        <v>24.276660000000003</v>
      </c>
    </row>
    <row r="12" spans="1:5" x14ac:dyDescent="0.3">
      <c r="A12" s="2">
        <f>Sheet3!F12*$E$1</f>
        <v>194.20556000000002</v>
      </c>
      <c r="B12" s="2">
        <f>Sheet3!G12*$E$1</f>
        <v>1.7571200000000002</v>
      </c>
      <c r="C12" s="2">
        <f>Sheet3!L12*$E$1</f>
        <v>130.85434000000001</v>
      </c>
      <c r="D12" s="2">
        <f>Sheet3!M12*$E$1</f>
        <v>34.132960000000004</v>
      </c>
    </row>
    <row r="13" spans="1:5" x14ac:dyDescent="0.3">
      <c r="A13" s="2">
        <f>Sheet3!F13*$E$1</f>
        <v>182.40020000000001</v>
      </c>
      <c r="B13" s="2">
        <f>Sheet3!G13*$E$1</f>
        <v>3.6291400000000005</v>
      </c>
      <c r="C13" s="2">
        <f>Sheet3!L13*$E$1</f>
        <v>123.77200000000001</v>
      </c>
      <c r="D13" s="2">
        <f>Sheet3!M13*$E$1</f>
        <v>28.118160000000003</v>
      </c>
    </row>
    <row r="14" spans="1:5" x14ac:dyDescent="0.3">
      <c r="A14" s="2">
        <f>Sheet3!F14*$E$1</f>
        <v>210.77586000000002</v>
      </c>
      <c r="B14" s="2">
        <f>Sheet3!G14*$E$1</f>
        <v>3.4157800000000003</v>
      </c>
      <c r="C14" s="2">
        <f>Sheet3!L14*$E$1</f>
        <v>155.69080000000002</v>
      </c>
      <c r="D14" s="2">
        <f>Sheet3!M14*$E$1</f>
        <v>28.856460000000002</v>
      </c>
    </row>
    <row r="15" spans="1:5" x14ac:dyDescent="0.3">
      <c r="A15" s="2">
        <f>Sheet3!F15*$E$1</f>
        <v>212.56752000000003</v>
      </c>
      <c r="B15" s="2">
        <f>Sheet3!G15*$E$1</f>
        <v>2.7216600000000004</v>
      </c>
      <c r="C15" s="2">
        <f>Sheet3!L15*$E$1</f>
        <v>83.500920000000008</v>
      </c>
      <c r="D15" s="2">
        <f>Sheet3!M15*$E$1</f>
        <v>27.819860000000002</v>
      </c>
    </row>
    <row r="16" spans="1:5" x14ac:dyDescent="0.3">
      <c r="A16" s="2">
        <f>Sheet3!F16*$E$1</f>
        <v>196.37032000000002</v>
      </c>
      <c r="B16" s="2">
        <f>Sheet3!G16*$E$1</f>
        <v>2.5622200000000004</v>
      </c>
      <c r="C16" s="2">
        <f>Sheet3!L16*$E$1</f>
        <v>74.210580000000007</v>
      </c>
      <c r="D16" s="2">
        <f>Sheet3!M16*$E$1</f>
        <v>33.097100000000005</v>
      </c>
    </row>
    <row r="17" spans="1:4" x14ac:dyDescent="0.3">
      <c r="A17" s="2">
        <f>Sheet3!F17*$E$1</f>
        <v>173.96756000000002</v>
      </c>
      <c r="B17" s="2">
        <f>Sheet3!G17*$E$1</f>
        <v>3.4382400000000004</v>
      </c>
      <c r="C17" s="2">
        <f>Sheet3!L17*$E$1</f>
        <v>90.652320000000003</v>
      </c>
      <c r="D17" s="2">
        <f>Sheet3!M17*$E$1</f>
        <v>31.855860000000003</v>
      </c>
    </row>
    <row r="18" spans="1:4" x14ac:dyDescent="0.3">
      <c r="A18" s="2">
        <f>Sheet3!F18*$E$1</f>
        <v>171.44286000000002</v>
      </c>
      <c r="B18" s="2">
        <f>Sheet3!G18*$E$1</f>
        <v>3.2306000000000004</v>
      </c>
      <c r="C18" s="2">
        <f>Sheet3!L18*$E$1</f>
        <v>79.689520000000002</v>
      </c>
      <c r="D18" s="2">
        <f>Sheet3!M18*$E$1</f>
        <v>35.54036</v>
      </c>
    </row>
    <row r="19" spans="1:4" x14ac:dyDescent="0.3">
      <c r="A19" s="2">
        <f>Sheet3!F19*$E$1</f>
        <v>170.39868000000001</v>
      </c>
      <c r="B19" s="2">
        <f>Sheet3!G19*$E$1</f>
        <v>3.6693600000000002</v>
      </c>
      <c r="C19" s="2">
        <f>Sheet3!L19*$E$1</f>
        <v>81.384920000000008</v>
      </c>
      <c r="D19" s="2">
        <f>Sheet3!M19*$E$1</f>
        <v>35.169000000000004</v>
      </c>
    </row>
    <row r="20" spans="1:4" x14ac:dyDescent="0.3">
      <c r="A20" s="2">
        <f>Sheet3!F20*$E$1</f>
        <v>189.88202000000001</v>
      </c>
      <c r="B20" s="2">
        <f>Sheet3!G20*$E$1</f>
        <v>3.7359600000000004</v>
      </c>
      <c r="C20" s="2">
        <f>Sheet3!L20*$E$1</f>
        <v>130.36192</v>
      </c>
      <c r="D20" s="2">
        <f>Sheet3!M20*$E$1</f>
        <v>45.454120000000003</v>
      </c>
    </row>
    <row r="21" spans="1:4" x14ac:dyDescent="0.3">
      <c r="A21" s="2">
        <f>Sheet3!F21*$E$1</f>
        <v>191.28506000000002</v>
      </c>
      <c r="B21" s="2">
        <f>Sheet3!G21*$E$1</f>
        <v>3.2494000000000001</v>
      </c>
      <c r="C21" s="2">
        <f>Sheet3!L21*$E$1</f>
        <v>126.41976000000001</v>
      </c>
      <c r="D21" s="2">
        <f>Sheet3!M21*$E$1</f>
        <v>43.100140000000003</v>
      </c>
    </row>
    <row r="22" spans="1:4" x14ac:dyDescent="0.3">
      <c r="A22" s="2">
        <f>Sheet3!F22*$E$1</f>
        <v>194.22640000000001</v>
      </c>
      <c r="B22" s="2">
        <f>Sheet3!G22*$E$1</f>
        <v>2.36646</v>
      </c>
      <c r="C22" s="2">
        <f>Sheet3!L22*$E$1</f>
        <v>48.134220000000006</v>
      </c>
      <c r="D22" s="2">
        <f>Sheet3!M22*$E$1</f>
        <v>48.052040000000005</v>
      </c>
    </row>
    <row r="23" spans="1:4" x14ac:dyDescent="0.3">
      <c r="A23" s="2">
        <f>Sheet3!F23*$E$1</f>
        <v>195.26920000000001</v>
      </c>
      <c r="B23" s="2">
        <f>Sheet3!G23*$E$1</f>
        <v>2.0015400000000003</v>
      </c>
      <c r="C23" s="2">
        <f>Sheet3!L23*$E$1</f>
        <v>62.577080000000002</v>
      </c>
      <c r="D23" s="2">
        <f>Sheet3!M23*$E$1</f>
        <v>43.225120000000004</v>
      </c>
    </row>
    <row r="24" spans="1:4" x14ac:dyDescent="0.3">
      <c r="A24" s="2">
        <f>Sheet3!F24*$E$1</f>
        <v>200.32818</v>
      </c>
      <c r="B24" s="2">
        <f>Sheet3!G24*$E$1</f>
        <v>1.6348600000000002</v>
      </c>
      <c r="C24" s="2">
        <f>Sheet3!L24*$E$1</f>
        <v>62.881460000000004</v>
      </c>
      <c r="D24" s="2">
        <f>Sheet3!M24*$E$1</f>
        <v>45.959560000000003</v>
      </c>
    </row>
    <row r="25" spans="1:4" x14ac:dyDescent="0.3">
      <c r="A25" s="2">
        <f>Sheet3!F25*$E$1</f>
        <v>195.02976000000001</v>
      </c>
      <c r="B25" s="2">
        <f>Sheet3!G25*$E$1</f>
        <v>1.5469000000000002</v>
      </c>
      <c r="C25" s="2">
        <f>Sheet3!L25*$E$1</f>
        <v>56.041100000000007</v>
      </c>
      <c r="D25" s="2">
        <f>Sheet3!M25*$E$1</f>
        <v>43.203080000000007</v>
      </c>
    </row>
    <row r="26" spans="1:4" x14ac:dyDescent="0.3">
      <c r="A26" s="2">
        <f>Sheet3!F26*$E$1</f>
        <v>199.91428000000002</v>
      </c>
      <c r="B26" s="2">
        <f>Sheet3!G26*$E$1</f>
        <v>1.7377200000000002</v>
      </c>
      <c r="C26" s="2">
        <f>Sheet3!L26*$E$1</f>
        <v>65.498040000000003</v>
      </c>
      <c r="D26" s="2">
        <f>Sheet3!M26*$E$1</f>
        <v>45.381520000000002</v>
      </c>
    </row>
    <row r="27" spans="1:4" x14ac:dyDescent="0.3">
      <c r="A27" s="2">
        <f>Sheet3!F27*$E$1</f>
        <v>199.92726000000002</v>
      </c>
      <c r="B27" s="2">
        <f>Sheet3!G27*$E$1</f>
        <v>1.8269400000000002</v>
      </c>
      <c r="C27" s="2">
        <f>Sheet3!L27*$E$1</f>
        <v>75.238720000000001</v>
      </c>
      <c r="D27" s="2">
        <f>Sheet3!M27*$E$1</f>
        <v>46.458380000000005</v>
      </c>
    </row>
    <row r="28" spans="1:4" x14ac:dyDescent="0.3">
      <c r="A28" s="2">
        <f>Sheet3!F28*$E$1</f>
        <v>200.14466000000002</v>
      </c>
      <c r="B28" s="2">
        <f>Sheet3!G28*$E$1</f>
        <v>1.8673000000000002</v>
      </c>
      <c r="C28" s="2">
        <f>Sheet3!L28*$E$1</f>
        <v>63.238820000000004</v>
      </c>
      <c r="D28" s="2">
        <f>Sheet3!M28*$E$1</f>
        <v>49.931400000000004</v>
      </c>
    </row>
    <row r="29" spans="1:4" x14ac:dyDescent="0.3">
      <c r="A29" s="2">
        <f>Sheet3!F29*$E$1</f>
        <v>184.72318000000001</v>
      </c>
      <c r="B29" s="2">
        <f>Sheet3!G29*$E$1</f>
        <v>3.1888400000000003</v>
      </c>
      <c r="C29" s="2">
        <f>Sheet3!L29*$E$1</f>
        <v>65.126020000000011</v>
      </c>
      <c r="D29" s="2">
        <f>Sheet3!M29*$E$1</f>
        <v>59.345620000000004</v>
      </c>
    </row>
    <row r="30" spans="1:4" x14ac:dyDescent="0.3">
      <c r="A30" s="2">
        <f>Sheet3!F30*$E$1</f>
        <v>183.11376000000001</v>
      </c>
      <c r="B30" s="2">
        <f>Sheet3!G30*$E$1</f>
        <v>2.7513200000000002</v>
      </c>
      <c r="C30" s="2">
        <f>Sheet3!L30*$E$1</f>
        <v>57.664900000000003</v>
      </c>
      <c r="D30" s="2">
        <f>Sheet3!M30*$E$1</f>
        <v>57.270460000000007</v>
      </c>
    </row>
    <row r="31" spans="1:4" x14ac:dyDescent="0.3">
      <c r="A31" s="2">
        <f>Sheet3!F31*$E$1</f>
        <v>186.07496</v>
      </c>
      <c r="B31" s="2">
        <f>Sheet3!G31*$E$1</f>
        <v>3.0214000000000003</v>
      </c>
      <c r="C31" s="2">
        <f>Sheet3!L31*$E$1</f>
        <v>80.149560000000008</v>
      </c>
      <c r="D31" s="2">
        <f>Sheet3!M31*$E$1</f>
        <v>56.715400000000002</v>
      </c>
    </row>
    <row r="32" spans="1:4" x14ac:dyDescent="0.3">
      <c r="A32" s="2">
        <f>Sheet3!F32*$E$1</f>
        <v>185.52766000000003</v>
      </c>
      <c r="B32" s="2">
        <f>Sheet3!G32*$E$1</f>
        <v>3.3650600000000002</v>
      </c>
      <c r="C32" s="2">
        <f>Sheet3!L32*$E$1</f>
        <v>58.745900000000006</v>
      </c>
      <c r="D32" s="2">
        <f>Sheet3!M32*$E$1</f>
        <v>62.633540000000004</v>
      </c>
    </row>
    <row r="33" spans="1:4" x14ac:dyDescent="0.3">
      <c r="A33" s="2">
        <f>Sheet3!F33*$E$1</f>
        <v>184.92484000000002</v>
      </c>
      <c r="B33" s="2">
        <f>Sheet3!G33*$E$1</f>
        <v>3.4319200000000003</v>
      </c>
      <c r="C33" s="2">
        <f>Sheet3!L33*$E$1</f>
        <v>59.020420000000001</v>
      </c>
      <c r="D33" s="2">
        <f>Sheet3!M33*$E$1</f>
        <v>63.930020000000006</v>
      </c>
    </row>
    <row r="34" spans="1:4" x14ac:dyDescent="0.3">
      <c r="A34" s="2">
        <f>Sheet3!F34*$E$1</f>
        <v>191.3494</v>
      </c>
      <c r="B34" s="2">
        <f>Sheet3!G34*$E$1</f>
        <v>3.2069000000000001</v>
      </c>
      <c r="C34" s="2">
        <f>Sheet3!L34*$E$1</f>
        <v>65.114699999999999</v>
      </c>
      <c r="D34" s="2">
        <f>Sheet3!M34*$E$1</f>
        <v>66.106760000000008</v>
      </c>
    </row>
    <row r="35" spans="1:4" x14ac:dyDescent="0.3">
      <c r="A35" s="2">
        <f>Sheet3!F35*$E$1</f>
        <v>192.03958000000003</v>
      </c>
      <c r="B35" s="2">
        <f>Sheet3!G35*$E$1</f>
        <v>3.1776800000000001</v>
      </c>
      <c r="C35" s="2">
        <f>Sheet3!L35*$E$1</f>
        <v>61.297480000000007</v>
      </c>
      <c r="D35" s="2">
        <f>Sheet3!M35*$E$1</f>
        <v>65.979220000000012</v>
      </c>
    </row>
    <row r="36" spans="1:4" x14ac:dyDescent="0.3">
      <c r="A36" s="2">
        <f>Sheet3!F36*$E$1</f>
        <v>190.65918000000002</v>
      </c>
      <c r="B36" s="2">
        <f>Sheet3!G36*$E$1</f>
        <v>4.1482800000000006</v>
      </c>
      <c r="C36" s="2">
        <f>Sheet3!L36*$E$1</f>
        <v>72.427220000000005</v>
      </c>
      <c r="D36" s="2">
        <f>Sheet3!M36*$E$1</f>
        <v>67.686199999999999</v>
      </c>
    </row>
    <row r="37" spans="1:4" x14ac:dyDescent="0.3">
      <c r="A37" s="2">
        <f>Sheet3!F37*$E$1</f>
        <v>189.43514000000002</v>
      </c>
      <c r="B37" s="2">
        <f>Sheet3!G37*$E$1</f>
        <v>3.6095600000000001</v>
      </c>
      <c r="C37" s="2">
        <f>Sheet3!L37*$E$1</f>
        <v>61.261180000000003</v>
      </c>
      <c r="D37" s="2">
        <f>Sheet3!M37*$E$1</f>
        <v>68.997840000000011</v>
      </c>
    </row>
    <row r="38" spans="1:4" x14ac:dyDescent="0.3">
      <c r="A38" s="2">
        <f>Sheet3!F38*$E$1</f>
        <v>190.15710000000001</v>
      </c>
      <c r="B38" s="2">
        <f>Sheet3!G38*$E$1</f>
        <v>3.1089800000000003</v>
      </c>
      <c r="C38" s="2">
        <f>Sheet3!L38*$E$1</f>
        <v>63.255140000000004</v>
      </c>
      <c r="D38" s="2">
        <f>Sheet3!M38*$E$1</f>
        <v>68.888840000000002</v>
      </c>
    </row>
    <row r="39" spans="1:4" x14ac:dyDescent="0.3">
      <c r="A39" s="2">
        <f>Sheet3!F39*$E$1</f>
        <v>190.25566000000001</v>
      </c>
      <c r="B39" s="2">
        <f>Sheet3!G39*$E$1</f>
        <v>2.80776</v>
      </c>
      <c r="C39" s="2">
        <f>Sheet3!L39*$E$1</f>
        <v>73.010840000000002</v>
      </c>
      <c r="D39" s="2">
        <f>Sheet3!M39*$E$1</f>
        <v>72.600920000000002</v>
      </c>
    </row>
    <row r="40" spans="1:4" x14ac:dyDescent="0.3">
      <c r="A40" s="2">
        <f>Sheet3!F40*$E$1</f>
        <v>190.28922000000003</v>
      </c>
      <c r="B40" s="2">
        <f>Sheet3!G40*$E$1</f>
        <v>2.6091800000000003</v>
      </c>
      <c r="C40" s="2">
        <f>Sheet3!L40*$E$1</f>
        <v>63.475440000000006</v>
      </c>
      <c r="D40" s="2">
        <f>Sheet3!M40*$E$1</f>
        <v>74.029260000000008</v>
      </c>
    </row>
    <row r="41" spans="1:4" x14ac:dyDescent="0.3">
      <c r="A41" s="2">
        <f>Sheet3!F41*$E$1</f>
        <v>190.97654000000003</v>
      </c>
      <c r="B41" s="2">
        <f>Sheet3!G41*$E$1</f>
        <v>2.52712</v>
      </c>
      <c r="C41" s="2">
        <f>Sheet3!L41*$E$1</f>
        <v>65.010220000000004</v>
      </c>
      <c r="D41" s="2">
        <f>Sheet3!M41*$E$1</f>
        <v>72.762680000000003</v>
      </c>
    </row>
    <row r="42" spans="1:4" x14ac:dyDescent="0.3">
      <c r="A42" s="2">
        <f>Sheet3!F42*$E$1</f>
        <v>175.86848000000001</v>
      </c>
      <c r="B42" s="2">
        <f>Sheet3!G42*$E$1</f>
        <v>1.9368000000000001</v>
      </c>
      <c r="C42" s="2">
        <f>Sheet3!L42*$E$1</f>
        <v>72.652860000000004</v>
      </c>
      <c r="D42" s="2">
        <f>Sheet3!M42*$E$1</f>
        <v>72.476060000000004</v>
      </c>
    </row>
    <row r="43" spans="1:4" x14ac:dyDescent="0.3">
      <c r="A43" s="2">
        <f>Sheet3!F43*$E$1</f>
        <v>185.04938000000001</v>
      </c>
      <c r="B43" s="2">
        <f>Sheet3!G43*$E$1</f>
        <v>2.6511800000000001</v>
      </c>
      <c r="C43" s="2">
        <f>Sheet3!L43*$E$1</f>
        <v>58.665860000000002</v>
      </c>
      <c r="D43" s="2">
        <f>Sheet3!M43*$E$1</f>
        <v>83.318400000000011</v>
      </c>
    </row>
    <row r="44" spans="1:4" x14ac:dyDescent="0.3">
      <c r="A44" s="2">
        <f>Sheet3!F44*$E$1</f>
        <v>185.04548000000003</v>
      </c>
      <c r="B44" s="2">
        <f>Sheet3!G44*$E$1</f>
        <v>2.6896600000000004</v>
      </c>
      <c r="C44" s="2">
        <f>Sheet3!L44*$E$1</f>
        <v>56.567820000000005</v>
      </c>
      <c r="D44" s="2">
        <f>Sheet3!M44*$E$1</f>
        <v>84.532720000000012</v>
      </c>
    </row>
    <row r="45" spans="1:4" x14ac:dyDescent="0.3">
      <c r="A45" s="2">
        <f>Sheet3!F45*$E$1</f>
        <v>183.45952000000003</v>
      </c>
      <c r="B45" s="2">
        <f>Sheet3!G45*$E$1</f>
        <v>2.7122000000000002</v>
      </c>
      <c r="C45" s="2">
        <f>Sheet3!L45*$E$1</f>
        <v>65.275860000000009</v>
      </c>
      <c r="D45" s="2">
        <f>Sheet3!M45*$E$1</f>
        <v>85.99924</v>
      </c>
    </row>
    <row r="46" spans="1:4" x14ac:dyDescent="0.3">
      <c r="A46" s="2">
        <f>Sheet3!F46*$E$1</f>
        <v>183.30562</v>
      </c>
      <c r="B46" s="2">
        <f>Sheet3!G46*$E$1</f>
        <v>2.9621600000000003</v>
      </c>
      <c r="C46" s="2">
        <f>Sheet3!L46*$E$1</f>
        <v>197.84190000000001</v>
      </c>
      <c r="D46" s="2">
        <f>Sheet3!M46*$E$1</f>
        <v>18.1082</v>
      </c>
    </row>
    <row r="47" spans="1:4" x14ac:dyDescent="0.3">
      <c r="A47" s="2">
        <f>Sheet3!F47*$E$1</f>
        <v>239.45524000000003</v>
      </c>
      <c r="B47" s="2">
        <f>Sheet3!G47*$E$1</f>
        <v>2.55044</v>
      </c>
      <c r="C47" s="2">
        <f>Sheet3!L47*$E$1</f>
        <v>57.265280000000004</v>
      </c>
      <c r="D47" s="2">
        <f>Sheet3!M47*$E$1</f>
        <v>18.314600000000002</v>
      </c>
    </row>
    <row r="48" spans="1:4" x14ac:dyDescent="0.3">
      <c r="A48" s="2">
        <f>Sheet3!F48*$E$1</f>
        <v>222.62730000000002</v>
      </c>
      <c r="B48" s="2">
        <f>Sheet3!G48*$E$1</f>
        <v>3.0845200000000004</v>
      </c>
      <c r="C48" s="2">
        <f>Sheet3!L48*$E$1</f>
        <v>53.047640000000001</v>
      </c>
      <c r="D48" s="2">
        <f>Sheet3!M48*$E$1</f>
        <v>21.583260000000003</v>
      </c>
    </row>
    <row r="49" spans="1:5" x14ac:dyDescent="0.3">
      <c r="A49" s="2">
        <f>Sheet3!F49*$E$1</f>
        <v>176.57652000000002</v>
      </c>
      <c r="B49" s="2">
        <f>Sheet3!G49*$E$1</f>
        <v>2.5834400000000004</v>
      </c>
      <c r="C49" s="2">
        <f>Sheet3!L49*$E$1</f>
        <v>134.50216</v>
      </c>
      <c r="D49" s="2">
        <f>Sheet3!M49*$E$1</f>
        <v>22.300620000000002</v>
      </c>
    </row>
    <row r="50" spans="1:5" x14ac:dyDescent="0.3">
      <c r="A50" s="2">
        <f>Sheet3!F50*$E$1</f>
        <v>173.63770000000002</v>
      </c>
      <c r="B50" s="2">
        <f>Sheet3!G50*$E$1</f>
        <v>3.5216200000000004</v>
      </c>
      <c r="C50" s="2">
        <f>Sheet3!L50*$E$1</f>
        <v>184.30070000000001</v>
      </c>
      <c r="D50" s="2">
        <f>Sheet3!M50*$E$1</f>
        <v>33.732880000000002</v>
      </c>
    </row>
    <row r="51" spans="1:5" x14ac:dyDescent="0.3">
      <c r="A51" s="2">
        <f>Sheet3!F51*$E$1</f>
        <v>181.17876000000001</v>
      </c>
      <c r="B51" s="2">
        <f>Sheet3!G51*$E$1</f>
        <v>1.8921000000000001</v>
      </c>
      <c r="C51" s="2">
        <f>Sheet3!L51*$E$1</f>
        <v>143.92698000000001</v>
      </c>
      <c r="D51" s="2">
        <f>Sheet3!M51*$E$1</f>
        <v>16.658740000000002</v>
      </c>
    </row>
    <row r="52" spans="1:5" x14ac:dyDescent="0.3">
      <c r="A52" s="2">
        <f>Sheet3!F52*$E$1</f>
        <v>160.48234000000002</v>
      </c>
      <c r="B52" s="2">
        <f>Sheet3!G52*$E$1</f>
        <v>0.24582000000000001</v>
      </c>
      <c r="C52" s="2">
        <f>Sheet3!L52*$E$1</f>
        <v>14.139540000000002</v>
      </c>
      <c r="D52" s="2">
        <f>Sheet3!M52*$E$1</f>
        <v>5.6980000000000004</v>
      </c>
    </row>
    <row r="53" spans="1:5" x14ac:dyDescent="0.3">
      <c r="A53" s="2">
        <f>AVERAGE(A3:A52)</f>
        <v>188.3235148</v>
      </c>
      <c r="B53" s="2">
        <f t="shared" ref="B53:D53" si="0">AVERAGE(B3:B52)</f>
        <v>2.7214268000000006</v>
      </c>
      <c r="C53" s="2">
        <f t="shared" si="0"/>
        <v>90.789709200000019</v>
      </c>
      <c r="D53" s="2">
        <f t="shared" si="0"/>
        <v>43.775645200000007</v>
      </c>
      <c r="E53" t="s">
        <v>149</v>
      </c>
    </row>
    <row r="54" spans="1:5" x14ac:dyDescent="0.3">
      <c r="A54" t="s">
        <v>163</v>
      </c>
      <c r="B54">
        <f>SUM(A53:D53)</f>
        <v>325.61029600000001</v>
      </c>
    </row>
    <row r="55" spans="1:5" x14ac:dyDescent="0.3">
      <c r="A55" s="2" t="s">
        <v>150</v>
      </c>
      <c r="B55" s="2">
        <f>linkedrecords!$D$2*(B53+D53)</f>
        <v>13.098504164832004</v>
      </c>
    </row>
    <row r="56" spans="1:5" x14ac:dyDescent="0.3">
      <c r="A56" s="2" t="s">
        <v>151</v>
      </c>
      <c r="B56" s="2">
        <f>linkedrecords!$C$2*A53</f>
        <v>38.9063198930764</v>
      </c>
    </row>
    <row r="57" spans="1:5" x14ac:dyDescent="0.3">
      <c r="A57" s="2" t="s">
        <v>152</v>
      </c>
      <c r="B57" s="2">
        <f>linkedrecords!$B$2*C53</f>
        <v>0.72491134100449217</v>
      </c>
    </row>
    <row r="58" spans="1:5" x14ac:dyDescent="0.3">
      <c r="A58" s="5" t="s">
        <v>159</v>
      </c>
      <c r="B58" s="2">
        <f>SUM(B55:B57)</f>
        <v>52.729735398912901</v>
      </c>
    </row>
    <row r="59" spans="1:5" x14ac:dyDescent="0.3">
      <c r="A59" s="5" t="s">
        <v>160</v>
      </c>
      <c r="B59" s="5">
        <f>Sheet1!B55*linkedrecords!E2*20</f>
        <v>3.3828003224833312</v>
      </c>
    </row>
  </sheetData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2" workbookViewId="0">
      <pane xSplit="1" ySplit="1" topLeftCell="B36" activePane="bottomRight" state="frozen"/>
      <selection activeCell="A2" sqref="A2"/>
      <selection pane="topRight" activeCell="B2" sqref="B2"/>
      <selection pane="bottomLeft" activeCell="A3" sqref="A3"/>
      <selection pane="bottomRight" activeCell="B59" sqref="B59"/>
    </sheetView>
  </sheetViews>
  <sheetFormatPr defaultRowHeight="14.4" x14ac:dyDescent="0.3"/>
  <sheetData>
    <row r="1" spans="1:11" x14ac:dyDescent="0.3">
      <c r="A1" s="10" t="s">
        <v>144</v>
      </c>
      <c r="B1" s="10"/>
      <c r="C1" s="10"/>
      <c r="D1" s="10"/>
      <c r="E1" s="10"/>
      <c r="F1" s="10"/>
      <c r="G1" s="10"/>
      <c r="H1" s="10"/>
      <c r="I1" s="10"/>
      <c r="J1" s="4"/>
      <c r="K1" s="2">
        <f>1000/50000000</f>
        <v>2.0000000000000002E-5</v>
      </c>
    </row>
    <row r="2" spans="1:11" x14ac:dyDescent="0.3">
      <c r="A2" s="2" t="s">
        <v>145</v>
      </c>
      <c r="B2" s="2" t="s">
        <v>146</v>
      </c>
      <c r="C2" s="2" t="s">
        <v>153</v>
      </c>
      <c r="D2" s="2" t="s">
        <v>154</v>
      </c>
      <c r="E2" s="2" t="s">
        <v>155</v>
      </c>
      <c r="F2" s="2" t="s">
        <v>156</v>
      </c>
      <c r="G2" s="9" t="s">
        <v>167</v>
      </c>
      <c r="H2" s="9" t="s">
        <v>168</v>
      </c>
      <c r="I2" s="9" t="s">
        <v>169</v>
      </c>
      <c r="J2" s="9" t="s">
        <v>170</v>
      </c>
      <c r="K2" s="2"/>
    </row>
    <row r="3" spans="1:11" x14ac:dyDescent="0.3">
      <c r="A3" s="2">
        <f>Sheet4!F3*$K$1</f>
        <v>5.9151400000000001</v>
      </c>
      <c r="B3" s="2">
        <f>Sheet4!G3*$K$1</f>
        <v>2.5261800000000001</v>
      </c>
      <c r="C3" s="2">
        <f>Sheet4!I3*$K$1</f>
        <v>0.42938000000000004</v>
      </c>
      <c r="D3" s="2">
        <f>Sheet4!J3*$K$1</f>
        <v>0.73636000000000001</v>
      </c>
      <c r="E3" s="2">
        <f>Sheet4!O3*$K$1</f>
        <v>3.7869600000000001</v>
      </c>
      <c r="F3" s="2">
        <f>Sheet4!P3*$K$1</f>
        <v>4.9400000000000008E-3</v>
      </c>
      <c r="G3" s="9">
        <f>Sheet4!K3*$K$1</f>
        <v>30.547460000000001</v>
      </c>
      <c r="H3" s="9">
        <f>Sheet4!M3*$K$1</f>
        <v>3.0120000000000005</v>
      </c>
      <c r="I3" s="9">
        <f>Sheet4!V3*$K$1</f>
        <v>11.22634</v>
      </c>
      <c r="J3" s="9">
        <f>(Sheet4!L3-Sheet4!V3)*$K$1</f>
        <v>16.30912</v>
      </c>
    </row>
    <row r="4" spans="1:11" x14ac:dyDescent="0.3">
      <c r="A4" s="2">
        <f>Sheet4!F4*$K$1</f>
        <v>4.28226</v>
      </c>
      <c r="B4" s="2">
        <f>Sheet4!G4*$K$1</f>
        <v>1.9290800000000001</v>
      </c>
      <c r="C4" s="2">
        <f>Sheet4!I4*$K$1</f>
        <v>0.43934000000000001</v>
      </c>
      <c r="D4" s="2">
        <f>Sheet4!J4*$K$1</f>
        <v>1.3352200000000001</v>
      </c>
      <c r="E4" s="2">
        <f>Sheet4!O4*$K$1</f>
        <v>2.4925400000000004</v>
      </c>
      <c r="F4" s="2">
        <f>Sheet4!P4*$K$1</f>
        <v>1.7240000000000002E-2</v>
      </c>
      <c r="G4" s="9">
        <f>Sheet4!K4*$K$1</f>
        <v>49.204040000000006</v>
      </c>
      <c r="H4" s="9">
        <f>Sheet4!M4*$K$1</f>
        <v>1.5417800000000002</v>
      </c>
      <c r="I4" s="9">
        <f>Sheet4!V4*$K$1</f>
        <v>15.270720000000001</v>
      </c>
      <c r="J4" s="9">
        <f>(Sheet4!L4-Sheet4!V4)*$K$1</f>
        <v>32.391539999999999</v>
      </c>
    </row>
    <row r="5" spans="1:11" x14ac:dyDescent="0.3">
      <c r="A5" s="2">
        <f>Sheet4!F5*$K$1</f>
        <v>3.2750400000000002</v>
      </c>
      <c r="B5" s="2">
        <f>Sheet4!G5*$K$1</f>
        <v>1.2713800000000002</v>
      </c>
      <c r="C5" s="2">
        <f>Sheet4!I5*$K$1</f>
        <v>0.51654</v>
      </c>
      <c r="D5" s="2">
        <f>Sheet4!J5*$K$1</f>
        <v>4.1281600000000003</v>
      </c>
      <c r="E5" s="2">
        <f>Sheet4!O5*$K$1</f>
        <v>5.3601800000000006</v>
      </c>
      <c r="F5" s="2">
        <f>Sheet4!P5*$K$1</f>
        <v>2.5460000000000003E-2</v>
      </c>
      <c r="G5" s="9">
        <f>Sheet4!K5*$K$1</f>
        <v>40.824360000000006</v>
      </c>
      <c r="H5" s="9">
        <f>Sheet4!M5*$K$1</f>
        <v>2.3979400000000002</v>
      </c>
      <c r="I5" s="9">
        <f>Sheet4!V5*$K$1</f>
        <v>11.885820000000001</v>
      </c>
      <c r="J5" s="9">
        <f>(Sheet4!L5-Sheet4!V5)*$K$1</f>
        <v>26.540600000000001</v>
      </c>
    </row>
    <row r="6" spans="1:11" x14ac:dyDescent="0.3">
      <c r="A6" s="2">
        <f>Sheet4!F6*$K$1</f>
        <v>8.1363200000000013</v>
      </c>
      <c r="B6" s="2">
        <f>Sheet4!G6*$K$1</f>
        <v>2.1589400000000003</v>
      </c>
      <c r="C6" s="2">
        <f>Sheet4!I6*$K$1</f>
        <v>0.85526000000000002</v>
      </c>
      <c r="D6" s="2">
        <f>Sheet4!J6*$K$1</f>
        <v>1.4934400000000001</v>
      </c>
      <c r="E6" s="2">
        <f>Sheet4!O6*$K$1</f>
        <v>4.4123200000000002</v>
      </c>
      <c r="F6" s="2">
        <f>Sheet4!P6*$K$1</f>
        <v>2.7720000000000002E-2</v>
      </c>
      <c r="G6" s="9">
        <f>Sheet4!K6*$K$1</f>
        <v>46.040060000000004</v>
      </c>
      <c r="H6" s="9">
        <f>Sheet4!M6*$K$1</f>
        <v>2.9280600000000003</v>
      </c>
      <c r="I6" s="9">
        <f>Sheet4!V6*$K$1</f>
        <v>15.540520000000001</v>
      </c>
      <c r="J6" s="9">
        <f>(Sheet4!L6-Sheet4!V6)*$K$1</f>
        <v>27.571480000000001</v>
      </c>
    </row>
    <row r="7" spans="1:11" x14ac:dyDescent="0.3">
      <c r="A7" s="2">
        <f>Sheet4!F7*$K$1</f>
        <v>4.6254600000000003</v>
      </c>
      <c r="B7" s="2">
        <f>Sheet4!G7*$K$1</f>
        <v>2.1312600000000002</v>
      </c>
      <c r="C7" s="2">
        <f>Sheet4!I7*$K$1</f>
        <v>0.63730000000000009</v>
      </c>
      <c r="D7" s="2">
        <f>Sheet4!J7*$K$1</f>
        <v>2.9777800000000001</v>
      </c>
      <c r="E7" s="2">
        <f>Sheet4!O7*$K$1</f>
        <v>5.0275600000000003</v>
      </c>
      <c r="F7" s="2">
        <f>Sheet4!P7*$K$1</f>
        <v>3.372E-2</v>
      </c>
      <c r="G7" s="9">
        <f>Sheet4!K7*$K$1</f>
        <v>50.998600000000003</v>
      </c>
      <c r="H7" s="9">
        <f>Sheet4!M7*$K$1</f>
        <v>2.6366800000000001</v>
      </c>
      <c r="I7" s="9">
        <f>Sheet4!V7*$K$1</f>
        <v>15.734400000000001</v>
      </c>
      <c r="J7" s="9">
        <f>(Sheet4!L7-Sheet4!V7)*$K$1</f>
        <v>32.627520000000004</v>
      </c>
    </row>
    <row r="8" spans="1:11" x14ac:dyDescent="0.3">
      <c r="A8" s="2">
        <f>Sheet4!F8*$K$1</f>
        <v>2.9394400000000003</v>
      </c>
      <c r="B8" s="2">
        <f>Sheet4!G8*$K$1</f>
        <v>5.0419200000000002</v>
      </c>
      <c r="C8" s="2">
        <f>Sheet4!I8*$K$1</f>
        <v>0.24826000000000001</v>
      </c>
      <c r="D8" s="2">
        <f>Sheet4!J8*$K$1</f>
        <v>0.59856000000000009</v>
      </c>
      <c r="E8" s="2">
        <f>Sheet4!O8*$K$1</f>
        <v>3.5035400000000001</v>
      </c>
      <c r="F8" s="2">
        <f>Sheet4!P8*$K$1</f>
        <v>1.5940000000000003E-2</v>
      </c>
      <c r="G8" s="9">
        <f>Sheet4!K8*$K$1</f>
        <v>37.301100000000005</v>
      </c>
      <c r="H8" s="9">
        <f>Sheet4!M8*$K$1</f>
        <v>5.2744200000000001</v>
      </c>
      <c r="I8" s="9">
        <f>Sheet4!V8*$K$1</f>
        <v>10.868340000000002</v>
      </c>
      <c r="J8" s="9">
        <f>(Sheet4!L8-Sheet4!V8)*$K$1</f>
        <v>21.158340000000003</v>
      </c>
    </row>
    <row r="9" spans="1:11" x14ac:dyDescent="0.3">
      <c r="A9" s="2">
        <f>Sheet4!F9*$K$1</f>
        <v>9.6070200000000003</v>
      </c>
      <c r="B9" s="2">
        <f>Sheet4!G9*$K$1</f>
        <v>1.5228400000000002</v>
      </c>
      <c r="C9" s="2">
        <f>Sheet4!I9*$K$1</f>
        <v>0.95782000000000012</v>
      </c>
      <c r="D9" s="2">
        <f>Sheet4!J9*$K$1</f>
        <v>0.83266000000000007</v>
      </c>
      <c r="E9" s="2">
        <f>Sheet4!O9*$K$1</f>
        <v>6.5493400000000008</v>
      </c>
      <c r="F9" s="2">
        <f>Sheet4!P9*$K$1</f>
        <v>4.1000000000000003E-3</v>
      </c>
      <c r="G9" s="9">
        <f>Sheet4!K9*$K$1</f>
        <v>45.631120000000003</v>
      </c>
      <c r="H9" s="9">
        <f>Sheet4!M9*$K$1</f>
        <v>1.9662800000000002</v>
      </c>
      <c r="I9" s="9">
        <f>Sheet4!V9*$K$1</f>
        <v>13.715140000000002</v>
      </c>
      <c r="J9" s="9">
        <f>(Sheet4!L9-Sheet4!V9)*$K$1</f>
        <v>29.949700000000004</v>
      </c>
    </row>
    <row r="10" spans="1:11" x14ac:dyDescent="0.3">
      <c r="A10" s="2">
        <f>Sheet4!F10*$K$1</f>
        <v>12.769080000000001</v>
      </c>
      <c r="B10" s="2">
        <f>Sheet4!G10*$K$1</f>
        <v>3.5406200000000001</v>
      </c>
      <c r="C10" s="2">
        <f>Sheet4!I10*$K$1</f>
        <v>0.36460000000000004</v>
      </c>
      <c r="D10" s="2">
        <f>Sheet4!J10*$K$1</f>
        <v>1.7210400000000001</v>
      </c>
      <c r="E10" s="2">
        <f>Sheet4!O10*$K$1</f>
        <v>3.6305000000000005</v>
      </c>
      <c r="F10" s="2">
        <f>Sheet4!P10*$K$1</f>
        <v>9.0600000000000003E-3</v>
      </c>
      <c r="G10" s="9">
        <f>Sheet4!K10*$K$1</f>
        <v>54.535900000000005</v>
      </c>
      <c r="H10" s="9">
        <f>Sheet4!M10*$K$1</f>
        <v>3.9126600000000002</v>
      </c>
      <c r="I10" s="9">
        <f>Sheet4!V10*$K$1</f>
        <v>18.767860000000002</v>
      </c>
      <c r="J10" s="9">
        <f>(Sheet4!L10-Sheet4!V10)*$K$1</f>
        <v>31.855380000000004</v>
      </c>
    </row>
    <row r="11" spans="1:11" x14ac:dyDescent="0.3">
      <c r="A11" s="2">
        <f>Sheet4!F11*$K$1</f>
        <v>3.0035400000000001</v>
      </c>
      <c r="B11" s="2">
        <f>Sheet4!G11*$K$1</f>
        <v>2.8778400000000004</v>
      </c>
      <c r="C11" s="2">
        <f>Sheet4!I11*$K$1</f>
        <v>0.19818000000000002</v>
      </c>
      <c r="D11" s="2">
        <f>Sheet4!J11*$K$1</f>
        <v>1.4205200000000002</v>
      </c>
      <c r="E11" s="2">
        <f>Sheet4!O11*$K$1</f>
        <v>4.1402600000000005</v>
      </c>
      <c r="F11" s="2">
        <f>Sheet4!P11*$K$1</f>
        <v>1.6840000000000001E-2</v>
      </c>
      <c r="G11" s="9">
        <f>Sheet4!K11*$K$1</f>
        <v>42.917660000000005</v>
      </c>
      <c r="H11" s="9">
        <f>Sheet4!M11*$K$1</f>
        <v>5.4717000000000002</v>
      </c>
      <c r="I11" s="9">
        <f>Sheet4!V11*$K$1</f>
        <v>13.023300000000001</v>
      </c>
      <c r="J11" s="9">
        <f>(Sheet4!L11-Sheet4!V11)*$K$1</f>
        <v>24.42266</v>
      </c>
    </row>
    <row r="12" spans="1:11" x14ac:dyDescent="0.3">
      <c r="A12" s="2">
        <f>Sheet4!F12*$K$1</f>
        <v>0.76032000000000011</v>
      </c>
      <c r="B12" s="2">
        <f>Sheet4!G12*$K$1</f>
        <v>1.9200000000000003E-3</v>
      </c>
      <c r="C12" s="2">
        <f>Sheet4!I12*$K$1</f>
        <v>2.2200000000000002E-3</v>
      </c>
      <c r="D12" s="2">
        <f>Sheet4!J12*$K$1</f>
        <v>4.0000000000000003E-5</v>
      </c>
      <c r="E12" s="2">
        <f>Sheet4!O12*$K$1</f>
        <v>6.6800000000000002E-3</v>
      </c>
      <c r="F12" s="2">
        <f>Sheet4!P12*$K$1</f>
        <v>6.0000000000000008E-5</v>
      </c>
      <c r="G12" s="9">
        <f>Sheet4!K12*$K$1</f>
        <v>42.063300000000005</v>
      </c>
      <c r="H12" s="9">
        <f>Sheet4!M12*$K$1</f>
        <v>4.9200000000000008E-3</v>
      </c>
      <c r="I12" s="9">
        <f>Sheet4!V12*$K$1</f>
        <v>6.9549000000000003</v>
      </c>
      <c r="J12" s="9">
        <f>(Sheet4!L12-Sheet4!V12)*$K$1</f>
        <v>35.103480000000005</v>
      </c>
    </row>
    <row r="13" spans="1:11" x14ac:dyDescent="0.3">
      <c r="A13" s="2">
        <f>Sheet4!F13*$K$1</f>
        <v>7.1688400000000003</v>
      </c>
      <c r="B13" s="2">
        <f>Sheet4!G13*$K$1</f>
        <v>5.6975600000000002</v>
      </c>
      <c r="C13" s="2">
        <f>Sheet4!I13*$K$1</f>
        <v>0.79984000000000011</v>
      </c>
      <c r="D13" s="2">
        <f>Sheet4!J13*$K$1</f>
        <v>1.4941800000000001</v>
      </c>
      <c r="E13" s="2">
        <f>Sheet4!O13*$K$1</f>
        <v>5.6619400000000004</v>
      </c>
      <c r="F13" s="2">
        <f>Sheet4!P13*$K$1</f>
        <v>2.3740000000000001E-2</v>
      </c>
      <c r="G13" s="9">
        <f>Sheet4!K13*$K$1</f>
        <v>52.702280000000002</v>
      </c>
      <c r="H13" s="9">
        <f>Sheet4!M13*$K$1</f>
        <v>12.482340000000001</v>
      </c>
      <c r="I13" s="9">
        <f>Sheet4!V13*$K$1</f>
        <v>13.408300000000001</v>
      </c>
      <c r="J13" s="9">
        <f>(Sheet4!L13-Sheet4!V13)*$K$1</f>
        <v>26.811640000000001</v>
      </c>
    </row>
    <row r="14" spans="1:11" x14ac:dyDescent="0.3">
      <c r="A14" s="2">
        <f>Sheet4!F14*$K$1</f>
        <v>36.989800000000002</v>
      </c>
      <c r="B14" s="2">
        <f>Sheet4!G14*$K$1</f>
        <v>5.3657000000000004</v>
      </c>
      <c r="C14" s="2">
        <f>Sheet4!I14*$K$1</f>
        <v>1.1375600000000001</v>
      </c>
      <c r="D14" s="2">
        <f>Sheet4!J14*$K$1</f>
        <v>0.97428000000000003</v>
      </c>
      <c r="E14" s="2">
        <f>Sheet4!O14*$K$1</f>
        <v>4.8747200000000008</v>
      </c>
      <c r="F14" s="2">
        <f>Sheet4!P14*$K$1</f>
        <v>2.5980000000000003E-2</v>
      </c>
      <c r="G14" s="9">
        <f>Sheet4!K14*$K$1</f>
        <v>95.312540000000013</v>
      </c>
      <c r="H14" s="9">
        <f>Sheet4!M14*$K$1</f>
        <v>14.341180000000001</v>
      </c>
      <c r="I14" s="9">
        <f>Sheet4!V14*$K$1</f>
        <v>26.1111</v>
      </c>
      <c r="J14" s="9">
        <f>(Sheet4!L14-Sheet4!V14)*$K$1</f>
        <v>54.860260000000004</v>
      </c>
    </row>
    <row r="15" spans="1:11" x14ac:dyDescent="0.3">
      <c r="A15" s="2">
        <f>Sheet4!F15*$K$1</f>
        <v>42.071000000000005</v>
      </c>
      <c r="B15" s="2">
        <f>Sheet4!G15*$K$1</f>
        <v>4.8124400000000005</v>
      </c>
      <c r="C15" s="2">
        <f>Sheet4!I15*$K$1</f>
        <v>1.2850400000000002</v>
      </c>
      <c r="D15" s="2">
        <f>Sheet4!J15*$K$1</f>
        <v>0.78608000000000011</v>
      </c>
      <c r="E15" s="2">
        <f>Sheet4!O15*$K$1</f>
        <v>5.1227200000000002</v>
      </c>
      <c r="F15" s="2">
        <f>Sheet4!P15*$K$1</f>
        <v>1.4360000000000001E-2</v>
      </c>
      <c r="G15" s="9">
        <f>Sheet4!K15*$K$1</f>
        <v>100.68504000000001</v>
      </c>
      <c r="H15" s="9">
        <f>Sheet4!M15*$K$1</f>
        <v>14.559500000000002</v>
      </c>
      <c r="I15" s="9">
        <f>Sheet4!V15*$K$1</f>
        <v>27.505400000000002</v>
      </c>
      <c r="J15" s="9">
        <f>(Sheet4!L15-Sheet4!V15)*$K$1</f>
        <v>58.620140000000006</v>
      </c>
    </row>
    <row r="16" spans="1:11" x14ac:dyDescent="0.3">
      <c r="A16" s="2">
        <f>Sheet4!F16*$K$1</f>
        <v>27.904900000000001</v>
      </c>
      <c r="B16" s="2">
        <f>Sheet4!G16*$K$1</f>
        <v>4.8939600000000008</v>
      </c>
      <c r="C16" s="2">
        <f>Sheet4!I16*$K$1</f>
        <v>0.99876000000000009</v>
      </c>
      <c r="D16" s="2">
        <f>Sheet4!J16*$K$1</f>
        <v>0.86760000000000004</v>
      </c>
      <c r="E16" s="2">
        <f>Sheet4!O16*$K$1</f>
        <v>5.2878000000000007</v>
      </c>
      <c r="F16" s="2">
        <f>Sheet4!P16*$K$1</f>
        <v>1.932E-2</v>
      </c>
      <c r="G16" s="9">
        <f>Sheet4!K16*$K$1</f>
        <v>89.913200000000003</v>
      </c>
      <c r="H16" s="9">
        <f>Sheet4!M16*$K$1</f>
        <v>16.19012</v>
      </c>
      <c r="I16" s="9">
        <f>Sheet4!V16*$K$1</f>
        <v>24.434880000000003</v>
      </c>
      <c r="J16" s="9">
        <f>(Sheet4!L16-Sheet4!V16)*$K$1</f>
        <v>49.288200000000003</v>
      </c>
    </row>
    <row r="17" spans="1:10" x14ac:dyDescent="0.3">
      <c r="A17" s="2">
        <f>Sheet4!F17*$K$1</f>
        <v>6.0925000000000002</v>
      </c>
      <c r="B17" s="2">
        <f>Sheet4!G17*$K$1</f>
        <v>5.3569200000000006</v>
      </c>
      <c r="C17" s="2">
        <f>Sheet4!I17*$K$1</f>
        <v>0.69296000000000002</v>
      </c>
      <c r="D17" s="2">
        <f>Sheet4!J17*$K$1</f>
        <v>0.91090000000000004</v>
      </c>
      <c r="E17" s="2">
        <f>Sheet4!O17*$K$1</f>
        <v>5.3405800000000001</v>
      </c>
      <c r="F17" s="2">
        <f>Sheet4!P17*$K$1</f>
        <v>2.1440000000000001E-2</v>
      </c>
      <c r="G17" s="9">
        <f>Sheet4!K17*$K$1</f>
        <v>54.855620000000002</v>
      </c>
      <c r="H17" s="9">
        <f>Sheet4!M17*$K$1</f>
        <v>15.879140000000001</v>
      </c>
      <c r="I17" s="9">
        <f>Sheet4!V17*$K$1</f>
        <v>12.04504</v>
      </c>
      <c r="J17" s="9">
        <f>(Sheet4!L17-Sheet4!V17)*$K$1</f>
        <v>26.931440000000002</v>
      </c>
    </row>
    <row r="18" spans="1:10" x14ac:dyDescent="0.3">
      <c r="A18" s="2">
        <f>Sheet4!F18*$K$1</f>
        <v>5.5292600000000007</v>
      </c>
      <c r="B18" s="2">
        <f>Sheet4!G18*$K$1</f>
        <v>5.5636200000000002</v>
      </c>
      <c r="C18" s="2">
        <f>Sheet4!I18*$K$1</f>
        <v>0.6398600000000001</v>
      </c>
      <c r="D18" s="2">
        <f>Sheet4!J18*$K$1</f>
        <v>0.97292000000000012</v>
      </c>
      <c r="E18" s="2">
        <f>Sheet4!O18*$K$1</f>
        <v>5.4860200000000008</v>
      </c>
      <c r="F18" s="2">
        <f>Sheet4!P18*$K$1</f>
        <v>2.3620000000000002E-2</v>
      </c>
      <c r="G18" s="9">
        <f>Sheet4!K18*$K$1</f>
        <v>59.119660000000003</v>
      </c>
      <c r="H18" s="9">
        <f>Sheet4!M18*$K$1</f>
        <v>18.293240000000001</v>
      </c>
      <c r="I18" s="9">
        <f>Sheet4!V18*$K$1</f>
        <v>12.245360000000002</v>
      </c>
      <c r="J18" s="9">
        <f>(Sheet4!L18-Sheet4!V18)*$K$1</f>
        <v>28.581060000000001</v>
      </c>
    </row>
    <row r="19" spans="1:10" x14ac:dyDescent="0.3">
      <c r="A19" s="2">
        <f>Sheet4!F19*$K$1</f>
        <v>5.4782800000000007</v>
      </c>
      <c r="B19" s="2">
        <f>Sheet4!G19*$K$1</f>
        <v>5.8449600000000004</v>
      </c>
      <c r="C19" s="2">
        <f>Sheet4!I19*$K$1</f>
        <v>0.62416000000000005</v>
      </c>
      <c r="D19" s="2">
        <f>Sheet4!J19*$K$1</f>
        <v>0.95326000000000011</v>
      </c>
      <c r="E19" s="2">
        <f>Sheet4!O19*$K$1</f>
        <v>5.4856200000000008</v>
      </c>
      <c r="F19" s="2">
        <f>Sheet4!P19*$K$1</f>
        <v>3.0320000000000003E-2</v>
      </c>
      <c r="G19" s="9">
        <f>Sheet4!K19*$K$1</f>
        <v>58.975340000000003</v>
      </c>
      <c r="H19" s="9">
        <f>Sheet4!M19*$K$1</f>
        <v>19.876260000000002</v>
      </c>
      <c r="I19" s="9">
        <f>Sheet4!V19*$K$1</f>
        <v>11.771680000000002</v>
      </c>
      <c r="J19" s="9">
        <f>(Sheet4!L19-Sheet4!V19)*$K$1</f>
        <v>27.327400000000001</v>
      </c>
    </row>
    <row r="20" spans="1:10" x14ac:dyDescent="0.3">
      <c r="A20" s="2">
        <f>Sheet4!F20*$K$1</f>
        <v>1.69598</v>
      </c>
      <c r="B20" s="2">
        <f>Sheet4!G20*$K$1</f>
        <v>0.49142000000000002</v>
      </c>
      <c r="C20" s="2">
        <f>Sheet4!I20*$K$1</f>
        <v>2.1800000000000003E-2</v>
      </c>
      <c r="D20" s="2">
        <f>Sheet4!J20*$K$1</f>
        <v>0.61872000000000005</v>
      </c>
      <c r="E20" s="2">
        <f>Sheet4!O20*$K$1</f>
        <v>0.76682000000000006</v>
      </c>
      <c r="F20" s="2">
        <f>Sheet4!P20*$K$1</f>
        <v>5.2000000000000006E-4</v>
      </c>
      <c r="G20" s="9">
        <f>Sheet4!K20*$K$1</f>
        <v>63.398420000000009</v>
      </c>
      <c r="H20" s="9">
        <f>Sheet4!M20*$K$1</f>
        <v>0.35658000000000001</v>
      </c>
      <c r="I20" s="9">
        <f>Sheet4!V20*$K$1</f>
        <v>15.845080000000001</v>
      </c>
      <c r="J20" s="9">
        <f>(Sheet4!L20-Sheet4!V20)*$K$1</f>
        <v>47.196760000000005</v>
      </c>
    </row>
    <row r="21" spans="1:10" x14ac:dyDescent="0.3">
      <c r="A21" s="2">
        <f>Sheet4!F21*$K$1</f>
        <v>1.5684200000000001</v>
      </c>
      <c r="B21" s="2">
        <f>Sheet4!G21*$K$1</f>
        <v>1.6800000000000001E-3</v>
      </c>
      <c r="C21" s="2">
        <f>Sheet4!I21*$K$1</f>
        <v>1.8400000000000001E-3</v>
      </c>
      <c r="D21" s="2">
        <f>Sheet4!J21*$K$1</f>
        <v>6.0000000000000008E-5</v>
      </c>
      <c r="E21" s="2">
        <f>Sheet4!O21*$K$1</f>
        <v>6.980000000000001E-3</v>
      </c>
      <c r="F21" s="2">
        <f>Sheet4!P21*$K$1</f>
        <v>0</v>
      </c>
      <c r="G21" s="9">
        <f>Sheet4!K21*$K$1</f>
        <v>56.845260000000003</v>
      </c>
      <c r="H21" s="9">
        <f>Sheet4!M21*$K$1</f>
        <v>6.6600000000000001E-3</v>
      </c>
      <c r="I21" s="9">
        <f>Sheet4!V21*$K$1</f>
        <v>11.84064</v>
      </c>
      <c r="J21" s="9">
        <f>(Sheet4!L21-Sheet4!V21)*$K$1</f>
        <v>44.997960000000006</v>
      </c>
    </row>
    <row r="22" spans="1:10" x14ac:dyDescent="0.3">
      <c r="A22" s="2">
        <f>Sheet4!F22*$K$1</f>
        <v>9.423960000000001</v>
      </c>
      <c r="B22" s="2">
        <f>Sheet4!G22*$K$1</f>
        <v>1.8239800000000002</v>
      </c>
      <c r="C22" s="2">
        <f>Sheet4!I22*$K$1</f>
        <v>3.2129400000000001</v>
      </c>
      <c r="D22" s="2">
        <f>Sheet4!J22*$K$1</f>
        <v>1.1958200000000001</v>
      </c>
      <c r="E22" s="2">
        <f>Sheet4!O22*$K$1</f>
        <v>8.5413399999999999</v>
      </c>
      <c r="F22" s="2">
        <f>Sheet4!P22*$K$1</f>
        <v>2.2840000000000003E-2</v>
      </c>
      <c r="G22" s="9">
        <f>Sheet4!K22*$K$1</f>
        <v>79.346640000000008</v>
      </c>
      <c r="H22" s="9">
        <f>Sheet4!M22*$K$1</f>
        <v>7.2573600000000003</v>
      </c>
      <c r="I22" s="9">
        <f>Sheet4!V22*$K$1</f>
        <v>19.778380000000002</v>
      </c>
      <c r="J22" s="9">
        <f>(Sheet4!L22-Sheet4!V22)*$K$1</f>
        <v>52.310900000000004</v>
      </c>
    </row>
    <row r="23" spans="1:10" x14ac:dyDescent="0.3">
      <c r="A23" s="2">
        <f>Sheet4!F23*$K$1</f>
        <v>5.2094600000000009</v>
      </c>
      <c r="B23" s="2">
        <f>Sheet4!G23*$K$1</f>
        <v>6.6075200000000009</v>
      </c>
      <c r="C23" s="2">
        <f>Sheet4!I23*$K$1</f>
        <v>0.34794000000000003</v>
      </c>
      <c r="D23" s="2">
        <f>Sheet4!J23*$K$1</f>
        <v>16.826160000000002</v>
      </c>
      <c r="E23" s="2">
        <f>Sheet4!O23*$K$1</f>
        <v>22.41112</v>
      </c>
      <c r="F23" s="2">
        <f>Sheet4!P23*$K$1</f>
        <v>4.6220000000000004E-2</v>
      </c>
      <c r="G23" s="9">
        <f>Sheet4!K23*$K$1</f>
        <v>78.420020000000008</v>
      </c>
      <c r="H23" s="9">
        <f>Sheet4!M23*$K$1</f>
        <v>13.389200000000001</v>
      </c>
      <c r="I23" s="9">
        <f>Sheet4!V23*$K$1</f>
        <v>19.044220000000003</v>
      </c>
      <c r="J23" s="9">
        <f>(Sheet4!L23-Sheet4!V23)*$K$1</f>
        <v>45.986600000000003</v>
      </c>
    </row>
    <row r="24" spans="1:10" x14ac:dyDescent="0.3">
      <c r="A24" s="2">
        <f>Sheet4!F24*$K$1</f>
        <v>5.2993800000000002</v>
      </c>
      <c r="B24" s="2">
        <f>Sheet4!G24*$K$1</f>
        <v>5.3374200000000007</v>
      </c>
      <c r="C24" s="2">
        <f>Sheet4!I24*$K$1</f>
        <v>0.40396000000000004</v>
      </c>
      <c r="D24" s="2">
        <f>Sheet4!J24*$K$1</f>
        <v>18.63072</v>
      </c>
      <c r="E24" s="2">
        <f>Sheet4!O24*$K$1</f>
        <v>23.346900000000002</v>
      </c>
      <c r="F24" s="2">
        <f>Sheet4!P24*$K$1</f>
        <v>5.3900000000000003E-2</v>
      </c>
      <c r="G24" s="9">
        <f>Sheet4!K24*$K$1</f>
        <v>82.925520000000006</v>
      </c>
      <c r="H24" s="9">
        <f>Sheet4!M24*$K$1</f>
        <v>13.124960000000002</v>
      </c>
      <c r="I24" s="9">
        <f>Sheet4!V24*$K$1</f>
        <v>21.129300000000001</v>
      </c>
      <c r="J24" s="9">
        <f>(Sheet4!L24-Sheet4!V24)*$K$1</f>
        <v>48.671260000000004</v>
      </c>
    </row>
    <row r="25" spans="1:10" x14ac:dyDescent="0.3">
      <c r="A25" s="2">
        <f>Sheet4!F25*$K$1</f>
        <v>5.0436000000000005</v>
      </c>
      <c r="B25" s="2">
        <f>Sheet4!G25*$K$1</f>
        <v>6.7145200000000003</v>
      </c>
      <c r="C25" s="2">
        <f>Sheet4!I25*$K$1</f>
        <v>0.36610000000000004</v>
      </c>
      <c r="D25" s="2">
        <f>Sheet4!J25*$K$1</f>
        <v>17.663900000000002</v>
      </c>
      <c r="E25" s="2">
        <f>Sheet4!O25*$K$1</f>
        <v>23.445240000000002</v>
      </c>
      <c r="F25" s="2">
        <f>Sheet4!P25*$K$1</f>
        <v>4.7220000000000005E-2</v>
      </c>
      <c r="G25" s="9">
        <f>Sheet4!K25*$K$1</f>
        <v>78.92192</v>
      </c>
      <c r="H25" s="9">
        <f>Sheet4!M25*$K$1</f>
        <v>13.31446</v>
      </c>
      <c r="I25" s="9">
        <f>Sheet4!V25*$K$1</f>
        <v>19.607780000000002</v>
      </c>
      <c r="J25" s="9">
        <f>(Sheet4!L25-Sheet4!V25)*$K$1</f>
        <v>45.999680000000005</v>
      </c>
    </row>
    <row r="26" spans="1:10" x14ac:dyDescent="0.3">
      <c r="A26" s="2">
        <f>Sheet4!F26*$K$1</f>
        <v>5.1126400000000007</v>
      </c>
      <c r="B26" s="2">
        <f>Sheet4!G26*$K$1</f>
        <v>5.3605400000000003</v>
      </c>
      <c r="C26" s="2">
        <f>Sheet4!I26*$K$1</f>
        <v>0.40460000000000002</v>
      </c>
      <c r="D26" s="2">
        <f>Sheet4!J26*$K$1</f>
        <v>18.50582</v>
      </c>
      <c r="E26" s="2">
        <f>Sheet4!O26*$K$1</f>
        <v>23.225640000000002</v>
      </c>
      <c r="F26" s="2">
        <f>Sheet4!P26*$K$1</f>
        <v>4.6500000000000007E-2</v>
      </c>
      <c r="G26" s="9">
        <f>Sheet4!K26*$K$1</f>
        <v>81.912400000000005</v>
      </c>
      <c r="H26" s="9">
        <f>Sheet4!M26*$K$1</f>
        <v>13.13306</v>
      </c>
      <c r="I26" s="9">
        <f>Sheet4!V26*$K$1</f>
        <v>20.6325</v>
      </c>
      <c r="J26" s="9">
        <f>(Sheet4!L26-Sheet4!V26)*$K$1</f>
        <v>48.146840000000005</v>
      </c>
    </row>
    <row r="27" spans="1:10" x14ac:dyDescent="0.3">
      <c r="A27" s="2">
        <f>Sheet4!F27*$K$1</f>
        <v>5.0604600000000008</v>
      </c>
      <c r="B27" s="2">
        <f>Sheet4!G27*$K$1</f>
        <v>5.0139400000000007</v>
      </c>
      <c r="C27" s="2">
        <f>Sheet4!I27*$K$1</f>
        <v>0.43166000000000004</v>
      </c>
      <c r="D27" s="2">
        <f>Sheet4!J27*$K$1</f>
        <v>19.067620000000002</v>
      </c>
      <c r="E27" s="2">
        <f>Sheet4!O27*$K$1</f>
        <v>23.546900000000001</v>
      </c>
      <c r="F27" s="2">
        <f>Sheet4!P27*$K$1</f>
        <v>4.9940000000000005E-2</v>
      </c>
      <c r="G27" s="9">
        <f>Sheet4!K27*$K$1</f>
        <v>81.976920000000007</v>
      </c>
      <c r="H27" s="9">
        <f>Sheet4!M27*$K$1</f>
        <v>13.036520000000001</v>
      </c>
      <c r="I27" s="9">
        <f>Sheet4!V27*$K$1</f>
        <v>19.687560000000001</v>
      </c>
      <c r="J27" s="9">
        <f>(Sheet4!L27-Sheet4!V27)*$K$1</f>
        <v>49.252840000000006</v>
      </c>
    </row>
    <row r="28" spans="1:10" x14ac:dyDescent="0.3">
      <c r="A28" s="2">
        <f>Sheet4!F28*$K$1</f>
        <v>5.3889000000000005</v>
      </c>
      <c r="B28" s="2">
        <f>Sheet4!G28*$K$1</f>
        <v>4.9508600000000005</v>
      </c>
      <c r="C28" s="2">
        <f>Sheet4!I28*$K$1</f>
        <v>0.41552000000000006</v>
      </c>
      <c r="D28" s="2">
        <f>Sheet4!J28*$K$1</f>
        <v>19.16432</v>
      </c>
      <c r="E28" s="2">
        <f>Sheet4!O28*$K$1</f>
        <v>23.660240000000002</v>
      </c>
      <c r="F28" s="2">
        <f>Sheet4!P28*$K$1</f>
        <v>4.2660000000000003E-2</v>
      </c>
      <c r="G28" s="9">
        <f>Sheet4!K28*$K$1</f>
        <v>89.228940000000009</v>
      </c>
      <c r="H28" s="9">
        <f>Sheet4!M28*$K$1</f>
        <v>12.92848</v>
      </c>
      <c r="I28" s="9">
        <f>Sheet4!V28*$K$1</f>
        <v>23.604460000000003</v>
      </c>
      <c r="J28" s="9">
        <f>(Sheet4!L28-Sheet4!V28)*$K$1</f>
        <v>52.696000000000005</v>
      </c>
    </row>
    <row r="29" spans="1:10" x14ac:dyDescent="0.3">
      <c r="A29" s="2">
        <f>Sheet4!F29*$K$1</f>
        <v>10.945640000000001</v>
      </c>
      <c r="B29" s="2">
        <f>Sheet4!G29*$K$1</f>
        <v>2.3952800000000001</v>
      </c>
      <c r="C29" s="2">
        <f>Sheet4!I29*$K$1</f>
        <v>3.4182800000000002</v>
      </c>
      <c r="D29" s="2">
        <f>Sheet4!J29*$K$1</f>
        <v>1.7692600000000001</v>
      </c>
      <c r="E29" s="2">
        <f>Sheet4!O29*$K$1</f>
        <v>9.9467000000000017</v>
      </c>
      <c r="F29" s="2">
        <f>Sheet4!P29*$K$1</f>
        <v>3.882E-2</v>
      </c>
      <c r="G29" s="9">
        <f>Sheet4!K29*$K$1</f>
        <v>96.426720000000003</v>
      </c>
      <c r="H29" s="9">
        <f>Sheet4!M29*$K$1</f>
        <v>8.5294800000000013</v>
      </c>
      <c r="I29" s="9">
        <f>Sheet4!V29*$K$1</f>
        <v>23.719080000000002</v>
      </c>
      <c r="J29" s="9">
        <f>(Sheet4!L29-Sheet4!V29)*$K$1</f>
        <v>64.178160000000005</v>
      </c>
    </row>
    <row r="30" spans="1:10" x14ac:dyDescent="0.3">
      <c r="A30" s="2">
        <f>Sheet4!F30*$K$1</f>
        <v>10.84436</v>
      </c>
      <c r="B30" s="2">
        <f>Sheet4!G30*$K$1</f>
        <v>2.3975600000000004</v>
      </c>
      <c r="C30" s="2">
        <f>Sheet4!I30*$K$1</f>
        <v>3.7768800000000002</v>
      </c>
      <c r="D30" s="2">
        <f>Sheet4!J30*$K$1</f>
        <v>1.6681000000000001</v>
      </c>
      <c r="E30" s="2">
        <f>Sheet4!O30*$K$1</f>
        <v>10.350060000000001</v>
      </c>
      <c r="F30" s="2">
        <f>Sheet4!P30*$K$1</f>
        <v>5.3640000000000007E-2</v>
      </c>
      <c r="G30" s="9">
        <f>Sheet4!K30*$K$1</f>
        <v>94.234640000000013</v>
      </c>
      <c r="H30" s="9">
        <f>Sheet4!M30*$K$1</f>
        <v>9.0419200000000011</v>
      </c>
      <c r="I30" s="9">
        <f>Sheet4!V30*$K$1</f>
        <v>23.168120000000002</v>
      </c>
      <c r="J30" s="9">
        <f>(Sheet4!L30-Sheet4!V30)*$K$1</f>
        <v>62.024600000000007</v>
      </c>
    </row>
    <row r="31" spans="1:10" x14ac:dyDescent="0.3">
      <c r="A31" s="2">
        <f>Sheet4!F31*$K$1</f>
        <v>10.62598</v>
      </c>
      <c r="B31" s="2">
        <f>Sheet4!G31*$K$1</f>
        <v>2.1848200000000002</v>
      </c>
      <c r="C31" s="2">
        <f>Sheet4!I31*$K$1</f>
        <v>3.4320800000000005</v>
      </c>
      <c r="D31" s="2">
        <f>Sheet4!J31*$K$1</f>
        <v>1.5038200000000002</v>
      </c>
      <c r="E31" s="2">
        <f>Sheet4!O31*$K$1</f>
        <v>9.86768</v>
      </c>
      <c r="F31" s="2">
        <f>Sheet4!P31*$K$1</f>
        <v>6.6800000000000012E-2</v>
      </c>
      <c r="G31" s="9">
        <f>Sheet4!K31*$K$1</f>
        <v>90.382480000000001</v>
      </c>
      <c r="H31" s="9">
        <f>Sheet4!M31*$K$1</f>
        <v>8.5506799999999998</v>
      </c>
      <c r="I31" s="9">
        <f>Sheet4!V31*$K$1</f>
        <v>20.294320000000003</v>
      </c>
      <c r="J31" s="9">
        <f>(Sheet4!L31-Sheet4!V31)*$K$1</f>
        <v>61.537480000000002</v>
      </c>
    </row>
    <row r="32" spans="1:10" x14ac:dyDescent="0.3">
      <c r="A32" s="2">
        <f>Sheet4!F32*$K$1</f>
        <v>11.96142</v>
      </c>
      <c r="B32" s="2">
        <f>Sheet4!G32*$K$1</f>
        <v>2.7274000000000003</v>
      </c>
      <c r="C32" s="2">
        <f>Sheet4!I32*$K$1</f>
        <v>3.8023800000000003</v>
      </c>
      <c r="D32" s="2">
        <f>Sheet4!J32*$K$1</f>
        <v>1.8915800000000003</v>
      </c>
      <c r="E32" s="2">
        <f>Sheet4!O32*$K$1</f>
        <v>11.147180000000001</v>
      </c>
      <c r="F32" s="2">
        <f>Sheet4!P32*$K$1</f>
        <v>7.5660000000000005E-2</v>
      </c>
      <c r="G32" s="9">
        <f>Sheet4!K32*$K$1</f>
        <v>102.19566</v>
      </c>
      <c r="H32" s="9">
        <f>Sheet4!M32*$K$1</f>
        <v>10.259780000000001</v>
      </c>
      <c r="I32" s="9">
        <f>Sheet4!V32*$K$1</f>
        <v>24.254720000000002</v>
      </c>
      <c r="J32" s="9">
        <f>(Sheet4!L32-Sheet4!V32)*$K$1</f>
        <v>67.681160000000006</v>
      </c>
    </row>
    <row r="33" spans="1:10" x14ac:dyDescent="0.3">
      <c r="A33" s="2">
        <f>Sheet4!F33*$K$1</f>
        <v>11.804920000000001</v>
      </c>
      <c r="B33" s="2">
        <f>Sheet4!G33*$K$1</f>
        <v>2.5137800000000001</v>
      </c>
      <c r="C33" s="2">
        <f>Sheet4!I33*$K$1</f>
        <v>3.9484600000000003</v>
      </c>
      <c r="D33" s="2">
        <f>Sheet4!J33*$K$1</f>
        <v>1.7260600000000001</v>
      </c>
      <c r="E33" s="2">
        <f>Sheet4!O33*$K$1</f>
        <v>11.115220000000001</v>
      </c>
      <c r="F33" s="2">
        <f>Sheet4!P33*$K$1</f>
        <v>7.0960000000000009E-2</v>
      </c>
      <c r="G33" s="9">
        <f>Sheet4!K33*$K$1</f>
        <v>103.00130000000001</v>
      </c>
      <c r="H33" s="9">
        <f>Sheet4!M33*$K$1</f>
        <v>10.738940000000001</v>
      </c>
      <c r="I33" s="9">
        <f>Sheet4!V33*$K$1</f>
        <v>24.152220000000003</v>
      </c>
      <c r="J33" s="9">
        <f>(Sheet4!L33-Sheet4!V33)*$K$1</f>
        <v>68.110140000000001</v>
      </c>
    </row>
    <row r="34" spans="1:10" x14ac:dyDescent="0.3">
      <c r="A34" s="2">
        <f>Sheet4!F34*$K$1</f>
        <v>16.198180000000001</v>
      </c>
      <c r="B34" s="2">
        <f>Sheet4!G34*$K$1</f>
        <v>3.0696800000000004</v>
      </c>
      <c r="C34" s="2">
        <f>Sheet4!I34*$K$1</f>
        <v>4.6169200000000004</v>
      </c>
      <c r="D34" s="2">
        <f>Sheet4!J34*$K$1</f>
        <v>1.0177800000000001</v>
      </c>
      <c r="E34" s="2">
        <f>Sheet4!O34*$K$1</f>
        <v>12.0722</v>
      </c>
      <c r="F34" s="2">
        <f>Sheet4!P34*$K$1</f>
        <v>2.8860000000000004E-2</v>
      </c>
      <c r="G34" s="9">
        <f>Sheet4!K34*$K$1</f>
        <v>117.20232000000001</v>
      </c>
      <c r="H34" s="9">
        <f>Sheet4!M34*$K$1</f>
        <v>8.7916000000000007</v>
      </c>
      <c r="I34" s="9">
        <f>Sheet4!V34*$K$1</f>
        <v>32.512540000000001</v>
      </c>
      <c r="J34" s="9">
        <f>(Sheet4!L34-Sheet4!V34)*$K$1</f>
        <v>75.898180000000011</v>
      </c>
    </row>
    <row r="35" spans="1:10" x14ac:dyDescent="0.3">
      <c r="A35" s="2">
        <f>Sheet4!F35*$K$1</f>
        <v>16.461580000000001</v>
      </c>
      <c r="B35" s="2">
        <f>Sheet4!G35*$K$1</f>
        <v>2.8767600000000004</v>
      </c>
      <c r="C35" s="2">
        <f>Sheet4!I35*$K$1</f>
        <v>4.7216800000000001</v>
      </c>
      <c r="D35" s="2">
        <f>Sheet4!J35*$K$1</f>
        <v>0.94912000000000007</v>
      </c>
      <c r="E35" s="2">
        <f>Sheet4!O35*$K$1</f>
        <v>12.1896</v>
      </c>
      <c r="F35" s="2">
        <f>Sheet4!P35*$K$1</f>
        <v>2.0840000000000001E-2</v>
      </c>
      <c r="G35" s="9">
        <f>Sheet4!K35*$K$1</f>
        <v>116.86138000000001</v>
      </c>
      <c r="H35" s="9">
        <f>Sheet4!M35*$K$1</f>
        <v>8.7415600000000016</v>
      </c>
      <c r="I35" s="9">
        <f>Sheet4!V35*$K$1</f>
        <v>31.986580000000004</v>
      </c>
      <c r="J35" s="9">
        <f>(Sheet4!L35-Sheet4!V35)*$K$1</f>
        <v>76.133240000000001</v>
      </c>
    </row>
    <row r="36" spans="1:10" x14ac:dyDescent="0.3">
      <c r="A36" s="2">
        <f>Sheet4!F36*$K$1</f>
        <v>16.785740000000001</v>
      </c>
      <c r="B36" s="2">
        <f>Sheet4!G36*$K$1</f>
        <v>2.8043800000000001</v>
      </c>
      <c r="C36" s="2">
        <f>Sheet4!I36*$K$1</f>
        <v>4.7339800000000007</v>
      </c>
      <c r="D36" s="2">
        <f>Sheet4!J36*$K$1</f>
        <v>0.93572000000000011</v>
      </c>
      <c r="E36" s="2">
        <f>Sheet4!O36*$K$1</f>
        <v>12.246580000000002</v>
      </c>
      <c r="F36" s="2">
        <f>Sheet4!P36*$K$1</f>
        <v>6.4640000000000003E-2</v>
      </c>
      <c r="G36" s="9">
        <f>Sheet4!K36*$K$1</f>
        <v>119.65846000000001</v>
      </c>
      <c r="H36" s="9">
        <f>Sheet4!M36*$K$1</f>
        <v>8.5174800000000008</v>
      </c>
      <c r="I36" s="9">
        <f>Sheet4!V36*$K$1</f>
        <v>32.83596</v>
      </c>
      <c r="J36" s="9">
        <f>(Sheet4!L36-Sheet4!V36)*$K$1</f>
        <v>78.305020000000013</v>
      </c>
    </row>
    <row r="37" spans="1:10" x14ac:dyDescent="0.3">
      <c r="A37" s="2">
        <f>Sheet4!F37*$K$1</f>
        <v>15.084800000000001</v>
      </c>
      <c r="B37" s="2">
        <f>Sheet4!G37*$K$1</f>
        <v>2.5852000000000004</v>
      </c>
      <c r="C37" s="2">
        <f>Sheet4!I37*$K$1</f>
        <v>4.9527200000000002</v>
      </c>
      <c r="D37" s="2">
        <f>Sheet4!J37*$K$1</f>
        <v>0.83974000000000004</v>
      </c>
      <c r="E37" s="2">
        <f>Sheet4!O37*$K$1</f>
        <v>12.321700000000002</v>
      </c>
      <c r="F37" s="2">
        <f>Sheet4!P37*$K$1</f>
        <v>1.652E-2</v>
      </c>
      <c r="G37" s="9">
        <f>Sheet4!K37*$K$1</f>
        <v>119.31102000000001</v>
      </c>
      <c r="H37" s="9">
        <f>Sheet4!M37*$K$1</f>
        <v>8.7519400000000012</v>
      </c>
      <c r="I37" s="9">
        <f>Sheet4!V37*$K$1</f>
        <v>32.553900000000006</v>
      </c>
      <c r="J37" s="9">
        <f>(Sheet4!L37-Sheet4!V37)*$K$1</f>
        <v>78.00518000000001</v>
      </c>
    </row>
    <row r="38" spans="1:10" x14ac:dyDescent="0.3">
      <c r="A38" s="2">
        <f>Sheet4!F38*$K$1</f>
        <v>14.23366</v>
      </c>
      <c r="B38" s="2">
        <f>Sheet4!G38*$K$1</f>
        <v>1.77858</v>
      </c>
      <c r="C38" s="2">
        <f>Sheet4!I38*$K$1</f>
        <v>4.8517200000000003</v>
      </c>
      <c r="D38" s="2">
        <f>Sheet4!J38*$K$1</f>
        <v>0.99872000000000005</v>
      </c>
      <c r="E38" s="2">
        <f>Sheet4!O38*$K$1</f>
        <v>12.549340000000001</v>
      </c>
      <c r="F38" s="2">
        <f>Sheet4!P38*$K$1</f>
        <v>0.17952000000000001</v>
      </c>
      <c r="G38" s="9">
        <f>Sheet4!K38*$K$1</f>
        <v>115.75766000000002</v>
      </c>
      <c r="H38" s="9">
        <f>Sheet4!M38*$K$1</f>
        <v>8.6209600000000002</v>
      </c>
      <c r="I38" s="9">
        <f>Sheet4!V38*$K$1</f>
        <v>29.454480000000004</v>
      </c>
      <c r="J38" s="9">
        <f>(Sheet4!L38-Sheet4!V38)*$K$1</f>
        <v>77.682220000000001</v>
      </c>
    </row>
    <row r="39" spans="1:10" x14ac:dyDescent="0.3">
      <c r="A39" s="2">
        <f>Sheet4!F39*$K$1</f>
        <v>12.16708</v>
      </c>
      <c r="B39" s="2">
        <f>Sheet4!G39*$K$1</f>
        <v>2.5344000000000002</v>
      </c>
      <c r="C39" s="2">
        <f>Sheet4!I39*$K$1</f>
        <v>2.5700200000000004</v>
      </c>
      <c r="D39" s="2">
        <f>Sheet4!J39*$K$1</f>
        <v>0.39018000000000003</v>
      </c>
      <c r="E39" s="2">
        <f>Sheet4!O39*$K$1</f>
        <v>7.3055600000000007</v>
      </c>
      <c r="F39" s="2">
        <f>Sheet4!P39*$K$1</f>
        <v>2.3780000000000003E-2</v>
      </c>
      <c r="G39" s="9">
        <f>Sheet4!K39*$K$1</f>
        <v>118.29856000000001</v>
      </c>
      <c r="H39" s="9">
        <f>Sheet4!M39*$K$1</f>
        <v>2.6772200000000002</v>
      </c>
      <c r="I39" s="9">
        <f>Sheet4!V39*$K$1</f>
        <v>31.296220000000002</v>
      </c>
      <c r="J39" s="9">
        <f>(Sheet4!L39-Sheet4!V39)*$K$1</f>
        <v>84.325120000000013</v>
      </c>
    </row>
    <row r="40" spans="1:10" x14ac:dyDescent="0.3">
      <c r="A40" s="2">
        <f>Sheet4!F40*$K$1</f>
        <v>12.897720000000001</v>
      </c>
      <c r="B40" s="2">
        <f>Sheet4!G40*$K$1</f>
        <v>0.92086000000000012</v>
      </c>
      <c r="C40" s="2">
        <f>Sheet4!I40*$K$1</f>
        <v>2.6454200000000001</v>
      </c>
      <c r="D40" s="2">
        <f>Sheet4!J40*$K$1</f>
        <v>0.16988</v>
      </c>
      <c r="E40" s="2">
        <f>Sheet4!O40*$K$1</f>
        <v>6.9966000000000008</v>
      </c>
      <c r="F40" s="2">
        <f>Sheet4!P40*$K$1</f>
        <v>1.8600000000000002E-2</v>
      </c>
      <c r="G40" s="9">
        <f>Sheet4!K40*$K$1</f>
        <v>118.73270000000001</v>
      </c>
      <c r="H40" s="9">
        <f>Sheet4!M40*$K$1</f>
        <v>1.8151000000000002</v>
      </c>
      <c r="I40" s="9">
        <f>Sheet4!V40*$K$1</f>
        <v>30.635120000000004</v>
      </c>
      <c r="J40" s="9">
        <f>(Sheet4!L40-Sheet4!V40)*$K$1</f>
        <v>86.282480000000007</v>
      </c>
    </row>
    <row r="41" spans="1:10" x14ac:dyDescent="0.3">
      <c r="A41" s="2">
        <f>Sheet4!F41*$K$1</f>
        <v>12.019780000000001</v>
      </c>
      <c r="B41" s="2">
        <f>Sheet4!G41*$K$1</f>
        <v>2.5195800000000004</v>
      </c>
      <c r="C41" s="2">
        <f>Sheet4!I41*$K$1</f>
        <v>2.5967800000000003</v>
      </c>
      <c r="D41" s="2">
        <f>Sheet4!J41*$K$1</f>
        <v>0.40676000000000001</v>
      </c>
      <c r="E41" s="2">
        <f>Sheet4!O41*$K$1</f>
        <v>7.2843000000000009</v>
      </c>
      <c r="F41" s="2">
        <f>Sheet4!P41*$K$1</f>
        <v>1.644E-2</v>
      </c>
      <c r="G41" s="9">
        <f>Sheet4!K41*$K$1</f>
        <v>115.73346000000001</v>
      </c>
      <c r="H41" s="9">
        <f>Sheet4!M41*$K$1</f>
        <v>2.8990200000000002</v>
      </c>
      <c r="I41" s="9">
        <f>Sheet4!V41*$K$1</f>
        <v>28.233080000000001</v>
      </c>
      <c r="J41" s="9">
        <f>(Sheet4!L41-Sheet4!V41)*$K$1</f>
        <v>84.601360000000014</v>
      </c>
    </row>
    <row r="42" spans="1:10" x14ac:dyDescent="0.3">
      <c r="A42" s="2">
        <f>Sheet4!F42*$K$1</f>
        <v>1.1714200000000001</v>
      </c>
      <c r="B42" s="2">
        <f>Sheet4!G42*$K$1</f>
        <v>1.4260000000000002E-2</v>
      </c>
      <c r="C42" s="2">
        <f>Sheet4!I42*$K$1</f>
        <v>0.14308000000000001</v>
      </c>
      <c r="D42" s="2">
        <f>Sheet4!J42*$K$1</f>
        <v>1.1000000000000001E-3</v>
      </c>
      <c r="E42" s="2">
        <f>Sheet4!O42*$K$1</f>
        <v>0.31196000000000002</v>
      </c>
      <c r="F42" s="2">
        <f>Sheet4!P42*$K$1</f>
        <v>5.0000000000000001E-4</v>
      </c>
      <c r="G42" s="9">
        <f>Sheet4!K42*$K$1</f>
        <v>101.07564000000001</v>
      </c>
      <c r="H42" s="9">
        <f>Sheet4!M42*$K$1</f>
        <v>3.3620000000000004E-2</v>
      </c>
      <c r="I42" s="9">
        <f>Sheet4!V42*$K$1</f>
        <v>27.249400000000001</v>
      </c>
      <c r="J42" s="9">
        <f>(Sheet4!L42-Sheet4!V42)*$K$1</f>
        <v>73.792619999999999</v>
      </c>
    </row>
    <row r="43" spans="1:10" x14ac:dyDescent="0.3">
      <c r="A43" s="2">
        <f>Sheet4!F43*$K$1</f>
        <v>7.7897200000000009</v>
      </c>
      <c r="B43" s="2">
        <f>Sheet4!G43*$K$1</f>
        <v>2.75434</v>
      </c>
      <c r="C43" s="2">
        <f>Sheet4!I43*$K$1</f>
        <v>0.74316000000000004</v>
      </c>
      <c r="D43" s="2">
        <f>Sheet4!J43*$K$1</f>
        <v>0.53136000000000005</v>
      </c>
      <c r="E43" s="2">
        <f>Sheet4!O43*$K$1</f>
        <v>5.7718800000000003</v>
      </c>
      <c r="F43" s="2">
        <f>Sheet4!P43*$K$1</f>
        <v>1.8200000000000001E-2</v>
      </c>
      <c r="G43" s="9">
        <f>Sheet4!K43*$K$1</f>
        <v>138.49466000000001</v>
      </c>
      <c r="H43" s="9">
        <f>Sheet4!M43*$K$1</f>
        <v>2.7410200000000002</v>
      </c>
      <c r="I43" s="9">
        <f>Sheet4!V43*$K$1</f>
        <v>45.367060000000002</v>
      </c>
      <c r="J43" s="9">
        <f>(Sheet4!L43-Sheet4!V43)*$K$1</f>
        <v>90.386580000000009</v>
      </c>
    </row>
    <row r="44" spans="1:10" x14ac:dyDescent="0.3">
      <c r="A44" s="2">
        <f>Sheet4!F44*$K$1</f>
        <v>7.7348200000000009</v>
      </c>
      <c r="B44" s="2">
        <f>Sheet4!G44*$K$1</f>
        <v>2.9132600000000002</v>
      </c>
      <c r="C44" s="2">
        <f>Sheet4!I44*$K$1</f>
        <v>0.71934000000000009</v>
      </c>
      <c r="D44" s="2">
        <f>Sheet4!J44*$K$1</f>
        <v>0.56086000000000003</v>
      </c>
      <c r="E44" s="2">
        <f>Sheet4!O44*$K$1</f>
        <v>5.8182200000000002</v>
      </c>
      <c r="F44" s="2">
        <f>Sheet4!P44*$K$1</f>
        <v>1.634E-2</v>
      </c>
      <c r="G44" s="9">
        <f>Sheet4!K44*$K$1</f>
        <v>139.14354</v>
      </c>
      <c r="H44" s="9">
        <f>Sheet4!M44*$K$1</f>
        <v>2.8445</v>
      </c>
      <c r="I44" s="9">
        <f>Sheet4!V44*$K$1</f>
        <v>44.724320000000006</v>
      </c>
      <c r="J44" s="9">
        <f>(Sheet4!L44-Sheet4!V44)*$K$1</f>
        <v>91.574720000000013</v>
      </c>
    </row>
    <row r="45" spans="1:10" x14ac:dyDescent="0.3">
      <c r="A45" s="2">
        <f>Sheet4!F45*$K$1</f>
        <v>5.4675600000000006</v>
      </c>
      <c r="B45" s="2">
        <f>Sheet4!G45*$K$1</f>
        <v>1E-4</v>
      </c>
      <c r="C45" s="2">
        <f>Sheet4!I45*$K$1</f>
        <v>1.33504</v>
      </c>
      <c r="D45" s="2">
        <f>Sheet4!J45*$K$1</f>
        <v>0</v>
      </c>
      <c r="E45" s="2">
        <f>Sheet4!O45*$K$1</f>
        <v>3.6019600000000005</v>
      </c>
      <c r="F45" s="2">
        <f>Sheet4!P45*$K$1</f>
        <v>0</v>
      </c>
      <c r="G45" s="9">
        <f>Sheet4!K45*$K$1</f>
        <v>125.57586000000001</v>
      </c>
      <c r="H45" s="9">
        <f>Sheet4!M45*$K$1</f>
        <v>5.4000000000000003E-3</v>
      </c>
      <c r="I45" s="9">
        <f>Sheet4!V45*$K$1</f>
        <v>34.169000000000004</v>
      </c>
      <c r="J45" s="9">
        <f>(Sheet4!L45-Sheet4!V45)*$K$1</f>
        <v>91.401460000000014</v>
      </c>
    </row>
    <row r="46" spans="1:10" x14ac:dyDescent="0.3">
      <c r="A46" s="2">
        <f>Sheet4!F46*$K$1</f>
        <v>9.6879800000000014</v>
      </c>
      <c r="B46" s="2">
        <f>Sheet4!G46*$K$1</f>
        <v>1.9729400000000001</v>
      </c>
      <c r="C46" s="2">
        <f>Sheet4!I46*$K$1</f>
        <v>0.72544000000000008</v>
      </c>
      <c r="D46" s="2">
        <f>Sheet4!J46*$K$1</f>
        <v>0.77444000000000002</v>
      </c>
      <c r="E46" s="2">
        <f>Sheet4!O46*$K$1</f>
        <v>5.0632200000000003</v>
      </c>
      <c r="F46" s="2">
        <f>Sheet4!P46*$K$1</f>
        <v>1.208E-2</v>
      </c>
      <c r="G46" s="9">
        <f>Sheet4!K46*$K$1</f>
        <v>51.304200000000002</v>
      </c>
      <c r="H46" s="9">
        <f>Sheet4!M46*$K$1</f>
        <v>2.5239600000000002</v>
      </c>
      <c r="I46" s="9">
        <f>Sheet4!V46*$K$1</f>
        <v>21.4695</v>
      </c>
      <c r="J46" s="9">
        <f>(Sheet4!L46-Sheet4!V46)*$K$1</f>
        <v>27.310740000000003</v>
      </c>
    </row>
    <row r="47" spans="1:10" x14ac:dyDescent="0.3">
      <c r="A47" s="2">
        <f>Sheet4!F47*$K$1</f>
        <v>3.1713400000000003</v>
      </c>
      <c r="B47" s="2">
        <f>Sheet4!G47*$K$1</f>
        <v>3.5128800000000004</v>
      </c>
      <c r="C47" s="2">
        <f>Sheet4!I47*$K$1</f>
        <v>0.24956000000000003</v>
      </c>
      <c r="D47" s="2">
        <f>Sheet4!J47*$K$1</f>
        <v>71.731999999999999</v>
      </c>
      <c r="E47" s="2">
        <f>Sheet4!O47*$K$1</f>
        <v>74.507560000000012</v>
      </c>
      <c r="F47" s="2">
        <f>Sheet4!P47*$K$1</f>
        <v>2.6200000000000004E-3</v>
      </c>
      <c r="G47" s="9">
        <f>Sheet4!K47*$K$1</f>
        <v>55.588500000000003</v>
      </c>
      <c r="H47" s="9">
        <f>Sheet4!M47*$K$1</f>
        <v>30.890360000000001</v>
      </c>
      <c r="I47" s="9">
        <f>Sheet4!V47*$K$1</f>
        <v>6.8356000000000003</v>
      </c>
      <c r="J47" s="9">
        <f>(Sheet4!L47-Sheet4!V47)*$K$1</f>
        <v>17.862540000000003</v>
      </c>
    </row>
    <row r="48" spans="1:10" x14ac:dyDescent="0.3">
      <c r="A48" s="2">
        <f>Sheet4!F48*$K$1</f>
        <v>2.1753800000000001</v>
      </c>
      <c r="B48" s="2">
        <f>Sheet4!G48*$K$1</f>
        <v>3.7570600000000005</v>
      </c>
      <c r="C48" s="2">
        <f>Sheet4!I48*$K$1</f>
        <v>0.12918000000000002</v>
      </c>
      <c r="D48" s="2">
        <f>Sheet4!J48*$K$1</f>
        <v>100.86698000000001</v>
      </c>
      <c r="E48" s="2">
        <f>Sheet4!O48*$K$1</f>
        <v>103.15150000000001</v>
      </c>
      <c r="F48" s="2">
        <f>Sheet4!P48*$K$1</f>
        <v>5.9800000000000001E-3</v>
      </c>
      <c r="G48" s="9">
        <f>Sheet4!K48*$K$1</f>
        <v>39.444460000000007</v>
      </c>
      <c r="H48" s="9">
        <f>Sheet4!M48*$K$1</f>
        <v>16.207080000000001</v>
      </c>
      <c r="I48" s="9">
        <f>Sheet4!V48*$K$1</f>
        <v>6.4156600000000008</v>
      </c>
      <c r="J48" s="9">
        <f>(Sheet4!L48-Sheet4!V48)*$K$1</f>
        <v>16.821720000000003</v>
      </c>
    </row>
    <row r="49" spans="1:10" x14ac:dyDescent="0.3">
      <c r="A49" s="2">
        <f>Sheet4!F49*$K$1</f>
        <v>3.6542600000000003</v>
      </c>
      <c r="B49" s="2">
        <f>Sheet4!G49*$K$1</f>
        <v>0.76070000000000004</v>
      </c>
      <c r="C49" s="2">
        <f>Sheet4!I49*$K$1</f>
        <v>1.40388</v>
      </c>
      <c r="D49" s="2">
        <f>Sheet4!J49*$K$1</f>
        <v>0.67932000000000003</v>
      </c>
      <c r="E49" s="2">
        <f>Sheet4!O49*$K$1</f>
        <v>2.7840000000000003</v>
      </c>
      <c r="F49" s="2">
        <f>Sheet4!P49*$K$1</f>
        <v>2.0200000000000001E-3</v>
      </c>
      <c r="G49" s="9">
        <f>Sheet4!K49*$K$1</f>
        <v>39.768800000000006</v>
      </c>
      <c r="H49" s="9">
        <f>Sheet4!M49*$K$1</f>
        <v>1.0054000000000001</v>
      </c>
      <c r="I49" s="9">
        <f>Sheet4!V49*$K$1</f>
        <v>13.974240000000002</v>
      </c>
      <c r="J49" s="9">
        <f>(Sheet4!L49-Sheet4!V49)*$K$1</f>
        <v>24.789160000000003</v>
      </c>
    </row>
    <row r="50" spans="1:10" x14ac:dyDescent="0.3">
      <c r="A50" s="2">
        <f>Sheet4!F50*$K$1</f>
        <v>3.4207800000000002</v>
      </c>
      <c r="B50" s="2">
        <f>Sheet4!G50*$K$1</f>
        <v>0.30436000000000002</v>
      </c>
      <c r="C50" s="2">
        <f>Sheet4!I50*$K$1</f>
        <v>0.79648000000000008</v>
      </c>
      <c r="D50" s="2">
        <f>Sheet4!J50*$K$1</f>
        <v>5.4840000000000007E-2</v>
      </c>
      <c r="E50" s="2">
        <f>Sheet4!O50*$K$1</f>
        <v>1.4814000000000001</v>
      </c>
      <c r="F50" s="2">
        <f>Sheet4!P50*$K$1</f>
        <v>2.6200000000000004E-3</v>
      </c>
      <c r="G50" s="9">
        <f>Sheet4!K50*$K$1</f>
        <v>53.593360000000004</v>
      </c>
      <c r="H50" s="9">
        <f>Sheet4!M50*$K$1</f>
        <v>0.37830000000000003</v>
      </c>
      <c r="I50" s="9">
        <f>Sheet4!V50*$K$1</f>
        <v>18.60566</v>
      </c>
      <c r="J50" s="9">
        <f>(Sheet4!L50-Sheet4!V50)*$K$1</f>
        <v>34.609400000000001</v>
      </c>
    </row>
    <row r="51" spans="1:10" x14ac:dyDescent="0.3">
      <c r="A51" s="2">
        <f>Sheet4!F51*$K$1</f>
        <v>4.0216000000000003</v>
      </c>
      <c r="B51" s="2">
        <f>Sheet4!G51*$K$1</f>
        <v>1.7091400000000001</v>
      </c>
      <c r="C51" s="2">
        <f>Sheet4!I51*$K$1</f>
        <v>0.25638</v>
      </c>
      <c r="D51" s="2">
        <f>Sheet4!J51*$K$1</f>
        <v>0.10852000000000001</v>
      </c>
      <c r="E51" s="2">
        <f>Sheet4!O51*$K$1</f>
        <v>1.5723</v>
      </c>
      <c r="F51" s="2">
        <f>Sheet4!P51*$K$1</f>
        <v>6.8400000000000006E-3</v>
      </c>
      <c r="G51" s="9">
        <f>Sheet4!K51*$K$1</f>
        <v>30.294260000000001</v>
      </c>
      <c r="H51" s="9">
        <f>Sheet4!M51*$K$1</f>
        <v>1.4694400000000001</v>
      </c>
      <c r="I51" s="9">
        <f>Sheet4!V51*$K$1</f>
        <v>9.6155800000000013</v>
      </c>
      <c r="J51" s="9">
        <f>(Sheet4!L51-Sheet4!V51)*$K$1</f>
        <v>19.209240000000001</v>
      </c>
    </row>
    <row r="52" spans="1:10" x14ac:dyDescent="0.3">
      <c r="A52" s="2">
        <f>Sheet4!F52*$K$1</f>
        <v>1.1721400000000002</v>
      </c>
      <c r="B52" s="2">
        <f>Sheet4!G52*$K$1</f>
        <v>0.11768000000000001</v>
      </c>
      <c r="C52" s="2">
        <f>Sheet4!I52*$K$1</f>
        <v>0.43778000000000006</v>
      </c>
      <c r="D52" s="2">
        <f>Sheet4!J52*$K$1</f>
        <v>0.24154000000000003</v>
      </c>
      <c r="E52" s="2">
        <f>Sheet4!O52*$K$1</f>
        <v>0.85962000000000005</v>
      </c>
      <c r="F52" s="2">
        <f>Sheet4!P52*$K$1</f>
        <v>1.3000000000000002E-3</v>
      </c>
      <c r="G52" s="9">
        <f>Sheet4!K52*$K$1</f>
        <v>10.530280000000001</v>
      </c>
      <c r="H52" s="9">
        <f>Sheet4!M52*$K$1</f>
        <v>0.40748000000000001</v>
      </c>
      <c r="I52" s="9">
        <f>Sheet4!V52*$K$1</f>
        <v>3.3940200000000003</v>
      </c>
      <c r="J52" s="9">
        <f>(Sheet4!L52-Sheet4!V52)*$K$1</f>
        <v>6.7287800000000004</v>
      </c>
    </row>
    <row r="53" spans="1:10" x14ac:dyDescent="0.3">
      <c r="A53" s="2">
        <f>AVERAGE(A3:A52)</f>
        <v>9.0369772000000008</v>
      </c>
      <c r="B53" s="2">
        <f t="shared" ref="B53:J53" si="0">AVERAGE(B3:B52)</f>
        <v>2.9192804000000012</v>
      </c>
      <c r="C53" s="2">
        <f t="shared" si="0"/>
        <v>1.4688016000000004</v>
      </c>
      <c r="D53" s="2">
        <f t="shared" si="0"/>
        <v>6.4738764</v>
      </c>
      <c r="E53" s="2">
        <f t="shared" si="0"/>
        <v>11.308736000000001</v>
      </c>
      <c r="F53" s="2">
        <f t="shared" si="0"/>
        <v>2.7344800000000006E-2</v>
      </c>
      <c r="G53" s="9">
        <f t="shared" si="0"/>
        <v>77.144264799999988</v>
      </c>
      <c r="H53" s="9">
        <f t="shared" si="0"/>
        <v>7.6751548000000005</v>
      </c>
      <c r="I53" s="9">
        <f t="shared" si="0"/>
        <v>20.571908000000004</v>
      </c>
      <c r="J53" s="9">
        <f t="shared" si="0"/>
        <v>48.897202</v>
      </c>
    </row>
    <row r="54" spans="1:10" x14ac:dyDescent="0.3">
      <c r="A54" s="2" t="s">
        <v>163</v>
      </c>
      <c r="B54" s="2">
        <f>SUM(A53:G53)</f>
        <v>108.37928119999999</v>
      </c>
      <c r="C54" s="2"/>
      <c r="D54" s="2"/>
      <c r="E54" s="2"/>
      <c r="F54" s="2"/>
      <c r="G54" s="2"/>
      <c r="H54" s="2"/>
      <c r="I54" s="2"/>
    </row>
    <row r="55" spans="1:10" x14ac:dyDescent="0.3">
      <c r="A55" s="2" t="s">
        <v>150</v>
      </c>
      <c r="B55" s="2">
        <f>(B53+D53+F53+H53)*linkedrecords!$D$3</f>
        <v>24.233605816692002</v>
      </c>
      <c r="C55" s="2"/>
      <c r="D55" s="2"/>
      <c r="E55" s="2"/>
      <c r="F55" s="2"/>
      <c r="G55" s="2"/>
      <c r="H55" s="2"/>
      <c r="I55" s="2"/>
    </row>
    <row r="56" spans="1:10" x14ac:dyDescent="0.3">
      <c r="A56" s="2" t="s">
        <v>151</v>
      </c>
      <c r="B56" s="2">
        <f>(A53+C53+E53+J53)*linkedrecords!$C$3</f>
        <v>83.749543143584006</v>
      </c>
    </row>
    <row r="57" spans="1:10" x14ac:dyDescent="0.3">
      <c r="A57" s="2" t="s">
        <v>139</v>
      </c>
      <c r="B57" s="2">
        <f>I53*linkedrecords!$B$3</f>
        <v>1.0005538322052001</v>
      </c>
    </row>
    <row r="58" spans="1:10" x14ac:dyDescent="0.3">
      <c r="A58" s="5" t="s">
        <v>159</v>
      </c>
      <c r="B58" s="2">
        <f>SUM(B55:B57)</f>
        <v>108.98370279248121</v>
      </c>
    </row>
    <row r="59" spans="1:10" x14ac:dyDescent="0.3">
      <c r="A59" s="5" t="s">
        <v>160</v>
      </c>
      <c r="B59" s="5">
        <f>Sheet1!B55*linkedrecords!E3*20</f>
        <v>49.898586062663341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linkedrecords</vt:lpstr>
      <vt:lpstr>l1i_analysis</vt:lpstr>
      <vt:lpstr>l2_analysis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Morteza</cp:lastModifiedBy>
  <dcterms:created xsi:type="dcterms:W3CDTF">2021-01-30T19:57:27Z</dcterms:created>
  <dcterms:modified xsi:type="dcterms:W3CDTF">2021-03-04T13:35:01Z</dcterms:modified>
</cp:coreProperties>
</file>