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Pif-l1i_32k8w\"/>
    </mc:Choice>
  </mc:AlternateContent>
  <bookViews>
    <workbookView xWindow="240" yWindow="12" windowWidth="16092" windowHeight="966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G4" i="9" l="1"/>
  <c r="H4" i="9"/>
  <c r="I4" i="9"/>
  <c r="J4" i="9"/>
  <c r="G5" i="9"/>
  <c r="H5" i="9"/>
  <c r="I5" i="9"/>
  <c r="J5" i="9"/>
  <c r="G6" i="9"/>
  <c r="H6" i="9"/>
  <c r="I6" i="9"/>
  <c r="I53" i="9" s="1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J53" i="9" s="1"/>
  <c r="I3" i="9"/>
  <c r="H3" i="9"/>
  <c r="H53" i="9" s="1"/>
  <c r="G3" i="9"/>
  <c r="G53" i="9" s="1"/>
  <c r="E2" i="7" l="1"/>
  <c r="C2" i="7"/>
  <c r="D2" i="7"/>
  <c r="B2" i="7"/>
  <c r="E3" i="7"/>
  <c r="C3" i="7"/>
  <c r="D3" i="7"/>
  <c r="B3" i="7"/>
  <c r="B57" i="9" s="1"/>
  <c r="B54" i="8" l="1"/>
  <c r="D53" i="8"/>
  <c r="B54" i="1" l="1"/>
  <c r="B55" i="1" s="1"/>
  <c r="E4" i="7"/>
  <c r="A55" i="10" s="1"/>
  <c r="E5" i="7"/>
  <c r="B55" i="10" s="1"/>
  <c r="C4" i="7"/>
  <c r="C5" i="7"/>
  <c r="A17" i="10"/>
  <c r="A23" i="10"/>
  <c r="A35" i="10"/>
  <c r="A41" i="10"/>
  <c r="A51" i="10"/>
  <c r="C1" i="10"/>
  <c r="A6" i="10" s="1"/>
  <c r="A4" i="9"/>
  <c r="B4" i="9"/>
  <c r="C4" i="9"/>
  <c r="D4" i="9"/>
  <c r="A5" i="9"/>
  <c r="D5" i="9"/>
  <c r="E5" i="9"/>
  <c r="F5" i="9"/>
  <c r="B6" i="9"/>
  <c r="C6" i="9"/>
  <c r="D6" i="9"/>
  <c r="A7" i="9"/>
  <c r="E7" i="9"/>
  <c r="F7" i="9"/>
  <c r="A8" i="9"/>
  <c r="B8" i="9"/>
  <c r="C8" i="9"/>
  <c r="D8" i="9"/>
  <c r="A9" i="9"/>
  <c r="D9" i="9"/>
  <c r="E9" i="9"/>
  <c r="F9" i="9"/>
  <c r="B10" i="9"/>
  <c r="C10" i="9"/>
  <c r="D10" i="9"/>
  <c r="A11" i="9"/>
  <c r="E11" i="9"/>
  <c r="F11" i="9"/>
  <c r="A12" i="9"/>
  <c r="B12" i="9"/>
  <c r="C12" i="9"/>
  <c r="D12" i="9"/>
  <c r="A13" i="9"/>
  <c r="D13" i="9"/>
  <c r="E13" i="9"/>
  <c r="F13" i="9"/>
  <c r="B14" i="9"/>
  <c r="C14" i="9"/>
  <c r="D14" i="9"/>
  <c r="A15" i="9"/>
  <c r="E15" i="9"/>
  <c r="F15" i="9"/>
  <c r="A16" i="9"/>
  <c r="B16" i="9"/>
  <c r="C16" i="9"/>
  <c r="D16" i="9"/>
  <c r="A17" i="9"/>
  <c r="D17" i="9"/>
  <c r="E17" i="9"/>
  <c r="F17" i="9"/>
  <c r="B18" i="9"/>
  <c r="C18" i="9"/>
  <c r="D18" i="9"/>
  <c r="A19" i="9"/>
  <c r="E19" i="9"/>
  <c r="F19" i="9"/>
  <c r="A20" i="9"/>
  <c r="B20" i="9"/>
  <c r="C20" i="9"/>
  <c r="D20" i="9"/>
  <c r="A21" i="9"/>
  <c r="D21" i="9"/>
  <c r="E21" i="9"/>
  <c r="F21" i="9"/>
  <c r="B22" i="9"/>
  <c r="C22" i="9"/>
  <c r="D22" i="9"/>
  <c r="F22" i="9"/>
  <c r="A23" i="9"/>
  <c r="E23" i="9"/>
  <c r="F23" i="9"/>
  <c r="A24" i="9"/>
  <c r="B24" i="9"/>
  <c r="C24" i="9"/>
  <c r="D24" i="9"/>
  <c r="A25" i="9"/>
  <c r="C25" i="9"/>
  <c r="D25" i="9"/>
  <c r="E25" i="9"/>
  <c r="F25" i="9"/>
  <c r="B26" i="9"/>
  <c r="C26" i="9"/>
  <c r="D26" i="9"/>
  <c r="F26" i="9"/>
  <c r="A27" i="9"/>
  <c r="E27" i="9"/>
  <c r="F27" i="9"/>
  <c r="A28" i="9"/>
  <c r="B28" i="9"/>
  <c r="C28" i="9"/>
  <c r="D28" i="9"/>
  <c r="A29" i="9"/>
  <c r="C29" i="9"/>
  <c r="D29" i="9"/>
  <c r="E29" i="9"/>
  <c r="F29" i="9"/>
  <c r="B30" i="9"/>
  <c r="C30" i="9"/>
  <c r="D30" i="9"/>
  <c r="F30" i="9"/>
  <c r="A31" i="9"/>
  <c r="E31" i="9"/>
  <c r="F31" i="9"/>
  <c r="A32" i="9"/>
  <c r="B32" i="9"/>
  <c r="C32" i="9"/>
  <c r="D32" i="9"/>
  <c r="A33" i="9"/>
  <c r="C33" i="9"/>
  <c r="D33" i="9"/>
  <c r="E33" i="9"/>
  <c r="F33" i="9"/>
  <c r="B34" i="9"/>
  <c r="C34" i="9"/>
  <c r="D34" i="9"/>
  <c r="F34" i="9"/>
  <c r="A35" i="9"/>
  <c r="E35" i="9"/>
  <c r="F35" i="9"/>
  <c r="A36" i="9"/>
  <c r="B36" i="9"/>
  <c r="C36" i="9"/>
  <c r="D36" i="9"/>
  <c r="A37" i="9"/>
  <c r="C37" i="9"/>
  <c r="D37" i="9"/>
  <c r="E37" i="9"/>
  <c r="F37" i="9"/>
  <c r="B38" i="9"/>
  <c r="C38" i="9"/>
  <c r="D38" i="9"/>
  <c r="F38" i="9"/>
  <c r="A39" i="9"/>
  <c r="E39" i="9"/>
  <c r="F39" i="9"/>
  <c r="A40" i="9"/>
  <c r="B40" i="9"/>
  <c r="C40" i="9"/>
  <c r="D40" i="9"/>
  <c r="A41" i="9"/>
  <c r="C41" i="9"/>
  <c r="D41" i="9"/>
  <c r="E41" i="9"/>
  <c r="F41" i="9"/>
  <c r="B42" i="9"/>
  <c r="C42" i="9"/>
  <c r="D42" i="9"/>
  <c r="F42" i="9"/>
  <c r="A43" i="9"/>
  <c r="E43" i="9"/>
  <c r="F43" i="9"/>
  <c r="A44" i="9"/>
  <c r="B44" i="9"/>
  <c r="C44" i="9"/>
  <c r="D44" i="9"/>
  <c r="A45" i="9"/>
  <c r="C45" i="9"/>
  <c r="D45" i="9"/>
  <c r="E45" i="9"/>
  <c r="F45" i="9"/>
  <c r="B46" i="9"/>
  <c r="C46" i="9"/>
  <c r="D46" i="9"/>
  <c r="F46" i="9"/>
  <c r="A47" i="9"/>
  <c r="E47" i="9"/>
  <c r="F47" i="9"/>
  <c r="A48" i="9"/>
  <c r="B48" i="9"/>
  <c r="C48" i="9"/>
  <c r="D48" i="9"/>
  <c r="A49" i="9"/>
  <c r="C49" i="9"/>
  <c r="D49" i="9"/>
  <c r="E49" i="9"/>
  <c r="F49" i="9"/>
  <c r="B50" i="9"/>
  <c r="C50" i="9"/>
  <c r="D50" i="9"/>
  <c r="F50" i="9"/>
  <c r="A51" i="9"/>
  <c r="E51" i="9"/>
  <c r="F51" i="9"/>
  <c r="A52" i="9"/>
  <c r="B52" i="9"/>
  <c r="C52" i="9"/>
  <c r="D52" i="9"/>
  <c r="F3" i="9"/>
  <c r="E3" i="9"/>
  <c r="D3" i="9"/>
  <c r="C3" i="9"/>
  <c r="K1" i="9"/>
  <c r="E4" i="9" s="1"/>
  <c r="B53" i="8"/>
  <c r="C53" i="8"/>
  <c r="A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B59" i="9"/>
  <c r="B59" i="8"/>
  <c r="B55" i="8"/>
  <c r="B56" i="8"/>
  <c r="B57" i="8"/>
  <c r="C21" i="9" l="1"/>
  <c r="F18" i="9"/>
  <c r="C17" i="9"/>
  <c r="F14" i="9"/>
  <c r="C13" i="9"/>
  <c r="F10" i="9"/>
  <c r="C9" i="9"/>
  <c r="F6" i="9"/>
  <c r="C5" i="9"/>
  <c r="E50" i="9"/>
  <c r="B49" i="9"/>
  <c r="E46" i="9"/>
  <c r="B45" i="9"/>
  <c r="E42" i="9"/>
  <c r="B41" i="9"/>
  <c r="E38" i="9"/>
  <c r="B37" i="9"/>
  <c r="E34" i="9"/>
  <c r="B33" i="9"/>
  <c r="E30" i="9"/>
  <c r="B29" i="9"/>
  <c r="E26" i="9"/>
  <c r="B25" i="9"/>
  <c r="E22" i="9"/>
  <c r="B21" i="9"/>
  <c r="E18" i="9"/>
  <c r="B17" i="9"/>
  <c r="E14" i="9"/>
  <c r="B13" i="9"/>
  <c r="E10" i="9"/>
  <c r="B9" i="9"/>
  <c r="E6" i="9"/>
  <c r="B5" i="9"/>
  <c r="A50" i="9"/>
  <c r="D47" i="9"/>
  <c r="A42" i="9"/>
  <c r="D39" i="9"/>
  <c r="D35" i="9"/>
  <c r="A30" i="9"/>
  <c r="D27" i="9"/>
  <c r="A26" i="9"/>
  <c r="D23" i="9"/>
  <c r="A18" i="9"/>
  <c r="D15" i="9"/>
  <c r="A10" i="9"/>
  <c r="D7" i="9"/>
  <c r="A3" i="9"/>
  <c r="F52" i="9"/>
  <c r="C51" i="9"/>
  <c r="F48" i="9"/>
  <c r="C47" i="9"/>
  <c r="F44" i="9"/>
  <c r="C43" i="9"/>
  <c r="F40" i="9"/>
  <c r="C39" i="9"/>
  <c r="F36" i="9"/>
  <c r="C35" i="9"/>
  <c r="F32" i="9"/>
  <c r="C31" i="9"/>
  <c r="F28" i="9"/>
  <c r="C27" i="9"/>
  <c r="F24" i="9"/>
  <c r="C23" i="9"/>
  <c r="F20" i="9"/>
  <c r="C19" i="9"/>
  <c r="F16" i="9"/>
  <c r="C15" i="9"/>
  <c r="F12" i="9"/>
  <c r="C11" i="9"/>
  <c r="F8" i="9"/>
  <c r="C7" i="9"/>
  <c r="F4" i="9"/>
  <c r="D51" i="9"/>
  <c r="A46" i="9"/>
  <c r="D43" i="9"/>
  <c r="A38" i="9"/>
  <c r="A34" i="9"/>
  <c r="D31" i="9"/>
  <c r="A22" i="9"/>
  <c r="D19" i="9"/>
  <c r="A14" i="9"/>
  <c r="D11" i="9"/>
  <c r="A6" i="9"/>
  <c r="B3" i="9"/>
  <c r="E52" i="9"/>
  <c r="B51" i="9"/>
  <c r="E48" i="9"/>
  <c r="B47" i="9"/>
  <c r="E44" i="9"/>
  <c r="B43" i="9"/>
  <c r="E40" i="9"/>
  <c r="B39" i="9"/>
  <c r="E36" i="9"/>
  <c r="B35" i="9"/>
  <c r="E32" i="9"/>
  <c r="B31" i="9"/>
  <c r="E28" i="9"/>
  <c r="B27" i="9"/>
  <c r="E24" i="9"/>
  <c r="B23" i="9"/>
  <c r="E20" i="9"/>
  <c r="B19" i="9"/>
  <c r="E16" i="9"/>
  <c r="B15" i="9"/>
  <c r="E12" i="9"/>
  <c r="B11" i="9"/>
  <c r="E8" i="9"/>
  <c r="E53" i="9" s="1"/>
  <c r="B7" i="9"/>
  <c r="B49" i="10"/>
  <c r="B31" i="10"/>
  <c r="B13" i="10"/>
  <c r="B48" i="10"/>
  <c r="B30" i="10"/>
  <c r="B12" i="10"/>
  <c r="B47" i="10"/>
  <c r="B11" i="10"/>
  <c r="A47" i="10"/>
  <c r="A29" i="10"/>
  <c r="A11" i="10"/>
  <c r="B29" i="10"/>
  <c r="B43" i="10"/>
  <c r="B25" i="10"/>
  <c r="B7" i="10"/>
  <c r="B42" i="10"/>
  <c r="B24" i="10"/>
  <c r="B6" i="10"/>
  <c r="B41" i="10"/>
  <c r="B23" i="10"/>
  <c r="B5" i="10"/>
  <c r="B37" i="10"/>
  <c r="B3" i="10"/>
  <c r="B36" i="10"/>
  <c r="B18" i="10"/>
  <c r="B19" i="10"/>
  <c r="A3" i="10"/>
  <c r="B35" i="10"/>
  <c r="B17" i="10"/>
  <c r="A5" i="10"/>
  <c r="B52" i="10"/>
  <c r="B46" i="10"/>
  <c r="B40" i="10"/>
  <c r="B34" i="10"/>
  <c r="B28" i="10"/>
  <c r="B22" i="10"/>
  <c r="B16" i="10"/>
  <c r="B10" i="10"/>
  <c r="B4" i="10"/>
  <c r="A52" i="10"/>
  <c r="A46" i="10"/>
  <c r="A40" i="10"/>
  <c r="A34" i="10"/>
  <c r="A28" i="10"/>
  <c r="A22" i="10"/>
  <c r="A16" i="10"/>
  <c r="A10" i="10"/>
  <c r="A4" i="10"/>
  <c r="B51" i="10"/>
  <c r="B45" i="10"/>
  <c r="B39" i="10"/>
  <c r="B33" i="10"/>
  <c r="B27" i="10"/>
  <c r="B21" i="10"/>
  <c r="B15" i="10"/>
  <c r="B9" i="10"/>
  <c r="A45" i="10"/>
  <c r="A39" i="10"/>
  <c r="A33" i="10"/>
  <c r="A27" i="10"/>
  <c r="A21" i="10"/>
  <c r="A15" i="10"/>
  <c r="A9" i="10"/>
  <c r="B50" i="10"/>
  <c r="B44" i="10"/>
  <c r="B38" i="10"/>
  <c r="B32" i="10"/>
  <c r="B26" i="10"/>
  <c r="B20" i="10"/>
  <c r="B14" i="10"/>
  <c r="B8" i="10"/>
  <c r="A50" i="10"/>
  <c r="A44" i="10"/>
  <c r="A38" i="10"/>
  <c r="A32" i="10"/>
  <c r="A26" i="10"/>
  <c r="A20" i="10"/>
  <c r="A14" i="10"/>
  <c r="A8" i="10"/>
  <c r="A49" i="10"/>
  <c r="A43" i="10"/>
  <c r="A37" i="10"/>
  <c r="A31" i="10"/>
  <c r="A25" i="10"/>
  <c r="A19" i="10"/>
  <c r="A13" i="10"/>
  <c r="A7" i="10"/>
  <c r="D55" i="10"/>
  <c r="A48" i="10"/>
  <c r="A42" i="10"/>
  <c r="A36" i="10"/>
  <c r="A30" i="10"/>
  <c r="A24" i="10"/>
  <c r="A18" i="10"/>
  <c r="A12" i="10"/>
  <c r="B58" i="8"/>
  <c r="I5" i="6"/>
  <c r="I6" i="6"/>
  <c r="I7" i="6"/>
  <c r="I13" i="6"/>
  <c r="I17" i="6"/>
  <c r="I18" i="6"/>
  <c r="I19" i="6"/>
  <c r="I29" i="6"/>
  <c r="I30" i="6"/>
  <c r="I31" i="6"/>
  <c r="I41" i="6"/>
  <c r="I42" i="6"/>
  <c r="I4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I4" i="6" s="1"/>
  <c r="G5" i="6"/>
  <c r="G6" i="6"/>
  <c r="G7" i="6"/>
  <c r="G8" i="6"/>
  <c r="I8" i="6" s="1"/>
  <c r="G9" i="6"/>
  <c r="I9" i="6" s="1"/>
  <c r="G10" i="6"/>
  <c r="I10" i="6" s="1"/>
  <c r="G11" i="6"/>
  <c r="I11" i="6" s="1"/>
  <c r="G12" i="6"/>
  <c r="I12" i="6" s="1"/>
  <c r="G13" i="6"/>
  <c r="G14" i="6"/>
  <c r="I14" i="6" s="1"/>
  <c r="G15" i="6"/>
  <c r="I15" i="6" s="1"/>
  <c r="G16" i="6"/>
  <c r="I16" i="6" s="1"/>
  <c r="G17" i="6"/>
  <c r="G18" i="6"/>
  <c r="G19" i="6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G30" i="6"/>
  <c r="G31" i="6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G42" i="6"/>
  <c r="G43" i="6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3" i="6"/>
  <c r="D53" i="9" l="1"/>
  <c r="C53" i="9"/>
  <c r="F53" i="9"/>
  <c r="B53" i="9"/>
  <c r="B55" i="9" s="1"/>
  <c r="A53" i="9"/>
  <c r="A53" i="10"/>
  <c r="A54" i="10" s="1"/>
  <c r="B53" i="10"/>
  <c r="B54" i="10" s="1"/>
  <c r="B54" i="9" l="1"/>
  <c r="B56" i="9"/>
  <c r="B58" i="9"/>
  <c r="D54" i="10"/>
</calcChain>
</file>

<file path=xl/sharedStrings.xml><?xml version="1.0" encoding="utf-8"?>
<sst xmlns="http://schemas.openxmlformats.org/spreadsheetml/2006/main" count="442" uniqueCount="172">
  <si>
    <t xml:space="preserve">IPC </t>
  </si>
  <si>
    <t>client_001</t>
  </si>
  <si>
    <t>Pif-cache32k8w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</si>
  <si>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</si>
  <si>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</si>
  <si>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</si>
  <si>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</si>
  <si>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</si>
  <si>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</si>
  <si>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</si>
  <si>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</si>
  <si>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</si>
  <si>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</si>
  <si>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</si>
  <si>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</si>
  <si>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</si>
  <si>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</si>
  <si>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</si>
  <si>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</si>
  <si>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</si>
  <si>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</si>
  <si>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</si>
  <si>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</si>
  <si>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</si>
  <si>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</si>
  <si>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</si>
  <si>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</si>
  <si>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</si>
  <si>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</si>
  <si>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</si>
  <si>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</si>
  <si>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</si>
  <si>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</si>
  <si>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</si>
  <si>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</si>
  <si>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</si>
  <si>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</si>
  <si>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</si>
  <si>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</si>
  <si>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</si>
  <si>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</si>
  <si>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</si>
  <si>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</si>
  <si>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</si>
  <si>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</si>
  <si>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</si>
  <si>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</si>
  <si>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</si>
  <si>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</si>
  <si>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</si>
  <si>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</si>
  <si>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</si>
  <si>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</si>
  <si>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</si>
  <si>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</si>
  <si>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</si>
  <si>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</si>
  <si>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</si>
  <si>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</si>
  <si>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</si>
  <si>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</si>
  <si>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</si>
  <si>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</si>
  <si>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</si>
  <si>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</si>
  <si>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</si>
  <si>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</si>
  <si>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</si>
  <si>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</si>
  <si>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</si>
  <si>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</si>
  <si>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</si>
  <si>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</si>
  <si>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</si>
  <si>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</si>
  <si>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</si>
  <si>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</si>
  <si>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</si>
  <si>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</si>
  <si>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</si>
  <si>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</si>
  <si>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</si>
  <si>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</si>
  <si>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history_access_cntr </t>
  </si>
  <si>
    <t xml:space="preserve">index_access_cntr </t>
  </si>
  <si>
    <t xml:space="preserve">sab_access_cntr </t>
  </si>
  <si>
    <t xml:space="preserve">compactor_access_cntr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</si>
  <si>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</si>
  <si>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</si>
  <si>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</si>
  <si>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</si>
  <si>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</si>
  <si>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</si>
  <si>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</si>
  <si>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</si>
  <si>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</si>
  <si>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</si>
  <si>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</si>
  <si>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</si>
  <si>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</si>
  <si>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</si>
  <si>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</si>
  <si>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</si>
  <si>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</si>
  <si>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</si>
  <si>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</si>
  <si>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</si>
  <si>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</si>
  <si>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</si>
  <si>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</si>
  <si>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</si>
  <si>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</si>
  <si>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</si>
  <si>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</si>
  <si>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</si>
  <si>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</si>
  <si>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</si>
  <si>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</si>
  <si>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</si>
  <si>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</si>
  <si>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</si>
  <si>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</si>
  <si>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</si>
  <si>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</si>
  <si>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</si>
  <si>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</si>
  <si>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</si>
  <si>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</si>
  <si>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</si>
  <si>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</si>
  <si>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</si>
  <si>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</si>
  <si>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</si>
  <si>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</si>
  <si>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</si>
  <si>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</si>
  <si>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history_table_energy</t>
  </si>
  <si>
    <t>index_table_energy</t>
  </si>
  <si>
    <t>total_energy</t>
  </si>
  <si>
    <t>tag</t>
  </si>
  <si>
    <t>read</t>
  </si>
  <si>
    <t>write</t>
  </si>
  <si>
    <t>static</t>
  </si>
  <si>
    <t>l1I32K64S8W</t>
  </si>
  <si>
    <t>l2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</si>
  <si>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</si>
  <si>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</si>
  <si>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</si>
  <si>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</si>
  <si>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</si>
  <si>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</si>
  <si>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</si>
  <si>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</si>
  <si>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</si>
  <si>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</si>
  <si>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</si>
  <si>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</si>
  <si>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</si>
  <si>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history</t>
  </si>
  <si>
    <t>index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</si>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</sst>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  <cell r="C2">
            <v>85.176900000000003</v>
          </cell>
        </row>
        <row r="3">
          <cell r="B3">
            <v>7.0865600000000001E-2</v>
          </cell>
          <cell r="C3">
            <v>22.763500000000001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" sqref="B3"/>
    </sheetView>
  </sheetViews>
  <sheetFormatPr defaultRowHeight="14.4" x14ac:dyDescent="0.3"/>
  <cols>
    <col min="4" max="4" width="11" bestFit="1" customWidth="1"/>
  </cols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1.2422</v>
      </c>
    </row>
    <row r="4" spans="1:2" x14ac:dyDescent="0.3">
      <c r="A4" t="s">
        <v>87</v>
      </c>
      <c r="B4">
        <v>1.5763</v>
      </c>
    </row>
    <row r="5" spans="1:2" x14ac:dyDescent="0.3">
      <c r="A5" t="s">
        <v>88</v>
      </c>
      <c r="B5">
        <v>1.25621</v>
      </c>
    </row>
    <row r="6" spans="1:2" x14ac:dyDescent="0.3">
      <c r="A6" t="s">
        <v>89</v>
      </c>
      <c r="B6">
        <v>1.2004900000000001</v>
      </c>
    </row>
    <row r="7" spans="1:2" x14ac:dyDescent="0.3">
      <c r="A7" t="s">
        <v>90</v>
      </c>
      <c r="B7">
        <v>1.2652300000000001</v>
      </c>
    </row>
    <row r="8" spans="1:2" x14ac:dyDescent="0.3">
      <c r="A8" t="s">
        <v>91</v>
      </c>
      <c r="B8">
        <v>1.17161</v>
      </c>
    </row>
    <row r="9" spans="1:2" x14ac:dyDescent="0.3">
      <c r="A9" t="s">
        <v>92</v>
      </c>
      <c r="B9">
        <v>1.31823</v>
      </c>
    </row>
    <row r="10" spans="1:2" x14ac:dyDescent="0.3">
      <c r="A10" t="s">
        <v>93</v>
      </c>
      <c r="B10">
        <v>1.22292</v>
      </c>
    </row>
    <row r="11" spans="1:2" x14ac:dyDescent="0.3">
      <c r="A11" t="s">
        <v>94</v>
      </c>
      <c r="B11">
        <v>1.37978</v>
      </c>
    </row>
    <row r="12" spans="1:2" x14ac:dyDescent="0.3">
      <c r="A12" t="s">
        <v>95</v>
      </c>
      <c r="B12">
        <v>1.5536399999999999</v>
      </c>
    </row>
    <row r="13" spans="1:2" x14ac:dyDescent="0.3">
      <c r="A13" t="s">
        <v>96</v>
      </c>
      <c r="B13">
        <v>1.0067200000000001</v>
      </c>
    </row>
    <row r="14" spans="1:2" x14ac:dyDescent="0.3">
      <c r="A14" t="s">
        <v>97</v>
      </c>
      <c r="B14">
        <v>0.80356899999999998</v>
      </c>
    </row>
    <row r="15" spans="1:2" x14ac:dyDescent="0.3">
      <c r="A15" t="s">
        <v>98</v>
      </c>
      <c r="B15">
        <v>0.84621500000000005</v>
      </c>
    </row>
    <row r="16" spans="1:2" x14ac:dyDescent="0.3">
      <c r="A16" t="s">
        <v>99</v>
      </c>
      <c r="B16">
        <v>1.00278</v>
      </c>
    </row>
    <row r="17" spans="1:2" x14ac:dyDescent="0.3">
      <c r="A17" t="s">
        <v>100</v>
      </c>
      <c r="B17">
        <v>1.24142</v>
      </c>
    </row>
    <row r="18" spans="1:2" x14ac:dyDescent="0.3">
      <c r="A18" t="s">
        <v>101</v>
      </c>
      <c r="B18">
        <v>1.3616600000000001</v>
      </c>
    </row>
    <row r="19" spans="1:2" x14ac:dyDescent="0.3">
      <c r="A19" t="s">
        <v>102</v>
      </c>
      <c r="B19">
        <v>1.3263</v>
      </c>
    </row>
    <row r="20" spans="1:2" x14ac:dyDescent="0.3">
      <c r="A20" t="s">
        <v>103</v>
      </c>
      <c r="B20">
        <v>1.49499</v>
      </c>
    </row>
    <row r="21" spans="1:2" x14ac:dyDescent="0.3">
      <c r="A21" t="s">
        <v>104</v>
      </c>
      <c r="B21">
        <v>1.58545</v>
      </c>
    </row>
    <row r="22" spans="1:2" x14ac:dyDescent="0.3">
      <c r="A22" t="s">
        <v>105</v>
      </c>
      <c r="B22">
        <v>1.43346</v>
      </c>
    </row>
    <row r="23" spans="1:2" x14ac:dyDescent="0.3">
      <c r="A23" t="s">
        <v>106</v>
      </c>
      <c r="B23">
        <v>0.51980000000000004</v>
      </c>
    </row>
    <row r="24" spans="1:2" x14ac:dyDescent="0.3">
      <c r="A24" t="s">
        <v>107</v>
      </c>
      <c r="B24">
        <v>0.57054499999999997</v>
      </c>
    </row>
    <row r="25" spans="1:2" x14ac:dyDescent="0.3">
      <c r="A25" t="s">
        <v>108</v>
      </c>
      <c r="B25">
        <v>0.50387700000000002</v>
      </c>
    </row>
    <row r="26" spans="1:2" x14ac:dyDescent="0.3">
      <c r="A26" t="s">
        <v>109</v>
      </c>
      <c r="B26">
        <v>0.57134200000000002</v>
      </c>
    </row>
    <row r="27" spans="1:2" x14ac:dyDescent="0.3">
      <c r="A27" t="s">
        <v>110</v>
      </c>
      <c r="B27">
        <v>0.59467999999999999</v>
      </c>
    </row>
    <row r="28" spans="1:2" x14ac:dyDescent="0.3">
      <c r="A28" t="s">
        <v>111</v>
      </c>
      <c r="B28">
        <v>0.59231</v>
      </c>
    </row>
    <row r="29" spans="1:2" x14ac:dyDescent="0.3">
      <c r="A29" t="s">
        <v>112</v>
      </c>
      <c r="B29">
        <v>1.4536500000000001</v>
      </c>
    </row>
    <row r="30" spans="1:2" x14ac:dyDescent="0.3">
      <c r="A30" t="s">
        <v>113</v>
      </c>
      <c r="B30">
        <v>1.47082</v>
      </c>
    </row>
    <row r="31" spans="1:2" x14ac:dyDescent="0.3">
      <c r="A31" t="s">
        <v>114</v>
      </c>
      <c r="B31">
        <v>1.50753</v>
      </c>
    </row>
    <row r="32" spans="1:2" x14ac:dyDescent="0.3">
      <c r="A32" t="s">
        <v>115</v>
      </c>
      <c r="B32">
        <v>1.4586600000000001</v>
      </c>
    </row>
    <row r="33" spans="1:2" x14ac:dyDescent="0.3">
      <c r="A33" t="s">
        <v>116</v>
      </c>
      <c r="B33">
        <v>1.4692799999999999</v>
      </c>
    </row>
    <row r="34" spans="1:2" x14ac:dyDescent="0.3">
      <c r="A34" t="s">
        <v>117</v>
      </c>
      <c r="B34">
        <v>1.3344800000000001</v>
      </c>
    </row>
    <row r="35" spans="1:2" x14ac:dyDescent="0.3">
      <c r="A35" t="s">
        <v>118</v>
      </c>
      <c r="B35">
        <v>1.3292900000000001</v>
      </c>
    </row>
    <row r="36" spans="1:2" x14ac:dyDescent="0.3">
      <c r="A36" t="s">
        <v>119</v>
      </c>
      <c r="B36">
        <v>1.41347</v>
      </c>
    </row>
    <row r="37" spans="1:2" x14ac:dyDescent="0.3">
      <c r="A37" t="s">
        <v>120</v>
      </c>
      <c r="B37">
        <v>1.3371299999999999</v>
      </c>
    </row>
    <row r="38" spans="1:2" x14ac:dyDescent="0.3">
      <c r="A38" t="s">
        <v>121</v>
      </c>
      <c r="B38">
        <v>1.4857899999999999</v>
      </c>
    </row>
    <row r="39" spans="1:2" x14ac:dyDescent="0.3">
      <c r="A39" t="s">
        <v>122</v>
      </c>
      <c r="B39">
        <v>1.4818499999999999</v>
      </c>
    </row>
    <row r="40" spans="1:2" x14ac:dyDescent="0.3">
      <c r="A40" t="s">
        <v>123</v>
      </c>
      <c r="B40">
        <v>1.6368400000000001</v>
      </c>
    </row>
    <row r="41" spans="1:2" x14ac:dyDescent="0.3">
      <c r="A41" t="s">
        <v>124</v>
      </c>
      <c r="B41">
        <v>1.2326600000000001</v>
      </c>
    </row>
    <row r="42" spans="1:2" x14ac:dyDescent="0.3">
      <c r="A42" t="s">
        <v>125</v>
      </c>
      <c r="B42">
        <v>1.8030999999999999</v>
      </c>
    </row>
    <row r="43" spans="1:2" x14ac:dyDescent="0.3">
      <c r="A43" t="s">
        <v>126</v>
      </c>
      <c r="B43">
        <v>1.55558</v>
      </c>
    </row>
    <row r="44" spans="1:2" x14ac:dyDescent="0.3">
      <c r="A44" t="s">
        <v>127</v>
      </c>
      <c r="B44">
        <v>1.5544500000000001</v>
      </c>
    </row>
    <row r="45" spans="1:2" x14ac:dyDescent="0.3">
      <c r="A45" t="s">
        <v>128</v>
      </c>
      <c r="B45">
        <v>1.7340199999999999</v>
      </c>
    </row>
    <row r="46" spans="1:2" x14ac:dyDescent="0.3">
      <c r="A46" t="s">
        <v>129</v>
      </c>
      <c r="B46">
        <v>1.2626999999999999</v>
      </c>
    </row>
    <row r="47" spans="1:2" x14ac:dyDescent="0.3">
      <c r="A47" t="s">
        <v>130</v>
      </c>
      <c r="B47">
        <v>0.25268200000000002</v>
      </c>
    </row>
    <row r="48" spans="1:2" x14ac:dyDescent="0.3">
      <c r="A48" t="s">
        <v>131</v>
      </c>
      <c r="B48">
        <v>0.23641599999999999</v>
      </c>
    </row>
    <row r="49" spans="1:2" x14ac:dyDescent="0.3">
      <c r="A49" t="s">
        <v>132</v>
      </c>
      <c r="B49">
        <v>1.1490499999999999</v>
      </c>
    </row>
    <row r="50" spans="1:2" x14ac:dyDescent="0.3">
      <c r="A50" t="s">
        <v>133</v>
      </c>
      <c r="B50">
        <v>1.3363</v>
      </c>
    </row>
    <row r="51" spans="1:2" x14ac:dyDescent="0.3">
      <c r="A51" t="s">
        <v>134</v>
      </c>
      <c r="B51">
        <v>1.3680699999999999</v>
      </c>
    </row>
    <row r="52" spans="1:2" x14ac:dyDescent="0.3">
      <c r="A52" t="s">
        <v>135</v>
      </c>
      <c r="B52">
        <v>1.67384</v>
      </c>
    </row>
    <row r="54" spans="1:2" x14ac:dyDescent="0.3">
      <c r="A54" s="2" t="s">
        <v>162</v>
      </c>
      <c r="B54" s="2">
        <f>GEOMEAN(B3:B52)</f>
        <v>1.131923983668407</v>
      </c>
    </row>
    <row r="55" spans="1:2" x14ac:dyDescent="0.3">
      <c r="A55" s="2" t="s">
        <v>163</v>
      </c>
      <c r="B55" s="2">
        <f>0.0125/B54</f>
        <v>1.104314439869827E-2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9" workbookViewId="0">
      <selection activeCell="A55" sqref="A55"/>
    </sheetView>
  </sheetViews>
  <sheetFormatPr defaultRowHeight="14.4" x14ac:dyDescent="0.3"/>
  <cols>
    <col min="1" max="1" width="14.33203125" bestFit="1" customWidth="1"/>
    <col min="2" max="2" width="8.88671875" style="2"/>
    <col min="3" max="3" width="14.33203125" bestFit="1" customWidth="1"/>
  </cols>
  <sheetData>
    <row r="1" spans="1:3" x14ac:dyDescent="0.3">
      <c r="A1" s="13" t="s">
        <v>145</v>
      </c>
      <c r="B1" s="13"/>
      <c r="C1" s="2">
        <f>1000/50000000</f>
        <v>2.0000000000000002E-5</v>
      </c>
    </row>
    <row r="2" spans="1:3" x14ac:dyDescent="0.3">
      <c r="A2" s="2" t="s">
        <v>158</v>
      </c>
      <c r="B2" s="2" t="s">
        <v>159</v>
      </c>
    </row>
    <row r="3" spans="1:3" x14ac:dyDescent="0.3">
      <c r="A3">
        <f>Sheet6!B3*$C$1</f>
        <v>82.271380000000008</v>
      </c>
      <c r="B3" s="2">
        <f>Sheet6!C3*$C$1</f>
        <v>25.732900000000001</v>
      </c>
    </row>
    <row r="4" spans="1:3" x14ac:dyDescent="0.3">
      <c r="A4" s="2">
        <f>Sheet6!B4*$C$1</f>
        <v>191.96938000000003</v>
      </c>
      <c r="B4" s="2">
        <f>Sheet6!C4*$C$1</f>
        <v>64.809640000000002</v>
      </c>
    </row>
    <row r="5" spans="1:3" x14ac:dyDescent="0.3">
      <c r="A5" s="2">
        <f>Sheet6!B5*$C$1</f>
        <v>192.96868000000001</v>
      </c>
      <c r="B5" s="2">
        <f>Sheet6!C5*$C$1</f>
        <v>65.995680000000007</v>
      </c>
    </row>
    <row r="6" spans="1:3" x14ac:dyDescent="0.3">
      <c r="A6" s="2">
        <f>Sheet6!B6*$C$1</f>
        <v>134.43482</v>
      </c>
      <c r="B6" s="2">
        <f>Sheet6!C6*$C$1</f>
        <v>41.345360000000007</v>
      </c>
    </row>
    <row r="7" spans="1:3" x14ac:dyDescent="0.3">
      <c r="A7" s="2">
        <f>Sheet6!B7*$C$1</f>
        <v>214.38388</v>
      </c>
      <c r="B7" s="2">
        <f>Sheet6!C7*$C$1</f>
        <v>73.179320000000004</v>
      </c>
    </row>
    <row r="8" spans="1:3" x14ac:dyDescent="0.3">
      <c r="A8" s="2">
        <f>Sheet6!B8*$C$1</f>
        <v>77.297740000000005</v>
      </c>
      <c r="B8" s="2">
        <f>Sheet6!C8*$C$1</f>
        <v>26.343140000000002</v>
      </c>
    </row>
    <row r="9" spans="1:3" x14ac:dyDescent="0.3">
      <c r="A9" s="2">
        <f>Sheet6!B9*$C$1</f>
        <v>86.86636</v>
      </c>
      <c r="B9" s="2">
        <f>Sheet6!C9*$C$1</f>
        <v>29.052700000000002</v>
      </c>
    </row>
    <row r="10" spans="1:3" x14ac:dyDescent="0.3">
      <c r="A10" s="2">
        <f>Sheet6!B10*$C$1</f>
        <v>122.30460000000001</v>
      </c>
      <c r="B10" s="2">
        <f>Sheet6!C10*$C$1</f>
        <v>43.362940000000002</v>
      </c>
    </row>
    <row r="11" spans="1:3" x14ac:dyDescent="0.3">
      <c r="A11" s="2">
        <f>Sheet6!B11*$C$1</f>
        <v>108.77528000000001</v>
      </c>
      <c r="B11" s="2">
        <f>Sheet6!C11*$C$1</f>
        <v>34.914520000000003</v>
      </c>
    </row>
    <row r="12" spans="1:3" x14ac:dyDescent="0.3">
      <c r="A12" s="2">
        <f>Sheet6!B12*$C$1</f>
        <v>185.21328000000003</v>
      </c>
      <c r="B12" s="2">
        <f>Sheet6!C12*$C$1</f>
        <v>77.554960000000008</v>
      </c>
    </row>
    <row r="13" spans="1:3" x14ac:dyDescent="0.3">
      <c r="A13" s="2">
        <f>Sheet6!B13*$C$1</f>
        <v>122.80302</v>
      </c>
      <c r="B13" s="2">
        <f>Sheet6!C13*$C$1</f>
        <v>42.167860000000005</v>
      </c>
    </row>
    <row r="14" spans="1:3" x14ac:dyDescent="0.3">
      <c r="A14" s="2">
        <f>Sheet6!B14*$C$1</f>
        <v>137.3784</v>
      </c>
      <c r="B14" s="2">
        <f>Sheet6!C14*$C$1</f>
        <v>49.390100000000004</v>
      </c>
    </row>
    <row r="15" spans="1:3" x14ac:dyDescent="0.3">
      <c r="A15" s="2">
        <f>Sheet6!B15*$C$1</f>
        <v>109.30292000000001</v>
      </c>
      <c r="B15" s="2">
        <f>Sheet6!C15*$C$1</f>
        <v>44.50938</v>
      </c>
    </row>
    <row r="16" spans="1:3" x14ac:dyDescent="0.3">
      <c r="A16" s="2">
        <f>Sheet6!B16*$C$1</f>
        <v>104.33758</v>
      </c>
      <c r="B16" s="2">
        <f>Sheet6!C16*$C$1</f>
        <v>43.017740000000003</v>
      </c>
    </row>
    <row r="17" spans="1:2" x14ac:dyDescent="0.3">
      <c r="A17" s="2">
        <f>Sheet6!B17*$C$1</f>
        <v>107.86932</v>
      </c>
      <c r="B17" s="2">
        <f>Sheet6!C17*$C$1</f>
        <v>42.870760000000004</v>
      </c>
    </row>
    <row r="18" spans="1:2" x14ac:dyDescent="0.3">
      <c r="A18" s="2">
        <f>Sheet6!B18*$C$1</f>
        <v>106.29994000000001</v>
      </c>
      <c r="B18" s="2">
        <f>Sheet6!C18*$C$1</f>
        <v>43.207640000000005</v>
      </c>
    </row>
    <row r="19" spans="1:2" x14ac:dyDescent="0.3">
      <c r="A19" s="2">
        <f>Sheet6!B19*$C$1</f>
        <v>106.21250000000001</v>
      </c>
      <c r="B19" s="2">
        <f>Sheet6!C19*$C$1</f>
        <v>43.200160000000004</v>
      </c>
    </row>
    <row r="20" spans="1:2" x14ac:dyDescent="0.3">
      <c r="A20" s="2">
        <f>Sheet6!B20*$C$1</f>
        <v>191.3169</v>
      </c>
      <c r="B20" s="2">
        <f>Sheet6!C20*$C$1</f>
        <v>77.624160000000003</v>
      </c>
    </row>
    <row r="21" spans="1:2" x14ac:dyDescent="0.3">
      <c r="A21" s="2">
        <f>Sheet6!B21*$C$1</f>
        <v>188.24812000000003</v>
      </c>
      <c r="B21" s="2">
        <f>Sheet6!C21*$C$1</f>
        <v>77.286060000000006</v>
      </c>
    </row>
    <row r="22" spans="1:2" x14ac:dyDescent="0.3">
      <c r="A22" s="2">
        <f>Sheet6!B22*$C$1</f>
        <v>95.928560000000004</v>
      </c>
      <c r="B22" s="2">
        <f>Sheet6!C22*$C$1</f>
        <v>40.000060000000005</v>
      </c>
    </row>
    <row r="23" spans="1:2" x14ac:dyDescent="0.3">
      <c r="A23" s="2">
        <f>Sheet6!B23*$C$1</f>
        <v>119.01542000000001</v>
      </c>
      <c r="B23" s="2">
        <f>Sheet6!C23*$C$1</f>
        <v>50.006240000000005</v>
      </c>
    </row>
    <row r="24" spans="1:2" x14ac:dyDescent="0.3">
      <c r="A24" s="2">
        <f>Sheet6!B24*$C$1</f>
        <v>114.37566000000001</v>
      </c>
      <c r="B24" s="2">
        <f>Sheet6!C24*$C$1</f>
        <v>49.036660000000005</v>
      </c>
    </row>
    <row r="25" spans="1:2" x14ac:dyDescent="0.3">
      <c r="A25" s="2">
        <f>Sheet6!B25*$C$1</f>
        <v>116.22194</v>
      </c>
      <c r="B25" s="2">
        <f>Sheet6!C25*$C$1</f>
        <v>49.653820000000003</v>
      </c>
    </row>
    <row r="26" spans="1:2" x14ac:dyDescent="0.3">
      <c r="A26" s="2">
        <f>Sheet6!B26*$C$1</f>
        <v>121.05226</v>
      </c>
      <c r="B26" s="2">
        <f>Sheet6!C26*$C$1</f>
        <v>51.740880000000004</v>
      </c>
    </row>
    <row r="27" spans="1:2" x14ac:dyDescent="0.3">
      <c r="A27" s="2">
        <f>Sheet6!B27*$C$1</f>
        <v>130.22890000000001</v>
      </c>
      <c r="B27" s="2">
        <f>Sheet6!C27*$C$1</f>
        <v>54.266880000000008</v>
      </c>
    </row>
    <row r="28" spans="1:2" x14ac:dyDescent="0.3">
      <c r="A28" s="2">
        <f>Sheet6!B28*$C$1</f>
        <v>124.78478000000001</v>
      </c>
      <c r="B28" s="2">
        <f>Sheet6!C28*$C$1</f>
        <v>53.205300000000001</v>
      </c>
    </row>
    <row r="29" spans="1:2" x14ac:dyDescent="0.3">
      <c r="A29" s="2">
        <f>Sheet6!B29*$C$1</f>
        <v>133.96390000000002</v>
      </c>
      <c r="B29" s="2">
        <f>Sheet6!C29*$C$1</f>
        <v>54.875240000000005</v>
      </c>
    </row>
    <row r="30" spans="1:2" x14ac:dyDescent="0.3">
      <c r="A30" s="2">
        <f>Sheet6!B30*$C$1</f>
        <v>129.36032</v>
      </c>
      <c r="B30" s="2">
        <f>Sheet6!C30*$C$1</f>
        <v>54.130280000000006</v>
      </c>
    </row>
    <row r="31" spans="1:2" x14ac:dyDescent="0.3">
      <c r="A31" s="2">
        <f>Sheet6!B31*$C$1</f>
        <v>147.31878</v>
      </c>
      <c r="B31" s="2">
        <f>Sheet6!C31*$C$1</f>
        <v>61.143680000000003</v>
      </c>
    </row>
    <row r="32" spans="1:2" x14ac:dyDescent="0.3">
      <c r="A32" s="2">
        <f>Sheet6!B32*$C$1</f>
        <v>136.71944000000002</v>
      </c>
      <c r="B32" s="2">
        <f>Sheet6!C32*$C$1</f>
        <v>57.615720000000003</v>
      </c>
    </row>
    <row r="33" spans="1:2" x14ac:dyDescent="0.3">
      <c r="A33" s="2">
        <f>Sheet6!B33*$C$1</f>
        <v>137.71508</v>
      </c>
      <c r="B33" s="2">
        <f>Sheet6!C33*$C$1</f>
        <v>57.977960000000003</v>
      </c>
    </row>
    <row r="34" spans="1:2" x14ac:dyDescent="0.3">
      <c r="A34" s="2">
        <f>Sheet6!B34*$C$1</f>
        <v>146.6807</v>
      </c>
      <c r="B34" s="2">
        <f>Sheet6!C34*$C$1</f>
        <v>61.336180000000006</v>
      </c>
    </row>
    <row r="35" spans="1:2" x14ac:dyDescent="0.3">
      <c r="A35" s="2">
        <f>Sheet6!B35*$C$1</f>
        <v>143.86916000000002</v>
      </c>
      <c r="B35" s="2">
        <f>Sheet6!C35*$C$1</f>
        <v>60.898900000000005</v>
      </c>
    </row>
    <row r="36" spans="1:2" x14ac:dyDescent="0.3">
      <c r="A36" s="2">
        <f>Sheet6!B36*$C$1</f>
        <v>151.46848</v>
      </c>
      <c r="B36" s="2">
        <f>Sheet6!C36*$C$1</f>
        <v>62.969780000000007</v>
      </c>
    </row>
    <row r="37" spans="1:2" x14ac:dyDescent="0.3">
      <c r="A37" s="2">
        <f>Sheet6!B37*$C$1</f>
        <v>148.82882000000001</v>
      </c>
      <c r="B37" s="2">
        <f>Sheet6!C37*$C$1</f>
        <v>63.007460000000002</v>
      </c>
    </row>
    <row r="38" spans="1:2" x14ac:dyDescent="0.3">
      <c r="A38" s="2">
        <f>Sheet6!B38*$C$1</f>
        <v>154.23206000000002</v>
      </c>
      <c r="B38" s="2">
        <f>Sheet6!C38*$C$1</f>
        <v>65.833920000000006</v>
      </c>
    </row>
    <row r="39" spans="1:2" x14ac:dyDescent="0.3">
      <c r="A39" s="2">
        <f>Sheet6!B39*$C$1</f>
        <v>162.19732000000002</v>
      </c>
      <c r="B39" s="2">
        <f>Sheet6!C39*$C$1</f>
        <v>69.711220000000012</v>
      </c>
    </row>
    <row r="40" spans="1:2" x14ac:dyDescent="0.3">
      <c r="A40" s="2">
        <f>Sheet6!B40*$C$1</f>
        <v>157.67266000000001</v>
      </c>
      <c r="B40" s="2">
        <f>Sheet6!C40*$C$1</f>
        <v>68.850300000000004</v>
      </c>
    </row>
    <row r="41" spans="1:2" x14ac:dyDescent="0.3">
      <c r="A41" s="2">
        <f>Sheet6!B41*$C$1</f>
        <v>157.64448000000002</v>
      </c>
      <c r="B41" s="2">
        <f>Sheet6!C41*$C$1</f>
        <v>69.167540000000002</v>
      </c>
    </row>
    <row r="42" spans="1:2" x14ac:dyDescent="0.3">
      <c r="A42" s="2">
        <f>Sheet6!B42*$C$1</f>
        <v>156.44138000000001</v>
      </c>
      <c r="B42" s="2">
        <f>Sheet6!C42*$C$1</f>
        <v>67.947460000000007</v>
      </c>
    </row>
    <row r="43" spans="1:2" x14ac:dyDescent="0.3">
      <c r="A43" s="2">
        <f>Sheet6!B43*$C$1</f>
        <v>159.15572</v>
      </c>
      <c r="B43" s="2">
        <f>Sheet6!C43*$C$1</f>
        <v>71.080740000000006</v>
      </c>
    </row>
    <row r="44" spans="1:2" x14ac:dyDescent="0.3">
      <c r="A44" s="2">
        <f>Sheet6!B44*$C$1</f>
        <v>159.10266000000001</v>
      </c>
      <c r="B44" s="2">
        <f>Sheet6!C44*$C$1</f>
        <v>71.170439999999999</v>
      </c>
    </row>
    <row r="45" spans="1:2" x14ac:dyDescent="0.3">
      <c r="A45" s="2">
        <f>Sheet6!B45*$C$1</f>
        <v>171.37144000000001</v>
      </c>
      <c r="B45" s="2">
        <f>Sheet6!C45*$C$1</f>
        <v>74.206820000000008</v>
      </c>
    </row>
    <row r="46" spans="1:2" x14ac:dyDescent="0.3">
      <c r="A46" s="2">
        <f>Sheet6!B46*$C$1</f>
        <v>159.04588000000001</v>
      </c>
      <c r="B46" s="2">
        <f>Sheet6!C46*$C$1</f>
        <v>48.055800000000005</v>
      </c>
    </row>
    <row r="47" spans="1:2" x14ac:dyDescent="0.3">
      <c r="A47" s="2">
        <f>Sheet6!B47*$C$1</f>
        <v>68.290660000000003</v>
      </c>
      <c r="B47" s="2">
        <f>Sheet6!C47*$C$1</f>
        <v>23.918480000000002</v>
      </c>
    </row>
    <row r="48" spans="1:2" x14ac:dyDescent="0.3">
      <c r="A48" s="2">
        <f>Sheet6!B48*$C$1</f>
        <v>69.646440000000013</v>
      </c>
      <c r="B48" s="2">
        <f>Sheet6!C48*$C$1</f>
        <v>25.188200000000002</v>
      </c>
    </row>
    <row r="49" spans="1:4" x14ac:dyDescent="0.3">
      <c r="A49" s="2">
        <f>Sheet6!B49*$C$1</f>
        <v>103.32842000000001</v>
      </c>
      <c r="B49" s="2">
        <f>Sheet6!C49*$C$1</f>
        <v>32.214180000000006</v>
      </c>
    </row>
    <row r="50" spans="1:4" x14ac:dyDescent="0.3">
      <c r="A50" s="2">
        <f>Sheet6!B50*$C$1</f>
        <v>143.12032000000002</v>
      </c>
      <c r="B50" s="2">
        <f>Sheet6!C50*$C$1</f>
        <v>44.703080000000007</v>
      </c>
    </row>
    <row r="51" spans="1:4" x14ac:dyDescent="0.3">
      <c r="A51" s="2">
        <f>Sheet6!B51*$C$1</f>
        <v>134.39070000000001</v>
      </c>
      <c r="B51" s="2">
        <f>Sheet6!C51*$C$1</f>
        <v>38.467960000000005</v>
      </c>
    </row>
    <row r="52" spans="1:4" x14ac:dyDescent="0.3">
      <c r="A52" s="2">
        <f>Sheet6!B52*$C$1</f>
        <v>14.12006</v>
      </c>
      <c r="B52" s="2">
        <f>Sheet6!C52*$C$1</f>
        <v>5.4174600000000002</v>
      </c>
    </row>
    <row r="53" spans="1:4" x14ac:dyDescent="0.3">
      <c r="A53" s="2">
        <f>AVERAGE(A3:A52)</f>
        <v>132.75093000000004</v>
      </c>
      <c r="B53" s="2">
        <f>AVERAGE(B3:B52)</f>
        <v>52.067273199999988</v>
      </c>
      <c r="C53" t="s">
        <v>150</v>
      </c>
      <c r="D53" t="s">
        <v>165</v>
      </c>
    </row>
    <row r="54" spans="1:4" x14ac:dyDescent="0.3">
      <c r="A54" s="2">
        <f>A53*linkedrecords!C4</f>
        <v>13.738393745700003</v>
      </c>
      <c r="B54" s="2">
        <f>B53*linkedrecords!C5</f>
        <v>3.6897785556819191</v>
      </c>
      <c r="C54" s="2" t="s">
        <v>160</v>
      </c>
      <c r="D54" s="6">
        <f>SUM(A54:B54)</f>
        <v>17.428172301381924</v>
      </c>
    </row>
    <row r="55" spans="1:4" x14ac:dyDescent="0.3">
      <c r="A55">
        <f>Sheet1!B55*linkedrecords!E4*20</f>
        <v>18.812416122669656</v>
      </c>
      <c r="B55" s="2">
        <f>Sheet1!B55*linkedrecords!E5*20</f>
        <v>5.027612350395362</v>
      </c>
      <c r="C55" s="2" t="s">
        <v>161</v>
      </c>
      <c r="D55" s="6">
        <f>SUM(A55:B55)</f>
        <v>23.840028473065018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U2" sqref="U2"/>
    </sheetView>
  </sheetViews>
  <sheetFormatPr defaultRowHeight="14.4" x14ac:dyDescent="0.3"/>
  <sheetData>
    <row r="1" spans="1:21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21253258</v>
      </c>
      <c r="C3">
        <v>20416844</v>
      </c>
      <c r="D3">
        <v>836414</v>
      </c>
      <c r="E3">
        <v>8827015</v>
      </c>
      <c r="F3">
        <v>8433037</v>
      </c>
      <c r="G3">
        <v>393978</v>
      </c>
      <c r="H3">
        <v>4041993</v>
      </c>
      <c r="I3">
        <v>3982967</v>
      </c>
      <c r="J3">
        <v>59026</v>
      </c>
      <c r="K3">
        <v>8384250</v>
      </c>
      <c r="L3">
        <v>8000840</v>
      </c>
      <c r="M3">
        <v>383410</v>
      </c>
      <c r="N3">
        <v>0</v>
      </c>
      <c r="O3">
        <v>0</v>
      </c>
      <c r="P3">
        <v>0</v>
      </c>
      <c r="Q3">
        <v>8872331</v>
      </c>
      <c r="R3">
        <v>8562574</v>
      </c>
      <c r="S3">
        <v>130408</v>
      </c>
      <c r="T3">
        <v>252976</v>
      </c>
      <c r="U3">
        <v>47.0396</v>
      </c>
    </row>
    <row r="4" spans="1:21" x14ac:dyDescent="0.3">
      <c r="A4" t="s">
        <v>87</v>
      </c>
      <c r="B4">
        <v>19256436</v>
      </c>
      <c r="C4">
        <v>18917040</v>
      </c>
      <c r="D4">
        <v>339396</v>
      </c>
      <c r="E4">
        <v>6546530</v>
      </c>
      <c r="F4">
        <v>6429933</v>
      </c>
      <c r="G4">
        <v>116597</v>
      </c>
      <c r="H4">
        <v>6425303</v>
      </c>
      <c r="I4">
        <v>6335649</v>
      </c>
      <c r="J4">
        <v>89654</v>
      </c>
      <c r="K4">
        <v>6284603</v>
      </c>
      <c r="L4">
        <v>6151458</v>
      </c>
      <c r="M4">
        <v>133145</v>
      </c>
      <c r="N4">
        <v>0</v>
      </c>
      <c r="O4">
        <v>0</v>
      </c>
      <c r="P4">
        <v>0</v>
      </c>
      <c r="Q4">
        <v>6556629</v>
      </c>
      <c r="R4">
        <v>6353708</v>
      </c>
      <c r="S4">
        <v>54207</v>
      </c>
      <c r="T4">
        <v>79081</v>
      </c>
      <c r="U4">
        <v>49.298699999999997</v>
      </c>
    </row>
    <row r="5" spans="1:21" x14ac:dyDescent="0.3">
      <c r="A5" t="s">
        <v>88</v>
      </c>
      <c r="B5">
        <v>17655402</v>
      </c>
      <c r="C5">
        <v>17159427</v>
      </c>
      <c r="D5">
        <v>495975</v>
      </c>
      <c r="E5">
        <v>6044269</v>
      </c>
      <c r="F5">
        <v>5918025</v>
      </c>
      <c r="G5">
        <v>126244</v>
      </c>
      <c r="H5">
        <v>5955703</v>
      </c>
      <c r="I5">
        <v>5721372</v>
      </c>
      <c r="J5">
        <v>234331</v>
      </c>
      <c r="K5">
        <v>5655430</v>
      </c>
      <c r="L5">
        <v>5520030</v>
      </c>
      <c r="M5">
        <v>135400</v>
      </c>
      <c r="N5">
        <v>0</v>
      </c>
      <c r="O5">
        <v>0</v>
      </c>
      <c r="P5">
        <v>0</v>
      </c>
      <c r="Q5">
        <v>6085663</v>
      </c>
      <c r="R5">
        <v>5944385</v>
      </c>
      <c r="S5">
        <v>67466</v>
      </c>
      <c r="T5">
        <v>67981</v>
      </c>
      <c r="U5">
        <v>123.45099999999999</v>
      </c>
    </row>
    <row r="6" spans="1:21" x14ac:dyDescent="0.3">
      <c r="A6" t="s">
        <v>89</v>
      </c>
      <c r="B6">
        <v>21922797</v>
      </c>
      <c r="C6">
        <v>21033869</v>
      </c>
      <c r="D6">
        <v>888928</v>
      </c>
      <c r="E6">
        <v>8703031</v>
      </c>
      <c r="F6">
        <v>8306957</v>
      </c>
      <c r="G6">
        <v>396074</v>
      </c>
      <c r="H6">
        <v>4810295</v>
      </c>
      <c r="I6">
        <v>4688925</v>
      </c>
      <c r="J6">
        <v>121370</v>
      </c>
      <c r="K6">
        <v>8409471</v>
      </c>
      <c r="L6">
        <v>8037987</v>
      </c>
      <c r="M6">
        <v>371484</v>
      </c>
      <c r="N6">
        <v>0</v>
      </c>
      <c r="O6">
        <v>0</v>
      </c>
      <c r="P6">
        <v>0</v>
      </c>
      <c r="Q6">
        <v>8743025</v>
      </c>
      <c r="R6">
        <v>8583400</v>
      </c>
      <c r="S6">
        <v>132977</v>
      </c>
      <c r="T6">
        <v>238515</v>
      </c>
      <c r="U6">
        <v>29.968699999999998</v>
      </c>
    </row>
    <row r="7" spans="1:21" x14ac:dyDescent="0.3">
      <c r="A7" t="s">
        <v>90</v>
      </c>
      <c r="B7">
        <v>19634029</v>
      </c>
      <c r="C7">
        <v>19098204</v>
      </c>
      <c r="D7">
        <v>535825</v>
      </c>
      <c r="E7">
        <v>6643844</v>
      </c>
      <c r="F7">
        <v>6472121</v>
      </c>
      <c r="G7">
        <v>171723</v>
      </c>
      <c r="H7">
        <v>6796832</v>
      </c>
      <c r="I7">
        <v>6612455</v>
      </c>
      <c r="J7">
        <v>184377</v>
      </c>
      <c r="K7">
        <v>6193353</v>
      </c>
      <c r="L7">
        <v>6013628</v>
      </c>
      <c r="M7">
        <v>179725</v>
      </c>
      <c r="N7">
        <v>0</v>
      </c>
      <c r="O7">
        <v>0</v>
      </c>
      <c r="P7">
        <v>0</v>
      </c>
      <c r="Q7">
        <v>6667169</v>
      </c>
      <c r="R7">
        <v>6297981</v>
      </c>
      <c r="S7">
        <v>59536</v>
      </c>
      <c r="T7">
        <v>120077</v>
      </c>
      <c r="U7">
        <v>92.500500000000002</v>
      </c>
    </row>
    <row r="8" spans="1:21" x14ac:dyDescent="0.3">
      <c r="A8" t="s">
        <v>91</v>
      </c>
      <c r="B8">
        <v>16615255</v>
      </c>
      <c r="C8">
        <v>15888038</v>
      </c>
      <c r="D8">
        <v>727217</v>
      </c>
      <c r="E8">
        <v>6375977</v>
      </c>
      <c r="F8">
        <v>5970066</v>
      </c>
      <c r="G8">
        <v>405911</v>
      </c>
      <c r="H8">
        <v>4333846</v>
      </c>
      <c r="I8">
        <v>4291236</v>
      </c>
      <c r="J8">
        <v>42610</v>
      </c>
      <c r="K8">
        <v>5905432</v>
      </c>
      <c r="L8">
        <v>5626736</v>
      </c>
      <c r="M8">
        <v>278696</v>
      </c>
      <c r="N8">
        <v>0</v>
      </c>
      <c r="O8">
        <v>0</v>
      </c>
      <c r="P8">
        <v>0</v>
      </c>
      <c r="Q8">
        <v>6417276</v>
      </c>
      <c r="R8">
        <v>6236370</v>
      </c>
      <c r="S8">
        <v>117670</v>
      </c>
      <c r="T8">
        <v>160901</v>
      </c>
      <c r="U8">
        <v>80.359700000000004</v>
      </c>
    </row>
    <row r="9" spans="1:21" x14ac:dyDescent="0.3">
      <c r="A9" t="s">
        <v>92</v>
      </c>
      <c r="B9">
        <v>21208347</v>
      </c>
      <c r="C9">
        <v>20039275</v>
      </c>
      <c r="D9">
        <v>1169072</v>
      </c>
      <c r="E9">
        <v>8374279</v>
      </c>
      <c r="F9">
        <v>7835518</v>
      </c>
      <c r="G9">
        <v>538761</v>
      </c>
      <c r="H9">
        <v>4869146</v>
      </c>
      <c r="I9">
        <v>4778069</v>
      </c>
      <c r="J9">
        <v>91077</v>
      </c>
      <c r="K9">
        <v>7964922</v>
      </c>
      <c r="L9">
        <v>7425688</v>
      </c>
      <c r="M9">
        <v>539234</v>
      </c>
      <c r="N9">
        <v>0</v>
      </c>
      <c r="O9">
        <v>0</v>
      </c>
      <c r="P9">
        <v>0</v>
      </c>
      <c r="Q9">
        <v>8427055</v>
      </c>
      <c r="R9">
        <v>8182970</v>
      </c>
      <c r="S9">
        <v>158754</v>
      </c>
      <c r="T9">
        <v>380495</v>
      </c>
      <c r="U9">
        <v>34.382899999999999</v>
      </c>
    </row>
    <row r="10" spans="1:21" x14ac:dyDescent="0.3">
      <c r="A10" t="s">
        <v>93</v>
      </c>
      <c r="B10">
        <v>20490629</v>
      </c>
      <c r="C10">
        <v>18862152</v>
      </c>
      <c r="D10">
        <v>1628477</v>
      </c>
      <c r="E10">
        <v>8065129</v>
      </c>
      <c r="F10">
        <v>7265930</v>
      </c>
      <c r="G10">
        <v>799199</v>
      </c>
      <c r="H10">
        <v>4816764</v>
      </c>
      <c r="I10">
        <v>4707251</v>
      </c>
      <c r="J10">
        <v>109513</v>
      </c>
      <c r="K10">
        <v>7608736</v>
      </c>
      <c r="L10">
        <v>6888971</v>
      </c>
      <c r="M10">
        <v>719765</v>
      </c>
      <c r="N10">
        <v>0</v>
      </c>
      <c r="O10">
        <v>0</v>
      </c>
      <c r="P10">
        <v>0</v>
      </c>
      <c r="Q10">
        <v>8133798</v>
      </c>
      <c r="R10">
        <v>7965068</v>
      </c>
      <c r="S10">
        <v>199984</v>
      </c>
      <c r="T10">
        <v>519786</v>
      </c>
      <c r="U10">
        <v>32.653799999999997</v>
      </c>
    </row>
    <row r="11" spans="1:21" x14ac:dyDescent="0.3">
      <c r="A11" t="s">
        <v>94</v>
      </c>
      <c r="B11">
        <v>17656155</v>
      </c>
      <c r="C11">
        <v>17145025</v>
      </c>
      <c r="D11">
        <v>511130</v>
      </c>
      <c r="E11">
        <v>6462510</v>
      </c>
      <c r="F11">
        <v>6258452</v>
      </c>
      <c r="G11">
        <v>204058</v>
      </c>
      <c r="H11">
        <v>5055621</v>
      </c>
      <c r="I11">
        <v>4972944</v>
      </c>
      <c r="J11">
        <v>82677</v>
      </c>
      <c r="K11">
        <v>6138024</v>
      </c>
      <c r="L11">
        <v>5913629</v>
      </c>
      <c r="M11">
        <v>224395</v>
      </c>
      <c r="N11">
        <v>0</v>
      </c>
      <c r="O11">
        <v>0</v>
      </c>
      <c r="P11">
        <v>0</v>
      </c>
      <c r="Q11">
        <v>6491359</v>
      </c>
      <c r="R11">
        <v>6313481</v>
      </c>
      <c r="S11">
        <v>132650</v>
      </c>
      <c r="T11">
        <v>91873</v>
      </c>
      <c r="U11">
        <v>93.405299999999997</v>
      </c>
    </row>
    <row r="12" spans="1:21" x14ac:dyDescent="0.3">
      <c r="A12" t="s">
        <v>95</v>
      </c>
      <c r="B12">
        <v>21526123</v>
      </c>
      <c r="C12">
        <v>21525313</v>
      </c>
      <c r="D12">
        <v>810</v>
      </c>
      <c r="E12">
        <v>6602737</v>
      </c>
      <c r="F12">
        <v>6602362</v>
      </c>
      <c r="G12">
        <v>375</v>
      </c>
      <c r="H12">
        <v>8433053</v>
      </c>
      <c r="I12">
        <v>8432940</v>
      </c>
      <c r="J12">
        <v>113</v>
      </c>
      <c r="K12">
        <v>6490333</v>
      </c>
      <c r="L12">
        <v>6490011</v>
      </c>
      <c r="M12">
        <v>322</v>
      </c>
      <c r="N12">
        <v>0</v>
      </c>
      <c r="O12">
        <v>0</v>
      </c>
      <c r="P12">
        <v>0</v>
      </c>
      <c r="Q12">
        <v>6602793</v>
      </c>
      <c r="R12">
        <v>6497687</v>
      </c>
      <c r="S12">
        <v>92</v>
      </c>
      <c r="T12">
        <v>231</v>
      </c>
      <c r="U12">
        <v>35.0593</v>
      </c>
    </row>
    <row r="13" spans="1:21" x14ac:dyDescent="0.3">
      <c r="A13" t="s">
        <v>96</v>
      </c>
      <c r="B13">
        <v>19987746</v>
      </c>
      <c r="C13">
        <v>18846887</v>
      </c>
      <c r="D13">
        <v>1140859</v>
      </c>
      <c r="E13">
        <v>7847227</v>
      </c>
      <c r="F13">
        <v>7317288</v>
      </c>
      <c r="G13">
        <v>529939</v>
      </c>
      <c r="H13">
        <v>4553214</v>
      </c>
      <c r="I13">
        <v>4435868</v>
      </c>
      <c r="J13">
        <v>117346</v>
      </c>
      <c r="K13">
        <v>7587305</v>
      </c>
      <c r="L13">
        <v>7093731</v>
      </c>
      <c r="M13">
        <v>493574</v>
      </c>
      <c r="N13">
        <v>0</v>
      </c>
      <c r="O13">
        <v>0</v>
      </c>
      <c r="P13">
        <v>0</v>
      </c>
      <c r="Q13">
        <v>7906447</v>
      </c>
      <c r="R13">
        <v>7814798</v>
      </c>
      <c r="S13">
        <v>155350</v>
      </c>
      <c r="T13">
        <v>338183</v>
      </c>
      <c r="U13">
        <v>53.882199999999997</v>
      </c>
    </row>
    <row r="14" spans="1:21" x14ac:dyDescent="0.3">
      <c r="A14" t="s">
        <v>97</v>
      </c>
      <c r="B14">
        <v>21653341</v>
      </c>
      <c r="C14">
        <v>17582184</v>
      </c>
      <c r="D14">
        <v>4071157</v>
      </c>
      <c r="E14">
        <v>8609836</v>
      </c>
      <c r="F14">
        <v>6591540</v>
      </c>
      <c r="G14">
        <v>2018296</v>
      </c>
      <c r="H14">
        <v>4642447</v>
      </c>
      <c r="I14">
        <v>4535638</v>
      </c>
      <c r="J14">
        <v>106809</v>
      </c>
      <c r="K14">
        <v>8401058</v>
      </c>
      <c r="L14">
        <v>6455006</v>
      </c>
      <c r="M14">
        <v>1946052</v>
      </c>
      <c r="N14">
        <v>0</v>
      </c>
      <c r="O14">
        <v>0</v>
      </c>
      <c r="P14">
        <v>0</v>
      </c>
      <c r="Q14">
        <v>8644669</v>
      </c>
      <c r="R14">
        <v>8555379</v>
      </c>
      <c r="S14">
        <v>106374</v>
      </c>
      <c r="T14">
        <v>1839673</v>
      </c>
      <c r="U14">
        <v>22.7652</v>
      </c>
    </row>
    <row r="15" spans="1:21" x14ac:dyDescent="0.3">
      <c r="A15" t="s">
        <v>98</v>
      </c>
      <c r="B15">
        <v>21640736</v>
      </c>
      <c r="C15">
        <v>17061157</v>
      </c>
      <c r="D15">
        <v>4579579</v>
      </c>
      <c r="E15">
        <v>8635593</v>
      </c>
      <c r="F15">
        <v>6355959</v>
      </c>
      <c r="G15">
        <v>2279634</v>
      </c>
      <c r="H15">
        <v>4581073</v>
      </c>
      <c r="I15">
        <v>4476563</v>
      </c>
      <c r="J15">
        <v>104510</v>
      </c>
      <c r="K15">
        <v>8424070</v>
      </c>
      <c r="L15">
        <v>6228635</v>
      </c>
      <c r="M15">
        <v>2195435</v>
      </c>
      <c r="N15">
        <v>0</v>
      </c>
      <c r="O15">
        <v>0</v>
      </c>
      <c r="P15">
        <v>0</v>
      </c>
      <c r="Q15">
        <v>8667789</v>
      </c>
      <c r="R15">
        <v>8570639</v>
      </c>
      <c r="S15">
        <v>106928</v>
      </c>
      <c r="T15">
        <v>2088505</v>
      </c>
      <c r="U15">
        <v>20.191700000000001</v>
      </c>
    </row>
    <row r="16" spans="1:21" x14ac:dyDescent="0.3">
      <c r="A16" t="s">
        <v>99</v>
      </c>
      <c r="B16">
        <v>19912272</v>
      </c>
      <c r="C16">
        <v>16687102</v>
      </c>
      <c r="D16">
        <v>3225170</v>
      </c>
      <c r="E16">
        <v>7709639</v>
      </c>
      <c r="F16">
        <v>6117302</v>
      </c>
      <c r="G16">
        <v>1592337</v>
      </c>
      <c r="H16">
        <v>4713404</v>
      </c>
      <c r="I16">
        <v>4619141</v>
      </c>
      <c r="J16">
        <v>94263</v>
      </c>
      <c r="K16">
        <v>7489229</v>
      </c>
      <c r="L16">
        <v>5950659</v>
      </c>
      <c r="M16">
        <v>1538570</v>
      </c>
      <c r="N16">
        <v>0</v>
      </c>
      <c r="O16">
        <v>0</v>
      </c>
      <c r="P16">
        <v>0</v>
      </c>
      <c r="Q16">
        <v>7741968</v>
      </c>
      <c r="R16">
        <v>7645071</v>
      </c>
      <c r="S16">
        <v>118025</v>
      </c>
      <c r="T16">
        <v>1420517</v>
      </c>
      <c r="U16">
        <v>22.443899999999999</v>
      </c>
    </row>
    <row r="17" spans="1:21" x14ac:dyDescent="0.3">
      <c r="A17" t="s">
        <v>100</v>
      </c>
      <c r="B17">
        <v>18208733</v>
      </c>
      <c r="C17">
        <v>17177602</v>
      </c>
      <c r="D17">
        <v>1031131</v>
      </c>
      <c r="E17">
        <v>6804928</v>
      </c>
      <c r="F17">
        <v>6324316</v>
      </c>
      <c r="G17">
        <v>480612</v>
      </c>
      <c r="H17">
        <v>4835475</v>
      </c>
      <c r="I17">
        <v>4753528</v>
      </c>
      <c r="J17">
        <v>81947</v>
      </c>
      <c r="K17">
        <v>6568330</v>
      </c>
      <c r="L17">
        <v>6099758</v>
      </c>
      <c r="M17">
        <v>468572</v>
      </c>
      <c r="N17">
        <v>0</v>
      </c>
      <c r="O17">
        <v>0</v>
      </c>
      <c r="P17">
        <v>0</v>
      </c>
      <c r="Q17">
        <v>6841699</v>
      </c>
      <c r="R17">
        <v>6748904</v>
      </c>
      <c r="S17">
        <v>138315</v>
      </c>
      <c r="T17">
        <v>330252</v>
      </c>
      <c r="U17">
        <v>39.966200000000001</v>
      </c>
    </row>
    <row r="18" spans="1:21" x14ac:dyDescent="0.3">
      <c r="A18" t="s">
        <v>101</v>
      </c>
      <c r="B18">
        <v>17340965</v>
      </c>
      <c r="C18">
        <v>16298171</v>
      </c>
      <c r="D18">
        <v>1042794</v>
      </c>
      <c r="E18">
        <v>6310061</v>
      </c>
      <c r="F18">
        <v>5823103</v>
      </c>
      <c r="G18">
        <v>486958</v>
      </c>
      <c r="H18">
        <v>4961407</v>
      </c>
      <c r="I18">
        <v>4879644</v>
      </c>
      <c r="J18">
        <v>81763</v>
      </c>
      <c r="K18">
        <v>6069497</v>
      </c>
      <c r="L18">
        <v>5595424</v>
      </c>
      <c r="M18">
        <v>474073</v>
      </c>
      <c r="N18">
        <v>0</v>
      </c>
      <c r="O18">
        <v>0</v>
      </c>
      <c r="P18">
        <v>0</v>
      </c>
      <c r="Q18">
        <v>6343734</v>
      </c>
      <c r="R18">
        <v>6244527</v>
      </c>
      <c r="S18">
        <v>133506</v>
      </c>
      <c r="T18">
        <v>340588</v>
      </c>
      <c r="U18">
        <v>39.813600000000001</v>
      </c>
    </row>
    <row r="19" spans="1:21" x14ac:dyDescent="0.3">
      <c r="A19" t="s">
        <v>102</v>
      </c>
      <c r="B19">
        <v>17331306</v>
      </c>
      <c r="C19">
        <v>16264860</v>
      </c>
      <c r="D19">
        <v>1066446</v>
      </c>
      <c r="E19">
        <v>6319805</v>
      </c>
      <c r="F19">
        <v>5819065</v>
      </c>
      <c r="G19">
        <v>500740</v>
      </c>
      <c r="H19">
        <v>4929287</v>
      </c>
      <c r="I19">
        <v>4849193</v>
      </c>
      <c r="J19">
        <v>80094</v>
      </c>
      <c r="K19">
        <v>6082214</v>
      </c>
      <c r="L19">
        <v>5596602</v>
      </c>
      <c r="M19">
        <v>485612</v>
      </c>
      <c r="N19">
        <v>0</v>
      </c>
      <c r="O19">
        <v>0</v>
      </c>
      <c r="P19">
        <v>0</v>
      </c>
      <c r="Q19">
        <v>6354216</v>
      </c>
      <c r="R19">
        <v>6260105</v>
      </c>
      <c r="S19">
        <v>134010</v>
      </c>
      <c r="T19">
        <v>351608</v>
      </c>
      <c r="U19">
        <v>41.664499999999997</v>
      </c>
    </row>
    <row r="20" spans="1:21" x14ac:dyDescent="0.3">
      <c r="A20" t="s">
        <v>103</v>
      </c>
      <c r="B20">
        <v>21633799</v>
      </c>
      <c r="C20">
        <v>21562935</v>
      </c>
      <c r="D20">
        <v>70864</v>
      </c>
      <c r="E20">
        <v>6676573</v>
      </c>
      <c r="F20">
        <v>6649678</v>
      </c>
      <c r="G20">
        <v>26895</v>
      </c>
      <c r="H20">
        <v>8413121</v>
      </c>
      <c r="I20">
        <v>8381038</v>
      </c>
      <c r="J20">
        <v>32083</v>
      </c>
      <c r="K20">
        <v>6544105</v>
      </c>
      <c r="L20">
        <v>6532219</v>
      </c>
      <c r="M20">
        <v>11886</v>
      </c>
      <c r="N20">
        <v>0</v>
      </c>
      <c r="O20">
        <v>0</v>
      </c>
      <c r="P20">
        <v>0</v>
      </c>
      <c r="Q20">
        <v>6681027</v>
      </c>
      <c r="R20">
        <v>6571788</v>
      </c>
      <c r="S20">
        <v>3328</v>
      </c>
      <c r="T20">
        <v>8558</v>
      </c>
      <c r="U20">
        <v>230.34899999999999</v>
      </c>
    </row>
    <row r="21" spans="1:21" x14ac:dyDescent="0.3">
      <c r="A21" t="s">
        <v>104</v>
      </c>
      <c r="B21">
        <v>21821391</v>
      </c>
      <c r="C21">
        <v>21804620</v>
      </c>
      <c r="D21">
        <v>16771</v>
      </c>
      <c r="E21">
        <v>6687621</v>
      </c>
      <c r="F21">
        <v>6687089</v>
      </c>
      <c r="G21">
        <v>532</v>
      </c>
      <c r="H21">
        <v>8561471</v>
      </c>
      <c r="I21">
        <v>8561374</v>
      </c>
      <c r="J21">
        <v>97</v>
      </c>
      <c r="K21">
        <v>6572299</v>
      </c>
      <c r="L21">
        <v>6556157</v>
      </c>
      <c r="M21">
        <v>16142</v>
      </c>
      <c r="N21">
        <v>0</v>
      </c>
      <c r="O21">
        <v>0</v>
      </c>
      <c r="P21">
        <v>0</v>
      </c>
      <c r="Q21">
        <v>6687681</v>
      </c>
      <c r="R21">
        <v>6576768</v>
      </c>
      <c r="S21">
        <v>84</v>
      </c>
      <c r="T21">
        <v>16055</v>
      </c>
      <c r="U21">
        <v>16.091100000000001</v>
      </c>
    </row>
    <row r="22" spans="1:21" x14ac:dyDescent="0.3">
      <c r="A22" t="s">
        <v>105</v>
      </c>
      <c r="B22">
        <v>17938392</v>
      </c>
      <c r="C22">
        <v>16671071</v>
      </c>
      <c r="D22">
        <v>1267321</v>
      </c>
      <c r="E22">
        <v>6510939</v>
      </c>
      <c r="F22">
        <v>5938211</v>
      </c>
      <c r="G22">
        <v>572728</v>
      </c>
      <c r="H22">
        <v>5195905</v>
      </c>
      <c r="I22">
        <v>4974030</v>
      </c>
      <c r="J22">
        <v>221875</v>
      </c>
      <c r="K22">
        <v>6231548</v>
      </c>
      <c r="L22">
        <v>5758830</v>
      </c>
      <c r="M22">
        <v>472718</v>
      </c>
      <c r="N22">
        <v>0</v>
      </c>
      <c r="O22">
        <v>0</v>
      </c>
      <c r="P22">
        <v>0</v>
      </c>
      <c r="Q22">
        <v>6552028</v>
      </c>
      <c r="R22">
        <v>6447481</v>
      </c>
      <c r="S22">
        <v>113654</v>
      </c>
      <c r="T22">
        <v>359082</v>
      </c>
      <c r="U22">
        <v>22.966899999999999</v>
      </c>
    </row>
    <row r="23" spans="1:21" x14ac:dyDescent="0.3">
      <c r="A23" t="s">
        <v>106</v>
      </c>
      <c r="B23">
        <v>18383408</v>
      </c>
      <c r="C23">
        <v>16217893</v>
      </c>
      <c r="D23">
        <v>2165515</v>
      </c>
      <c r="E23">
        <v>7029009</v>
      </c>
      <c r="F23">
        <v>6283141</v>
      </c>
      <c r="G23">
        <v>745868</v>
      </c>
      <c r="H23">
        <v>5516709</v>
      </c>
      <c r="I23">
        <v>4657610</v>
      </c>
      <c r="J23">
        <v>859099</v>
      </c>
      <c r="K23">
        <v>5837690</v>
      </c>
      <c r="L23">
        <v>5277142</v>
      </c>
      <c r="M23">
        <v>560548</v>
      </c>
      <c r="N23">
        <v>0</v>
      </c>
      <c r="O23">
        <v>0</v>
      </c>
      <c r="P23">
        <v>0</v>
      </c>
      <c r="Q23">
        <v>7066116</v>
      </c>
      <c r="R23">
        <v>6874797</v>
      </c>
      <c r="S23">
        <v>198200</v>
      </c>
      <c r="T23">
        <v>362409</v>
      </c>
      <c r="U23">
        <v>174.018</v>
      </c>
    </row>
    <row r="24" spans="1:21" x14ac:dyDescent="0.3">
      <c r="A24" t="s">
        <v>107</v>
      </c>
      <c r="B24">
        <v>18629979</v>
      </c>
      <c r="C24">
        <v>16412214</v>
      </c>
      <c r="D24">
        <v>2217765</v>
      </c>
      <c r="E24">
        <v>7048600</v>
      </c>
      <c r="F24">
        <v>6322284</v>
      </c>
      <c r="G24">
        <v>726316</v>
      </c>
      <c r="H24">
        <v>5809371</v>
      </c>
      <c r="I24">
        <v>4857215</v>
      </c>
      <c r="J24">
        <v>952156</v>
      </c>
      <c r="K24">
        <v>5772008</v>
      </c>
      <c r="L24">
        <v>5232715</v>
      </c>
      <c r="M24">
        <v>539293</v>
      </c>
      <c r="N24">
        <v>0</v>
      </c>
      <c r="O24">
        <v>0</v>
      </c>
      <c r="P24">
        <v>0</v>
      </c>
      <c r="Q24">
        <v>7089306</v>
      </c>
      <c r="R24">
        <v>6885555</v>
      </c>
      <c r="S24">
        <v>199512</v>
      </c>
      <c r="T24">
        <v>339871</v>
      </c>
      <c r="U24">
        <v>174.142</v>
      </c>
    </row>
    <row r="25" spans="1:21" x14ac:dyDescent="0.3">
      <c r="A25" t="s">
        <v>108</v>
      </c>
      <c r="B25">
        <v>18313952</v>
      </c>
      <c r="C25">
        <v>16090266</v>
      </c>
      <c r="D25">
        <v>2223686</v>
      </c>
      <c r="E25">
        <v>6980822</v>
      </c>
      <c r="F25">
        <v>6226695</v>
      </c>
      <c r="G25">
        <v>754127</v>
      </c>
      <c r="H25">
        <v>5514239</v>
      </c>
      <c r="I25">
        <v>4612336</v>
      </c>
      <c r="J25">
        <v>901903</v>
      </c>
      <c r="K25">
        <v>5818891</v>
      </c>
      <c r="L25">
        <v>5251235</v>
      </c>
      <c r="M25">
        <v>567656</v>
      </c>
      <c r="N25">
        <v>0</v>
      </c>
      <c r="O25">
        <v>0</v>
      </c>
      <c r="P25">
        <v>0</v>
      </c>
      <c r="Q25">
        <v>7017795</v>
      </c>
      <c r="R25">
        <v>6832039</v>
      </c>
      <c r="S25">
        <v>198399</v>
      </c>
      <c r="T25">
        <v>369167</v>
      </c>
      <c r="U25">
        <v>185.38399999999999</v>
      </c>
    </row>
    <row r="26" spans="1:21" x14ac:dyDescent="0.3">
      <c r="A26" t="s">
        <v>109</v>
      </c>
      <c r="B26">
        <v>18647640</v>
      </c>
      <c r="C26">
        <v>16443469</v>
      </c>
      <c r="D26">
        <v>2204171</v>
      </c>
      <c r="E26">
        <v>7053386</v>
      </c>
      <c r="F26">
        <v>6332483</v>
      </c>
      <c r="G26">
        <v>720903</v>
      </c>
      <c r="H26">
        <v>5810445</v>
      </c>
      <c r="I26">
        <v>4864559</v>
      </c>
      <c r="J26">
        <v>945886</v>
      </c>
      <c r="K26">
        <v>5783809</v>
      </c>
      <c r="L26">
        <v>5246427</v>
      </c>
      <c r="M26">
        <v>537382</v>
      </c>
      <c r="N26">
        <v>0</v>
      </c>
      <c r="O26">
        <v>0</v>
      </c>
      <c r="P26">
        <v>0</v>
      </c>
      <c r="Q26">
        <v>7094040</v>
      </c>
      <c r="R26">
        <v>6893280</v>
      </c>
      <c r="S26">
        <v>198126</v>
      </c>
      <c r="T26">
        <v>339175</v>
      </c>
      <c r="U26">
        <v>174.54400000000001</v>
      </c>
    </row>
    <row r="27" spans="1:21" x14ac:dyDescent="0.3">
      <c r="A27" t="s">
        <v>110</v>
      </c>
      <c r="B27">
        <v>18716422</v>
      </c>
      <c r="C27">
        <v>16512883</v>
      </c>
      <c r="D27">
        <v>2203539</v>
      </c>
      <c r="E27">
        <v>7064752</v>
      </c>
      <c r="F27">
        <v>6360908</v>
      </c>
      <c r="G27">
        <v>703844</v>
      </c>
      <c r="H27">
        <v>5878288</v>
      </c>
      <c r="I27">
        <v>4902812</v>
      </c>
      <c r="J27">
        <v>975476</v>
      </c>
      <c r="K27">
        <v>5773382</v>
      </c>
      <c r="L27">
        <v>5249163</v>
      </c>
      <c r="M27">
        <v>524219</v>
      </c>
      <c r="N27">
        <v>0</v>
      </c>
      <c r="O27">
        <v>0</v>
      </c>
      <c r="P27">
        <v>0</v>
      </c>
      <c r="Q27">
        <v>7106853</v>
      </c>
      <c r="R27">
        <v>6900723</v>
      </c>
      <c r="S27">
        <v>202896</v>
      </c>
      <c r="T27">
        <v>321318</v>
      </c>
      <c r="U27">
        <v>177.66</v>
      </c>
    </row>
    <row r="28" spans="1:21" x14ac:dyDescent="0.3">
      <c r="A28" t="s">
        <v>111</v>
      </c>
      <c r="B28">
        <v>18710136</v>
      </c>
      <c r="C28">
        <v>16499281</v>
      </c>
      <c r="D28">
        <v>2210855</v>
      </c>
      <c r="E28">
        <v>7057438</v>
      </c>
      <c r="F28">
        <v>6350003</v>
      </c>
      <c r="G28">
        <v>707435</v>
      </c>
      <c r="H28">
        <v>5891343</v>
      </c>
      <c r="I28">
        <v>4911905</v>
      </c>
      <c r="J28">
        <v>979438</v>
      </c>
      <c r="K28">
        <v>5761355</v>
      </c>
      <c r="L28">
        <v>5237373</v>
      </c>
      <c r="M28">
        <v>523982</v>
      </c>
      <c r="N28">
        <v>0</v>
      </c>
      <c r="O28">
        <v>0</v>
      </c>
      <c r="P28">
        <v>0</v>
      </c>
      <c r="Q28">
        <v>7099019</v>
      </c>
      <c r="R28">
        <v>6891722</v>
      </c>
      <c r="S28">
        <v>202709</v>
      </c>
      <c r="T28">
        <v>321278</v>
      </c>
      <c r="U28">
        <v>178.458</v>
      </c>
    </row>
    <row r="29" spans="1:21" x14ac:dyDescent="0.3">
      <c r="A29" t="s">
        <v>112</v>
      </c>
      <c r="B29">
        <v>19381516</v>
      </c>
      <c r="C29">
        <v>17914634</v>
      </c>
      <c r="D29">
        <v>1466882</v>
      </c>
      <c r="E29">
        <v>6859431</v>
      </c>
      <c r="F29">
        <v>6198634</v>
      </c>
      <c r="G29">
        <v>660797</v>
      </c>
      <c r="H29">
        <v>5983591</v>
      </c>
      <c r="I29">
        <v>5722185</v>
      </c>
      <c r="J29">
        <v>261406</v>
      </c>
      <c r="K29">
        <v>6538494</v>
      </c>
      <c r="L29">
        <v>5993815</v>
      </c>
      <c r="M29">
        <v>544679</v>
      </c>
      <c r="N29">
        <v>0</v>
      </c>
      <c r="O29">
        <v>0</v>
      </c>
      <c r="P29">
        <v>0</v>
      </c>
      <c r="Q29">
        <v>6909172</v>
      </c>
      <c r="R29">
        <v>6788152</v>
      </c>
      <c r="S29">
        <v>130024</v>
      </c>
      <c r="T29">
        <v>414664</v>
      </c>
      <c r="U29">
        <v>24.176600000000001</v>
      </c>
    </row>
    <row r="30" spans="1:21" x14ac:dyDescent="0.3">
      <c r="A30" t="s">
        <v>113</v>
      </c>
      <c r="B30">
        <v>19685242</v>
      </c>
      <c r="C30">
        <v>18167706</v>
      </c>
      <c r="D30">
        <v>1517536</v>
      </c>
      <c r="E30">
        <v>6931253</v>
      </c>
      <c r="F30">
        <v>6251239</v>
      </c>
      <c r="G30">
        <v>680014</v>
      </c>
      <c r="H30">
        <v>6151199</v>
      </c>
      <c r="I30">
        <v>5877343</v>
      </c>
      <c r="J30">
        <v>273856</v>
      </c>
      <c r="K30">
        <v>6602790</v>
      </c>
      <c r="L30">
        <v>6039124</v>
      </c>
      <c r="M30">
        <v>563666</v>
      </c>
      <c r="N30">
        <v>0</v>
      </c>
      <c r="O30">
        <v>0</v>
      </c>
      <c r="P30">
        <v>0</v>
      </c>
      <c r="Q30">
        <v>6984615</v>
      </c>
      <c r="R30">
        <v>6863313</v>
      </c>
      <c r="S30">
        <v>136288</v>
      </c>
      <c r="T30">
        <v>427383</v>
      </c>
      <c r="U30">
        <v>24.872299999999999</v>
      </c>
    </row>
    <row r="31" spans="1:21" x14ac:dyDescent="0.3">
      <c r="A31" t="s">
        <v>114</v>
      </c>
      <c r="B31">
        <v>19993232</v>
      </c>
      <c r="C31">
        <v>18567804</v>
      </c>
      <c r="D31">
        <v>1425428</v>
      </c>
      <c r="E31">
        <v>6964279</v>
      </c>
      <c r="F31">
        <v>6345819</v>
      </c>
      <c r="G31">
        <v>618460</v>
      </c>
      <c r="H31">
        <v>6375939</v>
      </c>
      <c r="I31">
        <v>6127586</v>
      </c>
      <c r="J31">
        <v>248353</v>
      </c>
      <c r="K31">
        <v>6653014</v>
      </c>
      <c r="L31">
        <v>6094399</v>
      </c>
      <c r="M31">
        <v>558615</v>
      </c>
      <c r="N31">
        <v>0</v>
      </c>
      <c r="O31">
        <v>0</v>
      </c>
      <c r="P31">
        <v>0</v>
      </c>
      <c r="Q31">
        <v>7005178</v>
      </c>
      <c r="R31">
        <v>6831346</v>
      </c>
      <c r="S31">
        <v>131365</v>
      </c>
      <c r="T31">
        <v>427244</v>
      </c>
      <c r="U31">
        <v>22.7149</v>
      </c>
    </row>
    <row r="32" spans="1:21" x14ac:dyDescent="0.3">
      <c r="A32" t="s">
        <v>115</v>
      </c>
      <c r="B32">
        <v>19795844</v>
      </c>
      <c r="C32">
        <v>18150600</v>
      </c>
      <c r="D32">
        <v>1645244</v>
      </c>
      <c r="E32">
        <v>6943028</v>
      </c>
      <c r="F32">
        <v>6214456</v>
      </c>
      <c r="G32">
        <v>728572</v>
      </c>
      <c r="H32">
        <v>6245785</v>
      </c>
      <c r="I32">
        <v>5958936</v>
      </c>
      <c r="J32">
        <v>286849</v>
      </c>
      <c r="K32">
        <v>6607031</v>
      </c>
      <c r="L32">
        <v>5977208</v>
      </c>
      <c r="M32">
        <v>629823</v>
      </c>
      <c r="N32">
        <v>0</v>
      </c>
      <c r="O32">
        <v>0</v>
      </c>
      <c r="P32">
        <v>0</v>
      </c>
      <c r="Q32">
        <v>6989234</v>
      </c>
      <c r="R32">
        <v>6846610</v>
      </c>
      <c r="S32">
        <v>151871</v>
      </c>
      <c r="T32">
        <v>477963</v>
      </c>
      <c r="U32">
        <v>23.528300000000002</v>
      </c>
    </row>
    <row r="33" spans="1:21" x14ac:dyDescent="0.3">
      <c r="A33" t="s">
        <v>116</v>
      </c>
      <c r="B33">
        <v>19900229</v>
      </c>
      <c r="C33">
        <v>18298580</v>
      </c>
      <c r="D33">
        <v>1601649</v>
      </c>
      <c r="E33">
        <v>6949095</v>
      </c>
      <c r="F33">
        <v>6258217</v>
      </c>
      <c r="G33">
        <v>690878</v>
      </c>
      <c r="H33">
        <v>6287790</v>
      </c>
      <c r="I33">
        <v>6001821</v>
      </c>
      <c r="J33">
        <v>285969</v>
      </c>
      <c r="K33">
        <v>6663344</v>
      </c>
      <c r="L33">
        <v>6038542</v>
      </c>
      <c r="M33">
        <v>624802</v>
      </c>
      <c r="N33">
        <v>0</v>
      </c>
      <c r="O33">
        <v>0</v>
      </c>
      <c r="P33">
        <v>0</v>
      </c>
      <c r="Q33">
        <v>6993795</v>
      </c>
      <c r="R33">
        <v>6866787</v>
      </c>
      <c r="S33">
        <v>150441</v>
      </c>
      <c r="T33">
        <v>474373</v>
      </c>
      <c r="U33">
        <v>23.265499999999999</v>
      </c>
    </row>
    <row r="34" spans="1:21" x14ac:dyDescent="0.3">
      <c r="A34" t="s">
        <v>117</v>
      </c>
      <c r="B34">
        <v>19096582</v>
      </c>
      <c r="C34">
        <v>17022898</v>
      </c>
      <c r="D34">
        <v>2073684</v>
      </c>
      <c r="E34">
        <v>6746456</v>
      </c>
      <c r="F34">
        <v>5699585</v>
      </c>
      <c r="G34">
        <v>1046871</v>
      </c>
      <c r="H34">
        <v>6108749</v>
      </c>
      <c r="I34">
        <v>5825191</v>
      </c>
      <c r="J34">
        <v>283558</v>
      </c>
      <c r="K34">
        <v>6241377</v>
      </c>
      <c r="L34">
        <v>5498122</v>
      </c>
      <c r="M34">
        <v>743255</v>
      </c>
      <c r="N34">
        <v>0</v>
      </c>
      <c r="O34">
        <v>0</v>
      </c>
      <c r="P34">
        <v>0</v>
      </c>
      <c r="Q34">
        <v>6803933</v>
      </c>
      <c r="R34">
        <v>6697179</v>
      </c>
      <c r="S34">
        <v>176574</v>
      </c>
      <c r="T34">
        <v>566683</v>
      </c>
      <c r="U34">
        <v>21.1599</v>
      </c>
    </row>
    <row r="35" spans="1:21" x14ac:dyDescent="0.3">
      <c r="A35" t="s">
        <v>118</v>
      </c>
      <c r="B35">
        <v>19091573</v>
      </c>
      <c r="C35">
        <v>16995165</v>
      </c>
      <c r="D35">
        <v>2096408</v>
      </c>
      <c r="E35">
        <v>6746358</v>
      </c>
      <c r="F35">
        <v>5681383</v>
      </c>
      <c r="G35">
        <v>1064975</v>
      </c>
      <c r="H35">
        <v>6114034</v>
      </c>
      <c r="I35">
        <v>5828668</v>
      </c>
      <c r="J35">
        <v>285366</v>
      </c>
      <c r="K35">
        <v>6231181</v>
      </c>
      <c r="L35">
        <v>5485114</v>
      </c>
      <c r="M35">
        <v>746067</v>
      </c>
      <c r="N35">
        <v>0</v>
      </c>
      <c r="O35">
        <v>0</v>
      </c>
      <c r="P35">
        <v>0</v>
      </c>
      <c r="Q35">
        <v>6806647</v>
      </c>
      <c r="R35">
        <v>6700203</v>
      </c>
      <c r="S35">
        <v>175995</v>
      </c>
      <c r="T35">
        <v>570062</v>
      </c>
      <c r="U35">
        <v>20.9283</v>
      </c>
    </row>
    <row r="36" spans="1:21" x14ac:dyDescent="0.3">
      <c r="A36" t="s">
        <v>119</v>
      </c>
      <c r="B36">
        <v>19224240</v>
      </c>
      <c r="C36">
        <v>17148155</v>
      </c>
      <c r="D36">
        <v>2076085</v>
      </c>
      <c r="E36">
        <v>6795978</v>
      </c>
      <c r="F36">
        <v>5743356</v>
      </c>
      <c r="G36">
        <v>1052622</v>
      </c>
      <c r="H36">
        <v>6176618</v>
      </c>
      <c r="I36">
        <v>5891079</v>
      </c>
      <c r="J36">
        <v>285539</v>
      </c>
      <c r="K36">
        <v>6251644</v>
      </c>
      <c r="L36">
        <v>5513720</v>
      </c>
      <c r="M36">
        <v>737924</v>
      </c>
      <c r="N36">
        <v>0</v>
      </c>
      <c r="O36">
        <v>0</v>
      </c>
      <c r="P36">
        <v>0</v>
      </c>
      <c r="Q36">
        <v>6846165</v>
      </c>
      <c r="R36">
        <v>6713656</v>
      </c>
      <c r="S36">
        <v>182203</v>
      </c>
      <c r="T36">
        <v>555814</v>
      </c>
      <c r="U36">
        <v>18.369199999999999</v>
      </c>
    </row>
    <row r="37" spans="1:21" x14ac:dyDescent="0.3">
      <c r="A37" t="s">
        <v>120</v>
      </c>
      <c r="B37">
        <v>19549683</v>
      </c>
      <c r="C37">
        <v>17645179</v>
      </c>
      <c r="D37">
        <v>1904504</v>
      </c>
      <c r="E37">
        <v>6781931</v>
      </c>
      <c r="F37">
        <v>5909256</v>
      </c>
      <c r="G37">
        <v>872675</v>
      </c>
      <c r="H37">
        <v>6326365</v>
      </c>
      <c r="I37">
        <v>6034982</v>
      </c>
      <c r="J37">
        <v>291383</v>
      </c>
      <c r="K37">
        <v>6441387</v>
      </c>
      <c r="L37">
        <v>5700941</v>
      </c>
      <c r="M37">
        <v>740446</v>
      </c>
      <c r="N37">
        <v>0</v>
      </c>
      <c r="O37">
        <v>0</v>
      </c>
      <c r="P37">
        <v>0</v>
      </c>
      <c r="Q37">
        <v>6841891</v>
      </c>
      <c r="R37">
        <v>6730339</v>
      </c>
      <c r="S37">
        <v>174526</v>
      </c>
      <c r="T37">
        <v>565924</v>
      </c>
      <c r="U37">
        <v>22.2347</v>
      </c>
    </row>
    <row r="38" spans="1:21" x14ac:dyDescent="0.3">
      <c r="A38" t="s">
        <v>121</v>
      </c>
      <c r="B38">
        <v>19824815</v>
      </c>
      <c r="C38">
        <v>17996598</v>
      </c>
      <c r="D38">
        <v>1828217</v>
      </c>
      <c r="E38">
        <v>6777273</v>
      </c>
      <c r="F38">
        <v>5983180</v>
      </c>
      <c r="G38">
        <v>794093</v>
      </c>
      <c r="H38">
        <v>6552824</v>
      </c>
      <c r="I38">
        <v>6258923</v>
      </c>
      <c r="J38">
        <v>293901</v>
      </c>
      <c r="K38">
        <v>6494718</v>
      </c>
      <c r="L38">
        <v>5754495</v>
      </c>
      <c r="M38">
        <v>740223</v>
      </c>
      <c r="N38">
        <v>0</v>
      </c>
      <c r="O38">
        <v>0</v>
      </c>
      <c r="P38">
        <v>0</v>
      </c>
      <c r="Q38">
        <v>6826869</v>
      </c>
      <c r="R38">
        <v>6689371</v>
      </c>
      <c r="S38">
        <v>170506</v>
      </c>
      <c r="T38">
        <v>569716</v>
      </c>
      <c r="U38">
        <v>18.9816</v>
      </c>
    </row>
    <row r="39" spans="1:21" x14ac:dyDescent="0.3">
      <c r="A39" t="s">
        <v>122</v>
      </c>
      <c r="B39">
        <v>18258529</v>
      </c>
      <c r="C39">
        <v>16776226</v>
      </c>
      <c r="D39">
        <v>1482303</v>
      </c>
      <c r="E39">
        <v>6153170</v>
      </c>
      <c r="F39">
        <v>5470143</v>
      </c>
      <c r="G39">
        <v>683027</v>
      </c>
      <c r="H39">
        <v>6165470</v>
      </c>
      <c r="I39">
        <v>6016204</v>
      </c>
      <c r="J39">
        <v>149266</v>
      </c>
      <c r="K39">
        <v>5939889</v>
      </c>
      <c r="L39">
        <v>5289879</v>
      </c>
      <c r="M39">
        <v>650010</v>
      </c>
      <c r="N39">
        <v>0</v>
      </c>
      <c r="O39">
        <v>0</v>
      </c>
      <c r="P39">
        <v>0</v>
      </c>
      <c r="Q39">
        <v>6195088</v>
      </c>
      <c r="R39">
        <v>6074628</v>
      </c>
      <c r="S39">
        <v>141748</v>
      </c>
      <c r="T39">
        <v>508269</v>
      </c>
      <c r="U39">
        <v>23.505199999999999</v>
      </c>
    </row>
    <row r="40" spans="1:21" x14ac:dyDescent="0.3">
      <c r="A40" t="s">
        <v>123</v>
      </c>
      <c r="B40">
        <v>18248354</v>
      </c>
      <c r="C40">
        <v>16824305</v>
      </c>
      <c r="D40">
        <v>1424049</v>
      </c>
      <c r="E40">
        <v>6133370</v>
      </c>
      <c r="F40">
        <v>5477360</v>
      </c>
      <c r="G40">
        <v>656010</v>
      </c>
      <c r="H40">
        <v>6163584</v>
      </c>
      <c r="I40">
        <v>6021077</v>
      </c>
      <c r="J40">
        <v>142507</v>
      </c>
      <c r="K40">
        <v>5951400</v>
      </c>
      <c r="L40">
        <v>5325868</v>
      </c>
      <c r="M40">
        <v>625532</v>
      </c>
      <c r="N40">
        <v>0</v>
      </c>
      <c r="O40">
        <v>0</v>
      </c>
      <c r="P40">
        <v>0</v>
      </c>
      <c r="Q40">
        <v>6167955</v>
      </c>
      <c r="R40">
        <v>6077926</v>
      </c>
      <c r="S40">
        <v>141088</v>
      </c>
      <c r="T40">
        <v>484413</v>
      </c>
      <c r="U40">
        <v>17.8947</v>
      </c>
    </row>
    <row r="41" spans="1:21" x14ac:dyDescent="0.3">
      <c r="A41" t="s">
        <v>124</v>
      </c>
      <c r="B41">
        <v>18221332</v>
      </c>
      <c r="C41">
        <v>16717215</v>
      </c>
      <c r="D41">
        <v>1504117</v>
      </c>
      <c r="E41">
        <v>6139623</v>
      </c>
      <c r="F41">
        <v>5438145</v>
      </c>
      <c r="G41">
        <v>701478</v>
      </c>
      <c r="H41">
        <v>6157799</v>
      </c>
      <c r="I41">
        <v>6005773</v>
      </c>
      <c r="J41">
        <v>152026</v>
      </c>
      <c r="K41">
        <v>5923910</v>
      </c>
      <c r="L41">
        <v>5273297</v>
      </c>
      <c r="M41">
        <v>650613</v>
      </c>
      <c r="N41">
        <v>0</v>
      </c>
      <c r="O41">
        <v>0</v>
      </c>
      <c r="P41">
        <v>0</v>
      </c>
      <c r="Q41">
        <v>6184220</v>
      </c>
      <c r="R41">
        <v>6083595</v>
      </c>
      <c r="S41">
        <v>138867</v>
      </c>
      <c r="T41">
        <v>511751</v>
      </c>
      <c r="U41">
        <v>42.867899999999999</v>
      </c>
    </row>
    <row r="42" spans="1:21" x14ac:dyDescent="0.3">
      <c r="A42" t="s">
        <v>125</v>
      </c>
      <c r="B42">
        <v>20432309</v>
      </c>
      <c r="C42">
        <v>20372133</v>
      </c>
      <c r="D42">
        <v>60176</v>
      </c>
      <c r="E42">
        <v>6647055</v>
      </c>
      <c r="F42">
        <v>6612253</v>
      </c>
      <c r="G42">
        <v>34802</v>
      </c>
      <c r="H42">
        <v>7343165</v>
      </c>
      <c r="I42">
        <v>7335944</v>
      </c>
      <c r="J42">
        <v>7221</v>
      </c>
      <c r="K42">
        <v>6442089</v>
      </c>
      <c r="L42">
        <v>6423936</v>
      </c>
      <c r="M42">
        <v>18153</v>
      </c>
      <c r="N42">
        <v>0</v>
      </c>
      <c r="O42">
        <v>0</v>
      </c>
      <c r="P42">
        <v>0</v>
      </c>
      <c r="Q42">
        <v>6648177</v>
      </c>
      <c r="R42">
        <v>6473581</v>
      </c>
      <c r="S42">
        <v>5471</v>
      </c>
      <c r="T42">
        <v>12683</v>
      </c>
      <c r="U42">
        <v>17.323</v>
      </c>
    </row>
    <row r="43" spans="1:21" x14ac:dyDescent="0.3">
      <c r="A43" t="s">
        <v>126</v>
      </c>
      <c r="B43">
        <v>18695184</v>
      </c>
      <c r="C43">
        <v>17717229</v>
      </c>
      <c r="D43">
        <v>977955</v>
      </c>
      <c r="E43">
        <v>6363188</v>
      </c>
      <c r="F43">
        <v>5871915</v>
      </c>
      <c r="G43">
        <v>491273</v>
      </c>
      <c r="H43">
        <v>6205648</v>
      </c>
      <c r="I43">
        <v>6141692</v>
      </c>
      <c r="J43">
        <v>63956</v>
      </c>
      <c r="K43">
        <v>6126348</v>
      </c>
      <c r="L43">
        <v>5703622</v>
      </c>
      <c r="M43">
        <v>422726</v>
      </c>
      <c r="N43">
        <v>0</v>
      </c>
      <c r="O43">
        <v>0</v>
      </c>
      <c r="P43">
        <v>0</v>
      </c>
      <c r="Q43">
        <v>6399463</v>
      </c>
      <c r="R43">
        <v>6246476</v>
      </c>
      <c r="S43">
        <v>117582</v>
      </c>
      <c r="T43">
        <v>305149</v>
      </c>
      <c r="U43">
        <v>28.790700000000001</v>
      </c>
    </row>
    <row r="44" spans="1:21" x14ac:dyDescent="0.3">
      <c r="A44" t="s">
        <v>127</v>
      </c>
      <c r="B44">
        <v>18703244</v>
      </c>
      <c r="C44">
        <v>17720885</v>
      </c>
      <c r="D44">
        <v>982359</v>
      </c>
      <c r="E44">
        <v>6364055</v>
      </c>
      <c r="F44">
        <v>5870738</v>
      </c>
      <c r="G44">
        <v>493317</v>
      </c>
      <c r="H44">
        <v>6211236</v>
      </c>
      <c r="I44">
        <v>6146971</v>
      </c>
      <c r="J44">
        <v>64265</v>
      </c>
      <c r="K44">
        <v>6127953</v>
      </c>
      <c r="L44">
        <v>5703176</v>
      </c>
      <c r="M44">
        <v>424777</v>
      </c>
      <c r="N44">
        <v>0</v>
      </c>
      <c r="O44">
        <v>0</v>
      </c>
      <c r="P44">
        <v>0</v>
      </c>
      <c r="Q44">
        <v>6400936</v>
      </c>
      <c r="R44">
        <v>6248188</v>
      </c>
      <c r="S44">
        <v>118029</v>
      </c>
      <c r="T44">
        <v>306751</v>
      </c>
      <c r="U44">
        <v>29.334800000000001</v>
      </c>
    </row>
    <row r="45" spans="1:21" x14ac:dyDescent="0.3">
      <c r="A45" t="s">
        <v>128</v>
      </c>
      <c r="B45">
        <v>19881016</v>
      </c>
      <c r="C45">
        <v>19386292</v>
      </c>
      <c r="D45">
        <v>494724</v>
      </c>
      <c r="E45">
        <v>6489357</v>
      </c>
      <c r="F45">
        <v>6267742</v>
      </c>
      <c r="G45">
        <v>221615</v>
      </c>
      <c r="H45">
        <v>7088445</v>
      </c>
      <c r="I45">
        <v>7021576</v>
      </c>
      <c r="J45">
        <v>66869</v>
      </c>
      <c r="K45">
        <v>6303214</v>
      </c>
      <c r="L45">
        <v>6096974</v>
      </c>
      <c r="M45">
        <v>206240</v>
      </c>
      <c r="N45">
        <v>0</v>
      </c>
      <c r="O45">
        <v>0</v>
      </c>
      <c r="P45">
        <v>0</v>
      </c>
      <c r="Q45">
        <v>6505304</v>
      </c>
      <c r="R45">
        <v>6372980</v>
      </c>
      <c r="S45">
        <v>50097</v>
      </c>
      <c r="T45">
        <v>156147</v>
      </c>
      <c r="U45">
        <v>15.0212</v>
      </c>
    </row>
    <row r="46" spans="1:21" x14ac:dyDescent="0.3">
      <c r="A46" t="s">
        <v>129</v>
      </c>
      <c r="B46">
        <v>19320722</v>
      </c>
      <c r="C46">
        <v>18215562</v>
      </c>
      <c r="D46">
        <v>1105160</v>
      </c>
      <c r="E46">
        <v>7230963</v>
      </c>
      <c r="F46">
        <v>6751628</v>
      </c>
      <c r="G46">
        <v>479335</v>
      </c>
      <c r="H46">
        <v>5117403</v>
      </c>
      <c r="I46">
        <v>5037793</v>
      </c>
      <c r="J46">
        <v>79610</v>
      </c>
      <c r="K46">
        <v>6972356</v>
      </c>
      <c r="L46">
        <v>6426141</v>
      </c>
      <c r="M46">
        <v>546215</v>
      </c>
      <c r="N46">
        <v>0</v>
      </c>
      <c r="O46">
        <v>0</v>
      </c>
      <c r="P46">
        <v>0</v>
      </c>
      <c r="Q46">
        <v>7274846</v>
      </c>
      <c r="R46">
        <v>7177150</v>
      </c>
      <c r="S46">
        <v>275989</v>
      </c>
      <c r="T46">
        <v>270238</v>
      </c>
      <c r="U46">
        <v>25.561800000000002</v>
      </c>
    </row>
    <row r="47" spans="1:21" x14ac:dyDescent="0.3">
      <c r="A47" t="s">
        <v>130</v>
      </c>
      <c r="B47">
        <v>18213036</v>
      </c>
      <c r="C47">
        <v>12979420</v>
      </c>
      <c r="D47">
        <v>5233616</v>
      </c>
      <c r="E47">
        <v>6352809</v>
      </c>
      <c r="F47">
        <v>5293480</v>
      </c>
      <c r="G47">
        <v>1059329</v>
      </c>
      <c r="H47">
        <v>7023875</v>
      </c>
      <c r="I47">
        <v>3423212</v>
      </c>
      <c r="J47">
        <v>3600663</v>
      </c>
      <c r="K47">
        <v>4836352</v>
      </c>
      <c r="L47">
        <v>4262728</v>
      </c>
      <c r="M47">
        <v>573624</v>
      </c>
      <c r="N47">
        <v>0</v>
      </c>
      <c r="O47">
        <v>0</v>
      </c>
      <c r="P47">
        <v>0</v>
      </c>
      <c r="Q47">
        <v>6372799</v>
      </c>
      <c r="R47">
        <v>6302148</v>
      </c>
      <c r="S47">
        <v>413880</v>
      </c>
      <c r="T47">
        <v>159960</v>
      </c>
      <c r="U47">
        <v>335.363</v>
      </c>
    </row>
    <row r="48" spans="1:21" x14ac:dyDescent="0.3">
      <c r="A48" t="s">
        <v>131</v>
      </c>
      <c r="B48">
        <v>16862730</v>
      </c>
      <c r="C48">
        <v>11138398</v>
      </c>
      <c r="D48">
        <v>5724332</v>
      </c>
      <c r="E48">
        <v>4572429</v>
      </c>
      <c r="F48">
        <v>4189591</v>
      </c>
      <c r="G48">
        <v>382838</v>
      </c>
      <c r="H48">
        <v>8206330</v>
      </c>
      <c r="I48">
        <v>3154775</v>
      </c>
      <c r="J48">
        <v>5051555</v>
      </c>
      <c r="K48">
        <v>4083971</v>
      </c>
      <c r="L48">
        <v>3794032</v>
      </c>
      <c r="M48">
        <v>289939</v>
      </c>
      <c r="N48">
        <v>0</v>
      </c>
      <c r="O48">
        <v>0</v>
      </c>
      <c r="P48">
        <v>0</v>
      </c>
      <c r="Q48">
        <v>4589905</v>
      </c>
      <c r="R48">
        <v>4529832</v>
      </c>
      <c r="S48">
        <v>152489</v>
      </c>
      <c r="T48">
        <v>137630</v>
      </c>
      <c r="U48">
        <v>506.43599999999998</v>
      </c>
    </row>
    <row r="49" spans="1:21" x14ac:dyDescent="0.3">
      <c r="A49" t="s">
        <v>132</v>
      </c>
      <c r="B49">
        <v>17982945</v>
      </c>
      <c r="C49">
        <v>17603390</v>
      </c>
      <c r="D49">
        <v>379555</v>
      </c>
      <c r="E49">
        <v>7209778</v>
      </c>
      <c r="F49">
        <v>7074965</v>
      </c>
      <c r="G49">
        <v>134813</v>
      </c>
      <c r="H49">
        <v>3702211</v>
      </c>
      <c r="I49">
        <v>3597676</v>
      </c>
      <c r="J49">
        <v>104535</v>
      </c>
      <c r="K49">
        <v>7070956</v>
      </c>
      <c r="L49">
        <v>6930749</v>
      </c>
      <c r="M49">
        <v>140207</v>
      </c>
      <c r="N49">
        <v>0</v>
      </c>
      <c r="O49">
        <v>0</v>
      </c>
      <c r="P49">
        <v>0</v>
      </c>
      <c r="Q49">
        <v>7215133</v>
      </c>
      <c r="R49">
        <v>7132364</v>
      </c>
      <c r="S49">
        <v>45484</v>
      </c>
      <c r="T49">
        <v>94728</v>
      </c>
      <c r="U49">
        <v>33.575699999999998</v>
      </c>
    </row>
    <row r="50" spans="1:21" x14ac:dyDescent="0.3">
      <c r="A50" t="s">
        <v>133</v>
      </c>
      <c r="B50">
        <v>17603654</v>
      </c>
      <c r="C50">
        <v>17480522</v>
      </c>
      <c r="D50">
        <v>123132</v>
      </c>
      <c r="E50">
        <v>6647253</v>
      </c>
      <c r="F50">
        <v>6613033</v>
      </c>
      <c r="G50">
        <v>34220</v>
      </c>
      <c r="H50">
        <v>4387661</v>
      </c>
      <c r="I50">
        <v>4344982</v>
      </c>
      <c r="J50">
        <v>42679</v>
      </c>
      <c r="K50">
        <v>6568740</v>
      </c>
      <c r="L50">
        <v>6522507</v>
      </c>
      <c r="M50">
        <v>46233</v>
      </c>
      <c r="N50">
        <v>0</v>
      </c>
      <c r="O50">
        <v>0</v>
      </c>
      <c r="P50">
        <v>0</v>
      </c>
      <c r="Q50">
        <v>6649599</v>
      </c>
      <c r="R50">
        <v>6582336</v>
      </c>
      <c r="S50">
        <v>17160</v>
      </c>
      <c r="T50">
        <v>29255</v>
      </c>
      <c r="U50">
        <v>50.273099999999999</v>
      </c>
    </row>
    <row r="51" spans="1:21" x14ac:dyDescent="0.3">
      <c r="A51" t="s">
        <v>134</v>
      </c>
      <c r="B51">
        <v>20680574</v>
      </c>
      <c r="C51">
        <v>20265475</v>
      </c>
      <c r="D51">
        <v>415099</v>
      </c>
      <c r="E51">
        <v>7169816</v>
      </c>
      <c r="F51">
        <v>6956057</v>
      </c>
      <c r="G51">
        <v>213759</v>
      </c>
      <c r="H51">
        <v>6542388</v>
      </c>
      <c r="I51">
        <v>6523881</v>
      </c>
      <c r="J51">
        <v>18507</v>
      </c>
      <c r="K51">
        <v>6968370</v>
      </c>
      <c r="L51">
        <v>6785537</v>
      </c>
      <c r="M51">
        <v>182833</v>
      </c>
      <c r="N51">
        <v>0</v>
      </c>
      <c r="O51">
        <v>0</v>
      </c>
      <c r="P51">
        <v>0</v>
      </c>
      <c r="Q51">
        <v>7185441</v>
      </c>
      <c r="R51">
        <v>7068881</v>
      </c>
      <c r="S51">
        <v>55152</v>
      </c>
      <c r="T51">
        <v>127676</v>
      </c>
      <c r="U51">
        <v>57.616999999999997</v>
      </c>
    </row>
    <row r="52" spans="1:21" x14ac:dyDescent="0.3">
      <c r="A52" t="s">
        <v>135</v>
      </c>
      <c r="B52">
        <v>12967251</v>
      </c>
      <c r="C52">
        <v>12806168</v>
      </c>
      <c r="D52">
        <v>161083</v>
      </c>
      <c r="E52">
        <v>5097437</v>
      </c>
      <c r="F52">
        <v>5042248</v>
      </c>
      <c r="G52">
        <v>55189</v>
      </c>
      <c r="H52">
        <v>2880652</v>
      </c>
      <c r="I52">
        <v>2846433</v>
      </c>
      <c r="J52">
        <v>34219</v>
      </c>
      <c r="K52">
        <v>4989162</v>
      </c>
      <c r="L52">
        <v>4917487</v>
      </c>
      <c r="M52">
        <v>71675</v>
      </c>
      <c r="N52">
        <v>0</v>
      </c>
      <c r="O52">
        <v>0</v>
      </c>
      <c r="P52">
        <v>0</v>
      </c>
      <c r="Q52">
        <v>5113978</v>
      </c>
      <c r="R52">
        <v>5046159</v>
      </c>
      <c r="S52">
        <v>25796</v>
      </c>
      <c r="T52">
        <v>45688</v>
      </c>
      <c r="U52">
        <v>39.914999999999999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T2" sqref="T1:T1048576"/>
    </sheetView>
  </sheetViews>
  <sheetFormatPr defaultRowHeight="14.4" x14ac:dyDescent="0.3"/>
  <sheetData>
    <row r="1" spans="1:21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s="11" customFormat="1" ht="57.6" x14ac:dyDescent="0.3"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1" t="s">
        <v>32</v>
      </c>
      <c r="L2" s="11" t="s">
        <v>33</v>
      </c>
      <c r="M2" s="11" t="s">
        <v>34</v>
      </c>
      <c r="N2" s="11" t="s">
        <v>35</v>
      </c>
      <c r="O2" s="11" t="s">
        <v>36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</row>
    <row r="3" spans="1:21" x14ac:dyDescent="0.3">
      <c r="A3" t="s">
        <v>1</v>
      </c>
      <c r="B3">
        <v>14636410</v>
      </c>
      <c r="C3">
        <v>14255911</v>
      </c>
      <c r="D3">
        <v>380499</v>
      </c>
      <c r="E3">
        <v>8920354</v>
      </c>
      <c r="F3">
        <v>8887398</v>
      </c>
      <c r="G3">
        <v>32956</v>
      </c>
      <c r="H3">
        <v>0</v>
      </c>
      <c r="I3">
        <v>0</v>
      </c>
      <c r="J3">
        <v>0</v>
      </c>
      <c r="K3">
        <v>5716056</v>
      </c>
      <c r="L3">
        <v>5368513</v>
      </c>
      <c r="M3">
        <v>347543</v>
      </c>
      <c r="N3">
        <v>0</v>
      </c>
      <c r="O3">
        <v>0</v>
      </c>
      <c r="P3">
        <v>0</v>
      </c>
      <c r="Q3">
        <v>5747503</v>
      </c>
      <c r="R3">
        <v>5738874</v>
      </c>
      <c r="S3">
        <v>260729</v>
      </c>
      <c r="T3">
        <v>86968</v>
      </c>
      <c r="U3">
        <v>20.883600000000001</v>
      </c>
    </row>
    <row r="4" spans="1:21" x14ac:dyDescent="0.3">
      <c r="A4" t="s">
        <v>87</v>
      </c>
      <c r="B4">
        <v>19712319</v>
      </c>
      <c r="C4">
        <v>18443555</v>
      </c>
      <c r="D4">
        <v>1268764</v>
      </c>
      <c r="E4">
        <v>9540367</v>
      </c>
      <c r="F4">
        <v>9343195</v>
      </c>
      <c r="G4">
        <v>197172</v>
      </c>
      <c r="H4">
        <v>0</v>
      </c>
      <c r="I4">
        <v>0</v>
      </c>
      <c r="J4">
        <v>0</v>
      </c>
      <c r="K4">
        <v>10171952</v>
      </c>
      <c r="L4">
        <v>9100360</v>
      </c>
      <c r="M4">
        <v>1071592</v>
      </c>
      <c r="N4">
        <v>0</v>
      </c>
      <c r="O4">
        <v>0</v>
      </c>
      <c r="P4">
        <v>0</v>
      </c>
      <c r="Q4">
        <v>10300180</v>
      </c>
      <c r="R4">
        <v>10295241</v>
      </c>
      <c r="S4">
        <v>510362</v>
      </c>
      <c r="T4">
        <v>561085</v>
      </c>
      <c r="U4">
        <v>16.584199999999999</v>
      </c>
    </row>
    <row r="5" spans="1:21" x14ac:dyDescent="0.3">
      <c r="A5" t="s">
        <v>88</v>
      </c>
      <c r="B5">
        <v>17990483</v>
      </c>
      <c r="C5">
        <v>17065086</v>
      </c>
      <c r="D5">
        <v>925397</v>
      </c>
      <c r="E5">
        <v>9443269</v>
      </c>
      <c r="F5">
        <v>9328407</v>
      </c>
      <c r="G5">
        <v>114862</v>
      </c>
      <c r="H5">
        <v>0</v>
      </c>
      <c r="I5">
        <v>0</v>
      </c>
      <c r="J5">
        <v>0</v>
      </c>
      <c r="K5">
        <v>8547214</v>
      </c>
      <c r="L5">
        <v>7736679</v>
      </c>
      <c r="M5">
        <v>810535</v>
      </c>
      <c r="N5">
        <v>0</v>
      </c>
      <c r="O5">
        <v>0</v>
      </c>
      <c r="P5">
        <v>0</v>
      </c>
      <c r="Q5">
        <v>8639646</v>
      </c>
      <c r="R5">
        <v>8633422</v>
      </c>
      <c r="S5">
        <v>435549</v>
      </c>
      <c r="T5">
        <v>375059</v>
      </c>
      <c r="U5">
        <v>18.1782</v>
      </c>
    </row>
    <row r="6" spans="1:21" x14ac:dyDescent="0.3">
      <c r="A6" t="s">
        <v>89</v>
      </c>
      <c r="B6">
        <v>16923129</v>
      </c>
      <c r="C6">
        <v>15901802</v>
      </c>
      <c r="D6">
        <v>1021327</v>
      </c>
      <c r="E6">
        <v>9383806</v>
      </c>
      <c r="F6">
        <v>9263031</v>
      </c>
      <c r="G6">
        <v>120775</v>
      </c>
      <c r="H6">
        <v>0</v>
      </c>
      <c r="I6">
        <v>0</v>
      </c>
      <c r="J6">
        <v>0</v>
      </c>
      <c r="K6">
        <v>7539323</v>
      </c>
      <c r="L6">
        <v>6638771</v>
      </c>
      <c r="M6">
        <v>900552</v>
      </c>
      <c r="N6">
        <v>0</v>
      </c>
      <c r="O6">
        <v>0</v>
      </c>
      <c r="P6">
        <v>0</v>
      </c>
      <c r="Q6">
        <v>7619815</v>
      </c>
      <c r="R6">
        <v>7612208</v>
      </c>
      <c r="S6">
        <v>478272</v>
      </c>
      <c r="T6">
        <v>422288</v>
      </c>
      <c r="U6">
        <v>22.342400000000001</v>
      </c>
    </row>
    <row r="7" spans="1:21" x14ac:dyDescent="0.3">
      <c r="A7" t="s">
        <v>90</v>
      </c>
      <c r="B7">
        <v>20641255</v>
      </c>
      <c r="C7">
        <v>19404964</v>
      </c>
      <c r="D7">
        <v>1236291</v>
      </c>
      <c r="E7">
        <v>9300065</v>
      </c>
      <c r="F7">
        <v>9148594</v>
      </c>
      <c r="G7">
        <v>151471</v>
      </c>
      <c r="H7">
        <v>0</v>
      </c>
      <c r="I7">
        <v>0</v>
      </c>
      <c r="J7">
        <v>0</v>
      </c>
      <c r="K7">
        <v>11341190</v>
      </c>
      <c r="L7">
        <v>10256370</v>
      </c>
      <c r="M7">
        <v>1084820</v>
      </c>
      <c r="N7">
        <v>0</v>
      </c>
      <c r="O7">
        <v>0</v>
      </c>
      <c r="P7">
        <v>0</v>
      </c>
      <c r="Q7">
        <v>11459297</v>
      </c>
      <c r="R7">
        <v>11452956</v>
      </c>
      <c r="S7">
        <v>621831</v>
      </c>
      <c r="T7">
        <v>462850</v>
      </c>
      <c r="U7">
        <v>18.5108</v>
      </c>
    </row>
    <row r="8" spans="1:21" x14ac:dyDescent="0.3">
      <c r="A8" t="s">
        <v>91</v>
      </c>
      <c r="B8">
        <v>13770735</v>
      </c>
      <c r="C8">
        <v>12951390</v>
      </c>
      <c r="D8">
        <v>819345</v>
      </c>
      <c r="E8">
        <v>8453830</v>
      </c>
      <c r="F8">
        <v>8409027</v>
      </c>
      <c r="G8">
        <v>44803</v>
      </c>
      <c r="H8">
        <v>0</v>
      </c>
      <c r="I8">
        <v>0</v>
      </c>
      <c r="J8">
        <v>0</v>
      </c>
      <c r="K8">
        <v>5316905</v>
      </c>
      <c r="L8">
        <v>4542363</v>
      </c>
      <c r="M8">
        <v>774542</v>
      </c>
      <c r="N8">
        <v>0</v>
      </c>
      <c r="O8">
        <v>0</v>
      </c>
      <c r="P8">
        <v>0</v>
      </c>
      <c r="Q8">
        <v>5349976</v>
      </c>
      <c r="R8">
        <v>5346203</v>
      </c>
      <c r="S8">
        <v>660331</v>
      </c>
      <c r="T8">
        <v>114581</v>
      </c>
      <c r="U8">
        <v>21.354099999999999</v>
      </c>
    </row>
    <row r="9" spans="1:21" x14ac:dyDescent="0.3">
      <c r="A9" t="s">
        <v>92</v>
      </c>
      <c r="B9">
        <v>13794422</v>
      </c>
      <c r="C9">
        <v>12788732</v>
      </c>
      <c r="D9">
        <v>1005690</v>
      </c>
      <c r="E9">
        <v>9109003</v>
      </c>
      <c r="F9">
        <v>9064743</v>
      </c>
      <c r="G9">
        <v>44260</v>
      </c>
      <c r="H9">
        <v>0</v>
      </c>
      <c r="I9">
        <v>0</v>
      </c>
      <c r="J9">
        <v>0</v>
      </c>
      <c r="K9">
        <v>4685419</v>
      </c>
      <c r="L9">
        <v>3723989</v>
      </c>
      <c r="M9">
        <v>961430</v>
      </c>
      <c r="N9">
        <v>0</v>
      </c>
      <c r="O9">
        <v>0</v>
      </c>
      <c r="P9">
        <v>0</v>
      </c>
      <c r="Q9">
        <v>4733778</v>
      </c>
      <c r="R9">
        <v>4728507</v>
      </c>
      <c r="S9">
        <v>804278</v>
      </c>
      <c r="T9">
        <v>157057</v>
      </c>
      <c r="U9">
        <v>16.283200000000001</v>
      </c>
    </row>
    <row r="10" spans="1:21" x14ac:dyDescent="0.3">
      <c r="A10" t="s">
        <v>93</v>
      </c>
      <c r="B10">
        <v>16416434</v>
      </c>
      <c r="C10">
        <v>15514037</v>
      </c>
      <c r="D10">
        <v>902397</v>
      </c>
      <c r="E10">
        <v>9756580</v>
      </c>
      <c r="F10">
        <v>9705056</v>
      </c>
      <c r="G10">
        <v>51524</v>
      </c>
      <c r="H10">
        <v>0</v>
      </c>
      <c r="I10">
        <v>0</v>
      </c>
      <c r="J10">
        <v>0</v>
      </c>
      <c r="K10">
        <v>6659854</v>
      </c>
      <c r="L10">
        <v>5808981</v>
      </c>
      <c r="M10">
        <v>850873</v>
      </c>
      <c r="N10">
        <v>0</v>
      </c>
      <c r="O10">
        <v>0</v>
      </c>
      <c r="P10">
        <v>0</v>
      </c>
      <c r="Q10">
        <v>6706866</v>
      </c>
      <c r="R10">
        <v>6705510</v>
      </c>
      <c r="S10">
        <v>678425</v>
      </c>
      <c r="T10">
        <v>172414</v>
      </c>
      <c r="U10">
        <v>17.5579</v>
      </c>
    </row>
    <row r="11" spans="1:21" x14ac:dyDescent="0.3">
      <c r="A11" t="s">
        <v>94</v>
      </c>
      <c r="B11">
        <v>15728009</v>
      </c>
      <c r="C11">
        <v>14713091</v>
      </c>
      <c r="D11">
        <v>1014918</v>
      </c>
      <c r="E11">
        <v>8244547</v>
      </c>
      <c r="F11">
        <v>8146026</v>
      </c>
      <c r="G11">
        <v>98521</v>
      </c>
      <c r="H11">
        <v>0</v>
      </c>
      <c r="I11">
        <v>0</v>
      </c>
      <c r="J11">
        <v>0</v>
      </c>
      <c r="K11">
        <v>7483462</v>
      </c>
      <c r="L11">
        <v>6567065</v>
      </c>
      <c r="M11">
        <v>916397</v>
      </c>
      <c r="N11">
        <v>0</v>
      </c>
      <c r="O11">
        <v>0</v>
      </c>
      <c r="P11">
        <v>0</v>
      </c>
      <c r="Q11">
        <v>7560018</v>
      </c>
      <c r="R11">
        <v>7538663</v>
      </c>
      <c r="S11">
        <v>596387</v>
      </c>
      <c r="T11">
        <v>320177</v>
      </c>
      <c r="U11">
        <v>25.1479</v>
      </c>
    </row>
    <row r="12" spans="1:21" x14ac:dyDescent="0.3">
      <c r="A12" t="s">
        <v>95</v>
      </c>
      <c r="B12">
        <v>17974145</v>
      </c>
      <c r="C12">
        <v>17227039</v>
      </c>
      <c r="D12">
        <v>747106</v>
      </c>
      <c r="E12">
        <v>9827749</v>
      </c>
      <c r="F12">
        <v>9809930</v>
      </c>
      <c r="G12">
        <v>17819</v>
      </c>
      <c r="H12">
        <v>0</v>
      </c>
      <c r="I12">
        <v>0</v>
      </c>
      <c r="J12">
        <v>0</v>
      </c>
      <c r="K12">
        <v>8146396</v>
      </c>
      <c r="L12">
        <v>7417109</v>
      </c>
      <c r="M12">
        <v>729287</v>
      </c>
      <c r="N12">
        <v>0</v>
      </c>
      <c r="O12">
        <v>0</v>
      </c>
      <c r="P12">
        <v>0</v>
      </c>
      <c r="Q12">
        <v>8180566</v>
      </c>
      <c r="R12">
        <v>8180566</v>
      </c>
      <c r="S12">
        <v>710492</v>
      </c>
      <c r="T12">
        <v>18795</v>
      </c>
      <c r="U12">
        <v>13.770899999999999</v>
      </c>
    </row>
    <row r="13" spans="1:21" x14ac:dyDescent="0.3">
      <c r="A13" t="s">
        <v>96</v>
      </c>
      <c r="B13">
        <v>17041720</v>
      </c>
      <c r="C13">
        <v>15698027</v>
      </c>
      <c r="D13">
        <v>1343693</v>
      </c>
      <c r="E13">
        <v>9287367</v>
      </c>
      <c r="F13">
        <v>9144469</v>
      </c>
      <c r="G13">
        <v>142898</v>
      </c>
      <c r="H13">
        <v>0</v>
      </c>
      <c r="I13">
        <v>0</v>
      </c>
      <c r="J13">
        <v>0</v>
      </c>
      <c r="K13">
        <v>7754353</v>
      </c>
      <c r="L13">
        <v>6553558</v>
      </c>
      <c r="M13">
        <v>1200795</v>
      </c>
      <c r="N13">
        <v>0</v>
      </c>
      <c r="O13">
        <v>0</v>
      </c>
      <c r="P13">
        <v>0</v>
      </c>
      <c r="Q13">
        <v>7869751</v>
      </c>
      <c r="R13">
        <v>7845373</v>
      </c>
      <c r="S13">
        <v>798115</v>
      </c>
      <c r="T13">
        <v>402726</v>
      </c>
      <c r="U13">
        <v>34.520200000000003</v>
      </c>
    </row>
    <row r="14" spans="1:21" x14ac:dyDescent="0.3">
      <c r="A14" t="s">
        <v>97</v>
      </c>
      <c r="B14">
        <v>19326045</v>
      </c>
      <c r="C14">
        <v>17869902</v>
      </c>
      <c r="D14">
        <v>1456143</v>
      </c>
      <c r="E14">
        <v>10703170</v>
      </c>
      <c r="F14">
        <v>10547627</v>
      </c>
      <c r="G14">
        <v>155543</v>
      </c>
      <c r="H14">
        <v>0</v>
      </c>
      <c r="I14">
        <v>0</v>
      </c>
      <c r="J14">
        <v>0</v>
      </c>
      <c r="K14">
        <v>8622875</v>
      </c>
      <c r="L14">
        <v>7322275</v>
      </c>
      <c r="M14">
        <v>1300600</v>
      </c>
      <c r="N14">
        <v>0</v>
      </c>
      <c r="O14">
        <v>0</v>
      </c>
      <c r="P14">
        <v>0</v>
      </c>
      <c r="Q14">
        <v>8743597</v>
      </c>
      <c r="R14">
        <v>8717228</v>
      </c>
      <c r="S14">
        <v>949311</v>
      </c>
      <c r="T14">
        <v>351249</v>
      </c>
      <c r="U14">
        <v>33.187800000000003</v>
      </c>
    </row>
    <row r="15" spans="1:21" x14ac:dyDescent="0.3">
      <c r="A15" t="s">
        <v>98</v>
      </c>
      <c r="B15">
        <v>16345347</v>
      </c>
      <c r="C15">
        <v>14981492</v>
      </c>
      <c r="D15">
        <v>1363855</v>
      </c>
      <c r="E15">
        <v>10755870</v>
      </c>
      <c r="F15">
        <v>10634991</v>
      </c>
      <c r="G15">
        <v>120879</v>
      </c>
      <c r="H15">
        <v>0</v>
      </c>
      <c r="I15">
        <v>0</v>
      </c>
      <c r="J15">
        <v>0</v>
      </c>
      <c r="K15">
        <v>5589477</v>
      </c>
      <c r="L15">
        <v>4346501</v>
      </c>
      <c r="M15">
        <v>1242976</v>
      </c>
      <c r="N15">
        <v>0</v>
      </c>
      <c r="O15">
        <v>0</v>
      </c>
      <c r="P15">
        <v>0</v>
      </c>
      <c r="Q15">
        <v>5701494</v>
      </c>
      <c r="R15">
        <v>5674928</v>
      </c>
      <c r="S15">
        <v>970300</v>
      </c>
      <c r="T15">
        <v>272688</v>
      </c>
      <c r="U15">
        <v>31.297799999999999</v>
      </c>
    </row>
    <row r="16" spans="1:21" x14ac:dyDescent="0.3">
      <c r="A16" t="s">
        <v>99</v>
      </c>
      <c r="B16">
        <v>15314476</v>
      </c>
      <c r="C16">
        <v>13882254</v>
      </c>
      <c r="D16">
        <v>1432222</v>
      </c>
      <c r="E16">
        <v>9947699</v>
      </c>
      <c r="F16">
        <v>9835296</v>
      </c>
      <c r="G16">
        <v>112403</v>
      </c>
      <c r="H16">
        <v>0</v>
      </c>
      <c r="I16">
        <v>0</v>
      </c>
      <c r="J16">
        <v>0</v>
      </c>
      <c r="K16">
        <v>5366777</v>
      </c>
      <c r="L16">
        <v>4046958</v>
      </c>
      <c r="M16">
        <v>1319819</v>
      </c>
      <c r="N16">
        <v>0</v>
      </c>
      <c r="O16">
        <v>0</v>
      </c>
      <c r="P16">
        <v>0</v>
      </c>
      <c r="Q16">
        <v>5480839</v>
      </c>
      <c r="R16">
        <v>5455202</v>
      </c>
      <c r="S16">
        <v>1078465</v>
      </c>
      <c r="T16">
        <v>241219</v>
      </c>
      <c r="U16">
        <v>31.928899999999999</v>
      </c>
    </row>
    <row r="17" spans="1:21" x14ac:dyDescent="0.3">
      <c r="A17" t="s">
        <v>100</v>
      </c>
      <c r="B17">
        <v>14969898</v>
      </c>
      <c r="C17">
        <v>13384802</v>
      </c>
      <c r="D17">
        <v>1585096</v>
      </c>
      <c r="E17">
        <v>8859318</v>
      </c>
      <c r="F17">
        <v>8714322</v>
      </c>
      <c r="G17">
        <v>144996</v>
      </c>
      <c r="H17">
        <v>0</v>
      </c>
      <c r="I17">
        <v>0</v>
      </c>
      <c r="J17">
        <v>0</v>
      </c>
      <c r="K17">
        <v>6110580</v>
      </c>
      <c r="L17">
        <v>4670480</v>
      </c>
      <c r="M17">
        <v>1440100</v>
      </c>
      <c r="N17">
        <v>0</v>
      </c>
      <c r="O17">
        <v>0</v>
      </c>
      <c r="P17">
        <v>0</v>
      </c>
      <c r="Q17">
        <v>6231911</v>
      </c>
      <c r="R17">
        <v>6207980</v>
      </c>
      <c r="S17">
        <v>1104669</v>
      </c>
      <c r="T17">
        <v>335448</v>
      </c>
      <c r="U17">
        <v>31.644200000000001</v>
      </c>
    </row>
    <row r="18" spans="1:21" x14ac:dyDescent="0.3">
      <c r="A18" t="s">
        <v>101</v>
      </c>
      <c r="B18">
        <v>14501526</v>
      </c>
      <c r="C18">
        <v>12822267</v>
      </c>
      <c r="D18">
        <v>1679259</v>
      </c>
      <c r="E18">
        <v>8715440</v>
      </c>
      <c r="F18">
        <v>8581186</v>
      </c>
      <c r="G18">
        <v>134254</v>
      </c>
      <c r="H18">
        <v>0</v>
      </c>
      <c r="I18">
        <v>0</v>
      </c>
      <c r="J18">
        <v>0</v>
      </c>
      <c r="K18">
        <v>5786086</v>
      </c>
      <c r="L18">
        <v>4241081</v>
      </c>
      <c r="M18">
        <v>1545005</v>
      </c>
      <c r="N18">
        <v>0</v>
      </c>
      <c r="O18">
        <v>0</v>
      </c>
      <c r="P18">
        <v>0</v>
      </c>
      <c r="Q18">
        <v>5915854</v>
      </c>
      <c r="R18">
        <v>5888463</v>
      </c>
      <c r="S18">
        <v>1243067</v>
      </c>
      <c r="T18">
        <v>301996</v>
      </c>
      <c r="U18">
        <v>31.091899999999999</v>
      </c>
    </row>
    <row r="19" spans="1:21" x14ac:dyDescent="0.3">
      <c r="A19" t="s">
        <v>102</v>
      </c>
      <c r="B19">
        <v>14492102</v>
      </c>
      <c r="C19">
        <v>12758619</v>
      </c>
      <c r="D19">
        <v>1733483</v>
      </c>
      <c r="E19">
        <v>8685738</v>
      </c>
      <c r="F19">
        <v>8551253</v>
      </c>
      <c r="G19">
        <v>134485</v>
      </c>
      <c r="H19">
        <v>0</v>
      </c>
      <c r="I19">
        <v>0</v>
      </c>
      <c r="J19">
        <v>0</v>
      </c>
      <c r="K19">
        <v>5806364</v>
      </c>
      <c r="L19">
        <v>4207366</v>
      </c>
      <c r="M19">
        <v>1598998</v>
      </c>
      <c r="N19">
        <v>0</v>
      </c>
      <c r="O19">
        <v>0</v>
      </c>
      <c r="P19">
        <v>0</v>
      </c>
      <c r="Q19">
        <v>5943599</v>
      </c>
      <c r="R19">
        <v>5913602</v>
      </c>
      <c r="S19">
        <v>1288056</v>
      </c>
      <c r="T19">
        <v>311119</v>
      </c>
      <c r="U19">
        <v>32.792299999999997</v>
      </c>
    </row>
    <row r="20" spans="1:21" x14ac:dyDescent="0.3">
      <c r="A20" t="s">
        <v>103</v>
      </c>
      <c r="B20">
        <v>18456247</v>
      </c>
      <c r="C20">
        <v>16971337</v>
      </c>
      <c r="D20">
        <v>1484910</v>
      </c>
      <c r="E20">
        <v>9703927</v>
      </c>
      <c r="F20">
        <v>9605371</v>
      </c>
      <c r="G20">
        <v>98556</v>
      </c>
      <c r="H20">
        <v>0</v>
      </c>
      <c r="I20">
        <v>0</v>
      </c>
      <c r="J20">
        <v>0</v>
      </c>
      <c r="K20">
        <v>8752320</v>
      </c>
      <c r="L20">
        <v>7365966</v>
      </c>
      <c r="M20">
        <v>1386354</v>
      </c>
      <c r="N20">
        <v>0</v>
      </c>
      <c r="O20">
        <v>0</v>
      </c>
      <c r="P20">
        <v>0</v>
      </c>
      <c r="Q20">
        <v>8885913</v>
      </c>
      <c r="R20">
        <v>8885285</v>
      </c>
      <c r="S20">
        <v>1335737</v>
      </c>
      <c r="T20">
        <v>50622</v>
      </c>
      <c r="U20">
        <v>14.4679</v>
      </c>
    </row>
    <row r="21" spans="1:21" x14ac:dyDescent="0.3">
      <c r="A21" t="s">
        <v>104</v>
      </c>
      <c r="B21">
        <v>18294367</v>
      </c>
      <c r="C21">
        <v>16791175</v>
      </c>
      <c r="D21">
        <v>1503192</v>
      </c>
      <c r="E21">
        <v>9740955</v>
      </c>
      <c r="F21">
        <v>9662856</v>
      </c>
      <c r="G21">
        <v>78099</v>
      </c>
      <c r="H21">
        <v>0</v>
      </c>
      <c r="I21">
        <v>0</v>
      </c>
      <c r="J21">
        <v>0</v>
      </c>
      <c r="K21">
        <v>8553412</v>
      </c>
      <c r="L21">
        <v>7128319</v>
      </c>
      <c r="M21">
        <v>1425093</v>
      </c>
      <c r="N21">
        <v>0</v>
      </c>
      <c r="O21">
        <v>0</v>
      </c>
      <c r="P21">
        <v>0</v>
      </c>
      <c r="Q21">
        <v>8662984</v>
      </c>
      <c r="R21">
        <v>8662984</v>
      </c>
      <c r="S21">
        <v>1408448</v>
      </c>
      <c r="T21">
        <v>16637</v>
      </c>
      <c r="U21">
        <v>13.5832</v>
      </c>
    </row>
    <row r="22" spans="1:21" x14ac:dyDescent="0.3">
      <c r="A22" t="s">
        <v>105</v>
      </c>
      <c r="B22">
        <v>14692575</v>
      </c>
      <c r="C22">
        <v>12313681</v>
      </c>
      <c r="D22">
        <v>2378894</v>
      </c>
      <c r="E22">
        <v>9823166</v>
      </c>
      <c r="F22">
        <v>9713822</v>
      </c>
      <c r="G22">
        <v>109344</v>
      </c>
      <c r="H22">
        <v>0</v>
      </c>
      <c r="I22">
        <v>0</v>
      </c>
      <c r="J22">
        <v>0</v>
      </c>
      <c r="K22">
        <v>4869409</v>
      </c>
      <c r="L22">
        <v>2599859</v>
      </c>
      <c r="M22">
        <v>2269550</v>
      </c>
      <c r="N22">
        <v>0</v>
      </c>
      <c r="O22">
        <v>0</v>
      </c>
      <c r="P22">
        <v>0</v>
      </c>
      <c r="Q22">
        <v>4997323</v>
      </c>
      <c r="R22">
        <v>4994212</v>
      </c>
      <c r="S22">
        <v>2002777</v>
      </c>
      <c r="T22">
        <v>267006</v>
      </c>
      <c r="U22">
        <v>17.633099999999999</v>
      </c>
    </row>
    <row r="23" spans="1:21" x14ac:dyDescent="0.3">
      <c r="A23" t="s">
        <v>106</v>
      </c>
      <c r="B23">
        <v>15175485</v>
      </c>
      <c r="C23">
        <v>12968365</v>
      </c>
      <c r="D23">
        <v>2207120</v>
      </c>
      <c r="E23">
        <v>9868430</v>
      </c>
      <c r="F23">
        <v>9799916</v>
      </c>
      <c r="G23">
        <v>68514</v>
      </c>
      <c r="H23">
        <v>0</v>
      </c>
      <c r="I23">
        <v>0</v>
      </c>
      <c r="J23">
        <v>0</v>
      </c>
      <c r="K23">
        <v>5307055</v>
      </c>
      <c r="L23">
        <v>3168449</v>
      </c>
      <c r="M23">
        <v>2138606</v>
      </c>
      <c r="N23">
        <v>0</v>
      </c>
      <c r="O23">
        <v>0</v>
      </c>
      <c r="P23">
        <v>0</v>
      </c>
      <c r="Q23">
        <v>5377339</v>
      </c>
      <c r="R23">
        <v>5375687</v>
      </c>
      <c r="S23">
        <v>2088128</v>
      </c>
      <c r="T23">
        <v>50454</v>
      </c>
      <c r="U23">
        <v>17.6249</v>
      </c>
    </row>
    <row r="24" spans="1:21" x14ac:dyDescent="0.3">
      <c r="A24" t="s">
        <v>107</v>
      </c>
      <c r="B24">
        <v>15517364</v>
      </c>
      <c r="C24">
        <v>13080876</v>
      </c>
      <c r="D24">
        <v>2436488</v>
      </c>
      <c r="E24">
        <v>10085638</v>
      </c>
      <c r="F24">
        <v>10011033</v>
      </c>
      <c r="G24">
        <v>74605</v>
      </c>
      <c r="H24">
        <v>0</v>
      </c>
      <c r="I24">
        <v>0</v>
      </c>
      <c r="J24">
        <v>0</v>
      </c>
      <c r="K24">
        <v>5431726</v>
      </c>
      <c r="L24">
        <v>3069843</v>
      </c>
      <c r="M24">
        <v>2361883</v>
      </c>
      <c r="N24">
        <v>0</v>
      </c>
      <c r="O24">
        <v>0</v>
      </c>
      <c r="P24">
        <v>0</v>
      </c>
      <c r="Q24">
        <v>5507064</v>
      </c>
      <c r="R24">
        <v>5505519</v>
      </c>
      <c r="S24">
        <v>2312584</v>
      </c>
      <c r="T24">
        <v>49307</v>
      </c>
      <c r="U24">
        <v>17.160699999999999</v>
      </c>
    </row>
    <row r="25" spans="1:21" x14ac:dyDescent="0.3">
      <c r="A25" t="s">
        <v>108</v>
      </c>
      <c r="B25">
        <v>14760134</v>
      </c>
      <c r="C25">
        <v>12545296</v>
      </c>
      <c r="D25">
        <v>2214838</v>
      </c>
      <c r="E25">
        <v>9837946</v>
      </c>
      <c r="F25">
        <v>9765149</v>
      </c>
      <c r="G25">
        <v>72797</v>
      </c>
      <c r="H25">
        <v>0</v>
      </c>
      <c r="I25">
        <v>0</v>
      </c>
      <c r="J25">
        <v>0</v>
      </c>
      <c r="K25">
        <v>4922188</v>
      </c>
      <c r="L25">
        <v>2780147</v>
      </c>
      <c r="M25">
        <v>2142041</v>
      </c>
      <c r="N25">
        <v>0</v>
      </c>
      <c r="O25">
        <v>0</v>
      </c>
      <c r="P25">
        <v>0</v>
      </c>
      <c r="Q25">
        <v>4995693</v>
      </c>
      <c r="R25">
        <v>4993557</v>
      </c>
      <c r="S25">
        <v>2073226</v>
      </c>
      <c r="T25">
        <v>68820</v>
      </c>
      <c r="U25">
        <v>18.143599999999999</v>
      </c>
    </row>
    <row r="26" spans="1:21" x14ac:dyDescent="0.3">
      <c r="A26" t="s">
        <v>109</v>
      </c>
      <c r="B26">
        <v>15571466</v>
      </c>
      <c r="C26">
        <v>13115356</v>
      </c>
      <c r="D26">
        <v>2456110</v>
      </c>
      <c r="E26">
        <v>10075981</v>
      </c>
      <c r="F26">
        <v>9998366</v>
      </c>
      <c r="G26">
        <v>77615</v>
      </c>
      <c r="H26">
        <v>0</v>
      </c>
      <c r="I26">
        <v>0</v>
      </c>
      <c r="J26">
        <v>0</v>
      </c>
      <c r="K26">
        <v>5495485</v>
      </c>
      <c r="L26">
        <v>3116990</v>
      </c>
      <c r="M26">
        <v>2378495</v>
      </c>
      <c r="N26">
        <v>0</v>
      </c>
      <c r="O26">
        <v>0</v>
      </c>
      <c r="P26">
        <v>0</v>
      </c>
      <c r="Q26">
        <v>5574110</v>
      </c>
      <c r="R26">
        <v>5572722</v>
      </c>
      <c r="S26">
        <v>2314322</v>
      </c>
      <c r="T26">
        <v>64199</v>
      </c>
      <c r="U26">
        <v>17.366399999999999</v>
      </c>
    </row>
    <row r="27" spans="1:21" x14ac:dyDescent="0.3">
      <c r="A27" t="s">
        <v>110</v>
      </c>
      <c r="B27">
        <v>16208402</v>
      </c>
      <c r="C27">
        <v>13693810</v>
      </c>
      <c r="D27">
        <v>2514592</v>
      </c>
      <c r="E27">
        <v>10097301</v>
      </c>
      <c r="F27">
        <v>10016312</v>
      </c>
      <c r="G27">
        <v>80989</v>
      </c>
      <c r="H27">
        <v>0</v>
      </c>
      <c r="I27">
        <v>0</v>
      </c>
      <c r="J27">
        <v>0</v>
      </c>
      <c r="K27">
        <v>6111101</v>
      </c>
      <c r="L27">
        <v>3677498</v>
      </c>
      <c r="M27">
        <v>2433603</v>
      </c>
      <c r="N27">
        <v>0</v>
      </c>
      <c r="O27">
        <v>0</v>
      </c>
      <c r="P27">
        <v>0</v>
      </c>
      <c r="Q27">
        <v>6198155</v>
      </c>
      <c r="R27">
        <v>6195658</v>
      </c>
      <c r="S27">
        <v>2361357</v>
      </c>
      <c r="T27">
        <v>72247</v>
      </c>
      <c r="U27">
        <v>16.850300000000001</v>
      </c>
    </row>
    <row r="28" spans="1:21" x14ac:dyDescent="0.3">
      <c r="A28" t="s">
        <v>111</v>
      </c>
      <c r="B28">
        <v>15735120</v>
      </c>
      <c r="C28">
        <v>13231965</v>
      </c>
      <c r="D28">
        <v>2503155</v>
      </c>
      <c r="E28">
        <v>10101446</v>
      </c>
      <c r="F28">
        <v>10020390</v>
      </c>
      <c r="G28">
        <v>81056</v>
      </c>
      <c r="H28">
        <v>0</v>
      </c>
      <c r="I28">
        <v>0</v>
      </c>
      <c r="J28">
        <v>0</v>
      </c>
      <c r="K28">
        <v>5633674</v>
      </c>
      <c r="L28">
        <v>3211575</v>
      </c>
      <c r="M28">
        <v>2422099</v>
      </c>
      <c r="N28">
        <v>0</v>
      </c>
      <c r="O28">
        <v>0</v>
      </c>
      <c r="P28">
        <v>0</v>
      </c>
      <c r="Q28">
        <v>5722299</v>
      </c>
      <c r="R28">
        <v>5720764</v>
      </c>
      <c r="S28">
        <v>2352588</v>
      </c>
      <c r="T28">
        <v>69533</v>
      </c>
      <c r="U28">
        <v>16.8123</v>
      </c>
    </row>
    <row r="29" spans="1:21" x14ac:dyDescent="0.3">
      <c r="A29" t="s">
        <v>112</v>
      </c>
      <c r="B29">
        <v>15629716</v>
      </c>
      <c r="C29">
        <v>12695248</v>
      </c>
      <c r="D29">
        <v>2934468</v>
      </c>
      <c r="E29">
        <v>9397247</v>
      </c>
      <c r="F29">
        <v>9256729</v>
      </c>
      <c r="G29">
        <v>140518</v>
      </c>
      <c r="H29">
        <v>0</v>
      </c>
      <c r="I29">
        <v>0</v>
      </c>
      <c r="J29">
        <v>0</v>
      </c>
      <c r="K29">
        <v>6232469</v>
      </c>
      <c r="L29">
        <v>3438519</v>
      </c>
      <c r="M29">
        <v>2793950</v>
      </c>
      <c r="N29">
        <v>0</v>
      </c>
      <c r="O29">
        <v>0</v>
      </c>
      <c r="P29">
        <v>0</v>
      </c>
      <c r="Q29">
        <v>6401597</v>
      </c>
      <c r="R29">
        <v>6393848</v>
      </c>
      <c r="S29">
        <v>2318220</v>
      </c>
      <c r="T29">
        <v>475732</v>
      </c>
      <c r="U29">
        <v>17.652000000000001</v>
      </c>
    </row>
    <row r="30" spans="1:21" x14ac:dyDescent="0.3">
      <c r="A30" t="s">
        <v>113</v>
      </c>
      <c r="B30">
        <v>15048217</v>
      </c>
      <c r="C30">
        <v>12185208</v>
      </c>
      <c r="D30">
        <v>2863009</v>
      </c>
      <c r="E30">
        <v>9290148</v>
      </c>
      <c r="F30">
        <v>9166539</v>
      </c>
      <c r="G30">
        <v>123609</v>
      </c>
      <c r="H30">
        <v>0</v>
      </c>
      <c r="I30">
        <v>0</v>
      </c>
      <c r="J30">
        <v>0</v>
      </c>
      <c r="K30">
        <v>5758069</v>
      </c>
      <c r="L30">
        <v>3018669</v>
      </c>
      <c r="M30">
        <v>2739400</v>
      </c>
      <c r="N30">
        <v>0</v>
      </c>
      <c r="O30">
        <v>0</v>
      </c>
      <c r="P30">
        <v>0</v>
      </c>
      <c r="Q30">
        <v>5906499</v>
      </c>
      <c r="R30">
        <v>5900170</v>
      </c>
      <c r="S30">
        <v>2412963</v>
      </c>
      <c r="T30">
        <v>326443</v>
      </c>
      <c r="U30">
        <v>17.7651</v>
      </c>
    </row>
    <row r="31" spans="1:21" x14ac:dyDescent="0.3">
      <c r="A31" t="s">
        <v>114</v>
      </c>
      <c r="B31">
        <v>16259355</v>
      </c>
      <c r="C31">
        <v>13475218</v>
      </c>
      <c r="D31">
        <v>2784137</v>
      </c>
      <c r="E31">
        <v>9448303</v>
      </c>
      <c r="F31">
        <v>9309542</v>
      </c>
      <c r="G31">
        <v>138761</v>
      </c>
      <c r="H31">
        <v>0</v>
      </c>
      <c r="I31">
        <v>0</v>
      </c>
      <c r="J31">
        <v>0</v>
      </c>
      <c r="K31">
        <v>6811052</v>
      </c>
      <c r="L31">
        <v>4165676</v>
      </c>
      <c r="M31">
        <v>2645376</v>
      </c>
      <c r="N31">
        <v>0</v>
      </c>
      <c r="O31">
        <v>0</v>
      </c>
      <c r="P31">
        <v>0</v>
      </c>
      <c r="Q31">
        <v>6962127</v>
      </c>
      <c r="R31">
        <v>6959635</v>
      </c>
      <c r="S31">
        <v>2331830</v>
      </c>
      <c r="T31">
        <v>313587</v>
      </c>
      <c r="U31">
        <v>17.689399999999999</v>
      </c>
    </row>
    <row r="32" spans="1:21" x14ac:dyDescent="0.3">
      <c r="A32" t="s">
        <v>115</v>
      </c>
      <c r="B32">
        <v>15474665</v>
      </c>
      <c r="C32">
        <v>12372477</v>
      </c>
      <c r="D32">
        <v>3102188</v>
      </c>
      <c r="E32">
        <v>9436865</v>
      </c>
      <c r="F32">
        <v>9284210</v>
      </c>
      <c r="G32">
        <v>152655</v>
      </c>
      <c r="H32">
        <v>0</v>
      </c>
      <c r="I32">
        <v>0</v>
      </c>
      <c r="J32">
        <v>0</v>
      </c>
      <c r="K32">
        <v>6037800</v>
      </c>
      <c r="L32">
        <v>3088267</v>
      </c>
      <c r="M32">
        <v>2949533</v>
      </c>
      <c r="N32">
        <v>0</v>
      </c>
      <c r="O32">
        <v>0</v>
      </c>
      <c r="P32">
        <v>0</v>
      </c>
      <c r="Q32">
        <v>6214481</v>
      </c>
      <c r="R32">
        <v>6206491</v>
      </c>
      <c r="S32">
        <v>2625813</v>
      </c>
      <c r="T32">
        <v>323765</v>
      </c>
      <c r="U32">
        <v>17.688800000000001</v>
      </c>
    </row>
    <row r="33" spans="1:21" x14ac:dyDescent="0.3">
      <c r="A33" t="s">
        <v>116</v>
      </c>
      <c r="B33">
        <v>15498721</v>
      </c>
      <c r="C33">
        <v>12367164</v>
      </c>
      <c r="D33">
        <v>3131557</v>
      </c>
      <c r="E33">
        <v>9412336</v>
      </c>
      <c r="F33">
        <v>9255389</v>
      </c>
      <c r="G33">
        <v>156947</v>
      </c>
      <c r="H33">
        <v>0</v>
      </c>
      <c r="I33">
        <v>0</v>
      </c>
      <c r="J33">
        <v>0</v>
      </c>
      <c r="K33">
        <v>6086385</v>
      </c>
      <c r="L33">
        <v>3111775</v>
      </c>
      <c r="M33">
        <v>2974610</v>
      </c>
      <c r="N33">
        <v>0</v>
      </c>
      <c r="O33">
        <v>0</v>
      </c>
      <c r="P33">
        <v>0</v>
      </c>
      <c r="Q33">
        <v>6266376</v>
      </c>
      <c r="R33">
        <v>6259395</v>
      </c>
      <c r="S33">
        <v>2638392</v>
      </c>
      <c r="T33">
        <v>336247</v>
      </c>
      <c r="U33">
        <v>18.106300000000001</v>
      </c>
    </row>
    <row r="34" spans="1:21" x14ac:dyDescent="0.3">
      <c r="A34" t="s">
        <v>117</v>
      </c>
      <c r="B34">
        <v>16237772</v>
      </c>
      <c r="C34">
        <v>12925924</v>
      </c>
      <c r="D34">
        <v>3311848</v>
      </c>
      <c r="E34">
        <v>9716242</v>
      </c>
      <c r="F34">
        <v>9567957</v>
      </c>
      <c r="G34">
        <v>148285</v>
      </c>
      <c r="H34">
        <v>0</v>
      </c>
      <c r="I34">
        <v>0</v>
      </c>
      <c r="J34">
        <v>0</v>
      </c>
      <c r="K34">
        <v>6521530</v>
      </c>
      <c r="L34">
        <v>3357967</v>
      </c>
      <c r="M34">
        <v>3163563</v>
      </c>
      <c r="N34">
        <v>0</v>
      </c>
      <c r="O34">
        <v>0</v>
      </c>
      <c r="P34">
        <v>0</v>
      </c>
      <c r="Q34">
        <v>6681407</v>
      </c>
      <c r="R34">
        <v>6676790</v>
      </c>
      <c r="S34">
        <v>2782100</v>
      </c>
      <c r="T34">
        <v>381471</v>
      </c>
      <c r="U34">
        <v>16.983599999999999</v>
      </c>
    </row>
    <row r="35" spans="1:21" x14ac:dyDescent="0.3">
      <c r="A35" t="s">
        <v>118</v>
      </c>
      <c r="B35">
        <v>16073229</v>
      </c>
      <c r="C35">
        <v>12818261</v>
      </c>
      <c r="D35">
        <v>3254968</v>
      </c>
      <c r="E35">
        <v>9749558</v>
      </c>
      <c r="F35">
        <v>9611866</v>
      </c>
      <c r="G35">
        <v>137692</v>
      </c>
      <c r="H35">
        <v>0</v>
      </c>
      <c r="I35">
        <v>0</v>
      </c>
      <c r="J35">
        <v>0</v>
      </c>
      <c r="K35">
        <v>6323671</v>
      </c>
      <c r="L35">
        <v>3206395</v>
      </c>
      <c r="M35">
        <v>3117276</v>
      </c>
      <c r="N35">
        <v>0</v>
      </c>
      <c r="O35">
        <v>0</v>
      </c>
      <c r="P35">
        <v>0</v>
      </c>
      <c r="Q35">
        <v>6461232</v>
      </c>
      <c r="R35">
        <v>6455719</v>
      </c>
      <c r="S35">
        <v>2810001</v>
      </c>
      <c r="T35">
        <v>307302</v>
      </c>
      <c r="U35">
        <v>16.9862</v>
      </c>
    </row>
    <row r="36" spans="1:21" x14ac:dyDescent="0.3">
      <c r="A36" t="s">
        <v>119</v>
      </c>
      <c r="B36">
        <v>16580949</v>
      </c>
      <c r="C36">
        <v>13215599</v>
      </c>
      <c r="D36">
        <v>3365350</v>
      </c>
      <c r="E36">
        <v>9726461</v>
      </c>
      <c r="F36">
        <v>9545682</v>
      </c>
      <c r="G36">
        <v>180779</v>
      </c>
      <c r="H36">
        <v>0</v>
      </c>
      <c r="I36">
        <v>0</v>
      </c>
      <c r="J36">
        <v>0</v>
      </c>
      <c r="K36">
        <v>6854488</v>
      </c>
      <c r="L36">
        <v>3669917</v>
      </c>
      <c r="M36">
        <v>3184571</v>
      </c>
      <c r="N36">
        <v>0</v>
      </c>
      <c r="O36">
        <v>0</v>
      </c>
      <c r="P36">
        <v>0</v>
      </c>
      <c r="Q36">
        <v>7029555</v>
      </c>
      <c r="R36">
        <v>7025287</v>
      </c>
      <c r="S36">
        <v>2809415</v>
      </c>
      <c r="T36">
        <v>375187</v>
      </c>
      <c r="U36">
        <v>16.8064</v>
      </c>
    </row>
    <row r="37" spans="1:21" x14ac:dyDescent="0.3">
      <c r="A37" t="s">
        <v>120</v>
      </c>
      <c r="B37">
        <v>16190859</v>
      </c>
      <c r="C37">
        <v>12804445</v>
      </c>
      <c r="D37">
        <v>3386414</v>
      </c>
      <c r="E37">
        <v>9658579</v>
      </c>
      <c r="F37">
        <v>9513338</v>
      </c>
      <c r="G37">
        <v>145241</v>
      </c>
      <c r="H37">
        <v>0</v>
      </c>
      <c r="I37">
        <v>0</v>
      </c>
      <c r="J37">
        <v>0</v>
      </c>
      <c r="K37">
        <v>6532280</v>
      </c>
      <c r="L37">
        <v>3291107</v>
      </c>
      <c r="M37">
        <v>3241173</v>
      </c>
      <c r="N37">
        <v>0</v>
      </c>
      <c r="O37">
        <v>0</v>
      </c>
      <c r="P37">
        <v>0</v>
      </c>
      <c r="Q37">
        <v>6674549</v>
      </c>
      <c r="R37">
        <v>6670419</v>
      </c>
      <c r="S37">
        <v>2895510</v>
      </c>
      <c r="T37">
        <v>345698</v>
      </c>
      <c r="U37">
        <v>16.783799999999999</v>
      </c>
    </row>
    <row r="38" spans="1:21" x14ac:dyDescent="0.3">
      <c r="A38" t="s">
        <v>121</v>
      </c>
      <c r="B38">
        <v>16278809</v>
      </c>
      <c r="C38">
        <v>12830307</v>
      </c>
      <c r="D38">
        <v>3448502</v>
      </c>
      <c r="E38">
        <v>9655405</v>
      </c>
      <c r="F38">
        <v>9516477</v>
      </c>
      <c r="G38">
        <v>138928</v>
      </c>
      <c r="H38">
        <v>0</v>
      </c>
      <c r="I38">
        <v>0</v>
      </c>
      <c r="J38">
        <v>0</v>
      </c>
      <c r="K38">
        <v>6623404</v>
      </c>
      <c r="L38">
        <v>3313830</v>
      </c>
      <c r="M38">
        <v>3309574</v>
      </c>
      <c r="N38">
        <v>0</v>
      </c>
      <c r="O38">
        <v>0</v>
      </c>
      <c r="P38">
        <v>0</v>
      </c>
      <c r="Q38">
        <v>6776158</v>
      </c>
      <c r="R38">
        <v>6775973</v>
      </c>
      <c r="S38">
        <v>3059464</v>
      </c>
      <c r="T38">
        <v>250107</v>
      </c>
      <c r="U38">
        <v>16.734000000000002</v>
      </c>
    </row>
    <row r="39" spans="1:21" x14ac:dyDescent="0.3">
      <c r="A39" t="s">
        <v>122</v>
      </c>
      <c r="B39">
        <v>17057341</v>
      </c>
      <c r="C39">
        <v>13404376</v>
      </c>
      <c r="D39">
        <v>3652965</v>
      </c>
      <c r="E39">
        <v>9657475</v>
      </c>
      <c r="F39">
        <v>9532003</v>
      </c>
      <c r="G39">
        <v>125472</v>
      </c>
      <c r="H39">
        <v>0</v>
      </c>
      <c r="I39">
        <v>0</v>
      </c>
      <c r="J39">
        <v>0</v>
      </c>
      <c r="K39">
        <v>7399866</v>
      </c>
      <c r="L39">
        <v>3872373</v>
      </c>
      <c r="M39">
        <v>3527493</v>
      </c>
      <c r="N39">
        <v>0</v>
      </c>
      <c r="O39">
        <v>0</v>
      </c>
      <c r="P39">
        <v>0</v>
      </c>
      <c r="Q39">
        <v>7528980</v>
      </c>
      <c r="R39">
        <v>7527906</v>
      </c>
      <c r="S39">
        <v>3214150</v>
      </c>
      <c r="T39">
        <v>313371</v>
      </c>
      <c r="U39">
        <v>14.6297</v>
      </c>
    </row>
    <row r="40" spans="1:21" x14ac:dyDescent="0.3">
      <c r="A40" t="s">
        <v>123</v>
      </c>
      <c r="B40">
        <v>16536344</v>
      </c>
      <c r="C40">
        <v>12895167</v>
      </c>
      <c r="D40">
        <v>3641177</v>
      </c>
      <c r="E40">
        <v>9647745</v>
      </c>
      <c r="F40">
        <v>9527980</v>
      </c>
      <c r="G40">
        <v>119765</v>
      </c>
      <c r="H40">
        <v>0</v>
      </c>
      <c r="I40">
        <v>0</v>
      </c>
      <c r="J40">
        <v>0</v>
      </c>
      <c r="K40">
        <v>6888599</v>
      </c>
      <c r="L40">
        <v>3367187</v>
      </c>
      <c r="M40">
        <v>3521412</v>
      </c>
      <c r="N40">
        <v>0</v>
      </c>
      <c r="O40">
        <v>0</v>
      </c>
      <c r="P40">
        <v>0</v>
      </c>
      <c r="Q40">
        <v>7010975</v>
      </c>
      <c r="R40">
        <v>7010096</v>
      </c>
      <c r="S40">
        <v>3216201</v>
      </c>
      <c r="T40">
        <v>305239</v>
      </c>
      <c r="U40">
        <v>14.6211</v>
      </c>
    </row>
    <row r="41" spans="1:21" x14ac:dyDescent="0.3">
      <c r="A41" t="s">
        <v>124</v>
      </c>
      <c r="B41">
        <v>16610265</v>
      </c>
      <c r="C41">
        <v>12988682</v>
      </c>
      <c r="D41">
        <v>3621583</v>
      </c>
      <c r="E41">
        <v>9664380</v>
      </c>
      <c r="F41">
        <v>9554236</v>
      </c>
      <c r="G41">
        <v>110144</v>
      </c>
      <c r="H41">
        <v>0</v>
      </c>
      <c r="I41">
        <v>0</v>
      </c>
      <c r="J41">
        <v>0</v>
      </c>
      <c r="K41">
        <v>6945885</v>
      </c>
      <c r="L41">
        <v>3434446</v>
      </c>
      <c r="M41">
        <v>3511439</v>
      </c>
      <c r="N41">
        <v>0</v>
      </c>
      <c r="O41">
        <v>0</v>
      </c>
      <c r="P41">
        <v>0</v>
      </c>
      <c r="Q41">
        <v>7062775</v>
      </c>
      <c r="R41">
        <v>7062057</v>
      </c>
      <c r="S41">
        <v>3255705</v>
      </c>
      <c r="T41">
        <v>255708</v>
      </c>
      <c r="U41">
        <v>15.179600000000001</v>
      </c>
    </row>
    <row r="42" spans="1:21" x14ac:dyDescent="0.3">
      <c r="A42" t="s">
        <v>125</v>
      </c>
      <c r="B42">
        <v>16120198</v>
      </c>
      <c r="C42">
        <v>12255115</v>
      </c>
      <c r="D42">
        <v>3865083</v>
      </c>
      <c r="E42">
        <v>8922905</v>
      </c>
      <c r="F42">
        <v>8848093</v>
      </c>
      <c r="G42">
        <v>74812</v>
      </c>
      <c r="H42">
        <v>0</v>
      </c>
      <c r="I42">
        <v>0</v>
      </c>
      <c r="J42">
        <v>0</v>
      </c>
      <c r="K42">
        <v>7197293</v>
      </c>
      <c r="L42">
        <v>3407022</v>
      </c>
      <c r="M42">
        <v>3790271</v>
      </c>
      <c r="N42">
        <v>0</v>
      </c>
      <c r="O42">
        <v>0</v>
      </c>
      <c r="P42">
        <v>0</v>
      </c>
      <c r="Q42">
        <v>7304362</v>
      </c>
      <c r="R42">
        <v>7304338</v>
      </c>
      <c r="S42">
        <v>3707451</v>
      </c>
      <c r="T42">
        <v>82794</v>
      </c>
      <c r="U42">
        <v>14.103899999999999</v>
      </c>
    </row>
    <row r="43" spans="1:21" x14ac:dyDescent="0.3">
      <c r="A43" t="s">
        <v>126</v>
      </c>
      <c r="B43">
        <v>16445841</v>
      </c>
      <c r="C43">
        <v>12190459</v>
      </c>
      <c r="D43">
        <v>4255382</v>
      </c>
      <c r="E43">
        <v>9386511</v>
      </c>
      <c r="F43">
        <v>9266061</v>
      </c>
      <c r="G43">
        <v>120450</v>
      </c>
      <c r="H43">
        <v>0</v>
      </c>
      <c r="I43">
        <v>0</v>
      </c>
      <c r="J43">
        <v>0</v>
      </c>
      <c r="K43">
        <v>7059330</v>
      </c>
      <c r="L43">
        <v>2924398</v>
      </c>
      <c r="M43">
        <v>4134932</v>
      </c>
      <c r="N43">
        <v>0</v>
      </c>
      <c r="O43">
        <v>0</v>
      </c>
      <c r="P43">
        <v>0</v>
      </c>
      <c r="Q43">
        <v>7192056</v>
      </c>
      <c r="R43">
        <v>7192033</v>
      </c>
      <c r="S43">
        <v>3950138</v>
      </c>
      <c r="T43">
        <v>184803</v>
      </c>
      <c r="U43">
        <v>14.3583</v>
      </c>
    </row>
    <row r="44" spans="1:21" x14ac:dyDescent="0.3">
      <c r="A44" t="s">
        <v>127</v>
      </c>
      <c r="B44">
        <v>16440029</v>
      </c>
      <c r="C44">
        <v>12162487</v>
      </c>
      <c r="D44">
        <v>4277542</v>
      </c>
      <c r="E44">
        <v>9388008</v>
      </c>
      <c r="F44">
        <v>9269933</v>
      </c>
      <c r="G44">
        <v>118075</v>
      </c>
      <c r="H44">
        <v>0</v>
      </c>
      <c r="I44">
        <v>0</v>
      </c>
      <c r="J44">
        <v>0</v>
      </c>
      <c r="K44">
        <v>7052021</v>
      </c>
      <c r="L44">
        <v>2892554</v>
      </c>
      <c r="M44">
        <v>4159467</v>
      </c>
      <c r="N44">
        <v>0</v>
      </c>
      <c r="O44">
        <v>0</v>
      </c>
      <c r="P44">
        <v>0</v>
      </c>
      <c r="Q44">
        <v>7172231</v>
      </c>
      <c r="R44">
        <v>7171477</v>
      </c>
      <c r="S44">
        <v>3960182</v>
      </c>
      <c r="T44">
        <v>199300</v>
      </c>
      <c r="U44">
        <v>14.3537</v>
      </c>
    </row>
    <row r="45" spans="1:21" x14ac:dyDescent="0.3">
      <c r="A45" t="s">
        <v>128</v>
      </c>
      <c r="B45">
        <v>16879647</v>
      </c>
      <c r="C45">
        <v>12509243</v>
      </c>
      <c r="D45">
        <v>4370404</v>
      </c>
      <c r="E45">
        <v>9320723</v>
      </c>
      <c r="F45">
        <v>9201653</v>
      </c>
      <c r="G45">
        <v>119070</v>
      </c>
      <c r="H45">
        <v>0</v>
      </c>
      <c r="I45">
        <v>0</v>
      </c>
      <c r="J45">
        <v>0</v>
      </c>
      <c r="K45">
        <v>7558924</v>
      </c>
      <c r="L45">
        <v>3307590</v>
      </c>
      <c r="M45">
        <v>4251334</v>
      </c>
      <c r="N45">
        <v>0</v>
      </c>
      <c r="O45">
        <v>0</v>
      </c>
      <c r="P45">
        <v>0</v>
      </c>
      <c r="Q45">
        <v>7724830</v>
      </c>
      <c r="R45">
        <v>7724440</v>
      </c>
      <c r="S45">
        <v>4007682</v>
      </c>
      <c r="T45">
        <v>243666</v>
      </c>
      <c r="U45">
        <v>14.0588</v>
      </c>
    </row>
    <row r="46" spans="1:21" x14ac:dyDescent="0.3">
      <c r="A46" t="s">
        <v>129</v>
      </c>
      <c r="B46">
        <v>20249220</v>
      </c>
      <c r="C46">
        <v>19715787</v>
      </c>
      <c r="D46">
        <v>533433</v>
      </c>
      <c r="E46">
        <v>9275790</v>
      </c>
      <c r="F46">
        <v>9209419</v>
      </c>
      <c r="G46">
        <v>66371</v>
      </c>
      <c r="H46">
        <v>0</v>
      </c>
      <c r="I46">
        <v>0</v>
      </c>
      <c r="J46">
        <v>0</v>
      </c>
      <c r="K46">
        <v>10973430</v>
      </c>
      <c r="L46">
        <v>10506368</v>
      </c>
      <c r="M46">
        <v>467062</v>
      </c>
      <c r="N46">
        <v>0</v>
      </c>
      <c r="O46">
        <v>0</v>
      </c>
      <c r="P46">
        <v>0</v>
      </c>
      <c r="Q46">
        <v>11021370</v>
      </c>
      <c r="R46">
        <v>11017029</v>
      </c>
      <c r="S46">
        <v>252110</v>
      </c>
      <c r="T46">
        <v>214984</v>
      </c>
      <c r="U46">
        <v>19.858000000000001</v>
      </c>
    </row>
    <row r="47" spans="1:21" x14ac:dyDescent="0.3">
      <c r="A47" t="s">
        <v>130</v>
      </c>
      <c r="B47">
        <v>15829676</v>
      </c>
      <c r="C47">
        <v>14945536</v>
      </c>
      <c r="D47">
        <v>884140</v>
      </c>
      <c r="E47">
        <v>12091618</v>
      </c>
      <c r="F47">
        <v>11985510</v>
      </c>
      <c r="G47">
        <v>106108</v>
      </c>
      <c r="H47">
        <v>0</v>
      </c>
      <c r="I47">
        <v>0</v>
      </c>
      <c r="J47">
        <v>0</v>
      </c>
      <c r="K47">
        <v>3738058</v>
      </c>
      <c r="L47">
        <v>2960026</v>
      </c>
      <c r="M47">
        <v>778032</v>
      </c>
      <c r="N47">
        <v>0</v>
      </c>
      <c r="O47">
        <v>0</v>
      </c>
      <c r="P47">
        <v>0</v>
      </c>
      <c r="Q47">
        <v>3944257</v>
      </c>
      <c r="R47">
        <v>3856427</v>
      </c>
      <c r="S47">
        <v>535029</v>
      </c>
      <c r="T47">
        <v>242844</v>
      </c>
      <c r="U47">
        <v>64.577699999999993</v>
      </c>
    </row>
    <row r="48" spans="1:21" x14ac:dyDescent="0.3">
      <c r="A48" t="s">
        <v>131</v>
      </c>
      <c r="B48">
        <v>15008453</v>
      </c>
      <c r="C48">
        <v>13955292</v>
      </c>
      <c r="D48">
        <v>1053161</v>
      </c>
      <c r="E48">
        <v>11276734</v>
      </c>
      <c r="F48">
        <v>11148595</v>
      </c>
      <c r="G48">
        <v>128139</v>
      </c>
      <c r="H48">
        <v>0</v>
      </c>
      <c r="I48">
        <v>0</v>
      </c>
      <c r="J48">
        <v>0</v>
      </c>
      <c r="K48">
        <v>3731719</v>
      </c>
      <c r="L48">
        <v>2806697</v>
      </c>
      <c r="M48">
        <v>925022</v>
      </c>
      <c r="N48">
        <v>0</v>
      </c>
      <c r="O48">
        <v>0</v>
      </c>
      <c r="P48">
        <v>0</v>
      </c>
      <c r="Q48">
        <v>3960342</v>
      </c>
      <c r="R48">
        <v>3886369</v>
      </c>
      <c r="S48">
        <v>656522</v>
      </c>
      <c r="T48">
        <v>268503</v>
      </c>
      <c r="U48">
        <v>58.950600000000001</v>
      </c>
    </row>
    <row r="49" spans="1:21" x14ac:dyDescent="0.3">
      <c r="A49" t="s">
        <v>132</v>
      </c>
      <c r="B49">
        <v>16825383</v>
      </c>
      <c r="C49">
        <v>16009872</v>
      </c>
      <c r="D49">
        <v>815511</v>
      </c>
      <c r="E49">
        <v>8924119</v>
      </c>
      <c r="F49">
        <v>8835126</v>
      </c>
      <c r="G49">
        <v>88993</v>
      </c>
      <c r="H49">
        <v>0</v>
      </c>
      <c r="I49">
        <v>0</v>
      </c>
      <c r="J49">
        <v>0</v>
      </c>
      <c r="K49">
        <v>7901264</v>
      </c>
      <c r="L49">
        <v>7174746</v>
      </c>
      <c r="M49">
        <v>726518</v>
      </c>
      <c r="N49">
        <v>0</v>
      </c>
      <c r="O49">
        <v>0</v>
      </c>
      <c r="P49">
        <v>0</v>
      </c>
      <c r="Q49">
        <v>7963053</v>
      </c>
      <c r="R49">
        <v>7962669</v>
      </c>
      <c r="S49">
        <v>444185</v>
      </c>
      <c r="T49">
        <v>282311</v>
      </c>
      <c r="U49">
        <v>14.8226</v>
      </c>
    </row>
    <row r="50" spans="1:21" x14ac:dyDescent="0.3">
      <c r="A50" t="s">
        <v>133</v>
      </c>
      <c r="B50">
        <v>19814286</v>
      </c>
      <c r="C50">
        <v>18698680</v>
      </c>
      <c r="D50">
        <v>1115606</v>
      </c>
      <c r="E50">
        <v>8819482</v>
      </c>
      <c r="F50">
        <v>8704111</v>
      </c>
      <c r="G50">
        <v>115371</v>
      </c>
      <c r="H50">
        <v>0</v>
      </c>
      <c r="I50">
        <v>0</v>
      </c>
      <c r="J50">
        <v>0</v>
      </c>
      <c r="K50">
        <v>10994804</v>
      </c>
      <c r="L50">
        <v>9994569</v>
      </c>
      <c r="M50">
        <v>1000235</v>
      </c>
      <c r="N50">
        <v>0</v>
      </c>
      <c r="O50">
        <v>0</v>
      </c>
      <c r="P50">
        <v>0</v>
      </c>
      <c r="Q50">
        <v>11068685</v>
      </c>
      <c r="R50">
        <v>11068673</v>
      </c>
      <c r="S50">
        <v>615931</v>
      </c>
      <c r="T50">
        <v>384270</v>
      </c>
      <c r="U50">
        <v>14.193</v>
      </c>
    </row>
    <row r="51" spans="1:21" x14ac:dyDescent="0.3">
      <c r="A51" t="s">
        <v>134</v>
      </c>
      <c r="B51">
        <v>17198973</v>
      </c>
      <c r="C51">
        <v>16568104</v>
      </c>
      <c r="D51">
        <v>630869</v>
      </c>
      <c r="E51">
        <v>9144490</v>
      </c>
      <c r="F51">
        <v>9080464</v>
      </c>
      <c r="G51">
        <v>64026</v>
      </c>
      <c r="H51">
        <v>0</v>
      </c>
      <c r="I51">
        <v>0</v>
      </c>
      <c r="J51">
        <v>0</v>
      </c>
      <c r="K51">
        <v>8054483</v>
      </c>
      <c r="L51">
        <v>7487640</v>
      </c>
      <c r="M51">
        <v>566843</v>
      </c>
      <c r="N51">
        <v>0</v>
      </c>
      <c r="O51">
        <v>0</v>
      </c>
      <c r="P51">
        <v>0</v>
      </c>
      <c r="Q51">
        <v>8099201</v>
      </c>
      <c r="R51">
        <v>8097891</v>
      </c>
      <c r="S51">
        <v>343205</v>
      </c>
      <c r="T51">
        <v>223591</v>
      </c>
      <c r="U51">
        <v>16.618600000000001</v>
      </c>
    </row>
    <row r="52" spans="1:21" x14ac:dyDescent="0.3">
      <c r="A52" t="s">
        <v>135</v>
      </c>
      <c r="B52">
        <v>9016717</v>
      </c>
      <c r="C52">
        <v>8699057</v>
      </c>
      <c r="D52">
        <v>317660</v>
      </c>
      <c r="E52">
        <v>8035018</v>
      </c>
      <c r="F52">
        <v>8023088</v>
      </c>
      <c r="G52">
        <v>11930</v>
      </c>
      <c r="H52">
        <v>0</v>
      </c>
      <c r="I52">
        <v>0</v>
      </c>
      <c r="J52">
        <v>0</v>
      </c>
      <c r="K52">
        <v>981699</v>
      </c>
      <c r="L52">
        <v>675969</v>
      </c>
      <c r="M52">
        <v>305730</v>
      </c>
      <c r="N52">
        <v>0</v>
      </c>
      <c r="O52">
        <v>0</v>
      </c>
      <c r="P52">
        <v>0</v>
      </c>
      <c r="Q52">
        <v>993695</v>
      </c>
      <c r="R52">
        <v>993544</v>
      </c>
      <c r="S52">
        <v>267986</v>
      </c>
      <c r="T52">
        <v>37784</v>
      </c>
      <c r="U52">
        <v>14.5047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27" workbookViewId="0">
      <selection activeCell="B54" sqref="B54:V54"/>
    </sheetView>
  </sheetViews>
  <sheetFormatPr defaultRowHeight="14.4" x14ac:dyDescent="0.3"/>
  <cols>
    <col min="22" max="22" width="8.88671875" style="8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8" t="s">
        <v>166</v>
      </c>
    </row>
    <row r="3" spans="1:22" x14ac:dyDescent="0.3">
      <c r="A3" t="s">
        <v>1</v>
      </c>
      <c r="B3">
        <v>1874809</v>
      </c>
      <c r="C3">
        <v>1561121</v>
      </c>
      <c r="D3">
        <v>313688</v>
      </c>
      <c r="E3">
        <v>403200</v>
      </c>
      <c r="F3">
        <v>277734</v>
      </c>
      <c r="G3">
        <v>125466</v>
      </c>
      <c r="H3">
        <v>58260</v>
      </c>
      <c r="I3">
        <v>21501</v>
      </c>
      <c r="J3">
        <v>36759</v>
      </c>
      <c r="K3">
        <v>1223760</v>
      </c>
      <c r="L3">
        <v>1072545</v>
      </c>
      <c r="M3">
        <v>151215</v>
      </c>
      <c r="N3">
        <v>189589</v>
      </c>
      <c r="O3">
        <v>189341</v>
      </c>
      <c r="P3">
        <v>248</v>
      </c>
      <c r="Q3">
        <v>1728909</v>
      </c>
      <c r="R3">
        <v>1723212</v>
      </c>
      <c r="S3">
        <v>13962</v>
      </c>
      <c r="T3">
        <v>137601</v>
      </c>
      <c r="U3">
        <v>98.524600000000007</v>
      </c>
      <c r="V3" s="8">
        <v>464807</v>
      </c>
    </row>
    <row r="4" spans="1:22" x14ac:dyDescent="0.3">
      <c r="A4" t="s">
        <v>87</v>
      </c>
      <c r="B4">
        <v>2258826</v>
      </c>
      <c r="C4">
        <v>2018696</v>
      </c>
      <c r="D4">
        <v>240130</v>
      </c>
      <c r="E4">
        <v>276314</v>
      </c>
      <c r="F4">
        <v>180008</v>
      </c>
      <c r="G4">
        <v>96306</v>
      </c>
      <c r="H4">
        <v>88757</v>
      </c>
      <c r="I4">
        <v>22206</v>
      </c>
      <c r="J4">
        <v>66551</v>
      </c>
      <c r="K4">
        <v>1768259</v>
      </c>
      <c r="L4">
        <v>1691806</v>
      </c>
      <c r="M4">
        <v>76453</v>
      </c>
      <c r="N4">
        <v>125496</v>
      </c>
      <c r="O4">
        <v>124676</v>
      </c>
      <c r="P4">
        <v>820</v>
      </c>
      <c r="Q4">
        <v>1601309</v>
      </c>
      <c r="R4">
        <v>1600623</v>
      </c>
      <c r="S4">
        <v>15118</v>
      </c>
      <c r="T4">
        <v>60963</v>
      </c>
      <c r="U4">
        <v>62.989899999999999</v>
      </c>
      <c r="V4" s="8">
        <v>531619</v>
      </c>
    </row>
    <row r="5" spans="1:22" x14ac:dyDescent="0.3">
      <c r="A5" t="s">
        <v>88</v>
      </c>
      <c r="B5">
        <v>2087607</v>
      </c>
      <c r="C5">
        <v>1696614</v>
      </c>
      <c r="D5">
        <v>390993</v>
      </c>
      <c r="E5">
        <v>189094</v>
      </c>
      <c r="F5">
        <v>125534</v>
      </c>
      <c r="G5">
        <v>63560</v>
      </c>
      <c r="H5">
        <v>232302</v>
      </c>
      <c r="I5">
        <v>26003</v>
      </c>
      <c r="J5">
        <v>206299</v>
      </c>
      <c r="K5">
        <v>1396922</v>
      </c>
      <c r="L5">
        <v>1277050</v>
      </c>
      <c r="M5">
        <v>119872</v>
      </c>
      <c r="N5">
        <v>269289</v>
      </c>
      <c r="O5">
        <v>268027</v>
      </c>
      <c r="P5">
        <v>1262</v>
      </c>
      <c r="Q5">
        <v>1455055</v>
      </c>
      <c r="R5">
        <v>1454590</v>
      </c>
      <c r="S5">
        <v>9346</v>
      </c>
      <c r="T5">
        <v>109508</v>
      </c>
      <c r="U5">
        <v>166.99700000000001</v>
      </c>
      <c r="V5" s="8">
        <v>388009</v>
      </c>
    </row>
    <row r="6" spans="1:22" x14ac:dyDescent="0.3">
      <c r="A6" t="s">
        <v>89</v>
      </c>
      <c r="B6">
        <v>2770990</v>
      </c>
      <c r="C6">
        <v>2439655</v>
      </c>
      <c r="D6">
        <v>331335</v>
      </c>
      <c r="E6">
        <v>486393</v>
      </c>
      <c r="F6">
        <v>378634</v>
      </c>
      <c r="G6">
        <v>107759</v>
      </c>
      <c r="H6">
        <v>117402</v>
      </c>
      <c r="I6">
        <v>42715</v>
      </c>
      <c r="J6">
        <v>74687</v>
      </c>
      <c r="K6">
        <v>1945205</v>
      </c>
      <c r="L6">
        <v>1797645</v>
      </c>
      <c r="M6">
        <v>147560</v>
      </c>
      <c r="N6">
        <v>221990</v>
      </c>
      <c r="O6">
        <v>220661</v>
      </c>
      <c r="P6">
        <v>1329</v>
      </c>
      <c r="Q6">
        <v>1956445</v>
      </c>
      <c r="R6">
        <v>1955893</v>
      </c>
      <c r="S6">
        <v>23087</v>
      </c>
      <c r="T6">
        <v>123464</v>
      </c>
      <c r="U6">
        <v>68.093400000000003</v>
      </c>
      <c r="V6" s="8">
        <v>648784</v>
      </c>
    </row>
    <row r="7" spans="1:22" x14ac:dyDescent="0.3">
      <c r="A7" t="s">
        <v>90</v>
      </c>
      <c r="B7">
        <v>2573926</v>
      </c>
      <c r="C7">
        <v>2185841</v>
      </c>
      <c r="D7">
        <v>388085</v>
      </c>
      <c r="E7">
        <v>284600</v>
      </c>
      <c r="F7">
        <v>178126</v>
      </c>
      <c r="G7">
        <v>106474</v>
      </c>
      <c r="H7">
        <v>180809</v>
      </c>
      <c r="I7">
        <v>31918</v>
      </c>
      <c r="J7">
        <v>148891</v>
      </c>
      <c r="K7">
        <v>1855464</v>
      </c>
      <c r="L7">
        <v>1724260</v>
      </c>
      <c r="M7">
        <v>131204</v>
      </c>
      <c r="N7">
        <v>253053</v>
      </c>
      <c r="O7">
        <v>251537</v>
      </c>
      <c r="P7">
        <v>1516</v>
      </c>
      <c r="Q7">
        <v>1821546</v>
      </c>
      <c r="R7">
        <v>1820910</v>
      </c>
      <c r="S7">
        <v>13762</v>
      </c>
      <c r="T7">
        <v>116110</v>
      </c>
      <c r="U7">
        <v>122.908</v>
      </c>
      <c r="V7" s="8">
        <v>555738</v>
      </c>
    </row>
    <row r="8" spans="1:22" x14ac:dyDescent="0.3">
      <c r="A8" t="s">
        <v>91</v>
      </c>
      <c r="B8">
        <v>2153686</v>
      </c>
      <c r="C8">
        <v>1605195</v>
      </c>
      <c r="D8">
        <v>548491</v>
      </c>
      <c r="E8">
        <v>378499</v>
      </c>
      <c r="F8">
        <v>125899</v>
      </c>
      <c r="G8">
        <v>252600</v>
      </c>
      <c r="H8">
        <v>42350</v>
      </c>
      <c r="I8">
        <v>12434</v>
      </c>
      <c r="J8">
        <v>29916</v>
      </c>
      <c r="K8">
        <v>1556868</v>
      </c>
      <c r="L8">
        <v>1291642</v>
      </c>
      <c r="M8">
        <v>265226</v>
      </c>
      <c r="N8">
        <v>175969</v>
      </c>
      <c r="O8">
        <v>175220</v>
      </c>
      <c r="P8">
        <v>749</v>
      </c>
      <c r="Q8">
        <v>2621131</v>
      </c>
      <c r="R8">
        <v>2599609</v>
      </c>
      <c r="S8">
        <v>10940</v>
      </c>
      <c r="T8">
        <v>253233</v>
      </c>
      <c r="U8">
        <v>109.58</v>
      </c>
      <c r="V8" s="8">
        <v>427340</v>
      </c>
    </row>
    <row r="9" spans="1:22" x14ac:dyDescent="0.3">
      <c r="A9" t="s">
        <v>92</v>
      </c>
      <c r="B9">
        <v>3125973</v>
      </c>
      <c r="C9">
        <v>2910818</v>
      </c>
      <c r="D9">
        <v>215155</v>
      </c>
      <c r="E9">
        <v>544342</v>
      </c>
      <c r="F9">
        <v>468498</v>
      </c>
      <c r="G9">
        <v>75844</v>
      </c>
      <c r="H9">
        <v>89527</v>
      </c>
      <c r="I9">
        <v>47898</v>
      </c>
      <c r="J9">
        <v>41629</v>
      </c>
      <c r="K9">
        <v>2164409</v>
      </c>
      <c r="L9">
        <v>2066876</v>
      </c>
      <c r="M9">
        <v>97533</v>
      </c>
      <c r="N9">
        <v>327695</v>
      </c>
      <c r="O9">
        <v>327546</v>
      </c>
      <c r="P9">
        <v>149</v>
      </c>
      <c r="Q9">
        <v>2497568</v>
      </c>
      <c r="R9">
        <v>2493096</v>
      </c>
      <c r="S9">
        <v>8475</v>
      </c>
      <c r="T9">
        <v>87408</v>
      </c>
      <c r="U9">
        <v>119.59099999999999</v>
      </c>
      <c r="V9" s="8">
        <v>640490</v>
      </c>
    </row>
    <row r="10" spans="1:22" x14ac:dyDescent="0.3">
      <c r="A10" t="s">
        <v>93</v>
      </c>
      <c r="B10">
        <v>3561737</v>
      </c>
      <c r="C10">
        <v>3104511</v>
      </c>
      <c r="D10">
        <v>457226</v>
      </c>
      <c r="E10">
        <v>793883</v>
      </c>
      <c r="F10">
        <v>617904</v>
      </c>
      <c r="G10">
        <v>175979</v>
      </c>
      <c r="H10">
        <v>104298</v>
      </c>
      <c r="I10">
        <v>18236</v>
      </c>
      <c r="J10">
        <v>86062</v>
      </c>
      <c r="K10">
        <v>2481574</v>
      </c>
      <c r="L10">
        <v>2286827</v>
      </c>
      <c r="M10">
        <v>194747</v>
      </c>
      <c r="N10">
        <v>181982</v>
      </c>
      <c r="O10">
        <v>181544</v>
      </c>
      <c r="P10">
        <v>438</v>
      </c>
      <c r="Q10">
        <v>2895938</v>
      </c>
      <c r="R10">
        <v>2891191</v>
      </c>
      <c r="S10">
        <v>18165</v>
      </c>
      <c r="T10">
        <v>177595</v>
      </c>
      <c r="U10">
        <v>74.432500000000005</v>
      </c>
      <c r="V10" s="8">
        <v>860798</v>
      </c>
    </row>
    <row r="11" spans="1:22" x14ac:dyDescent="0.3">
      <c r="A11" t="s">
        <v>94</v>
      </c>
      <c r="B11">
        <v>2237162</v>
      </c>
      <c r="C11">
        <v>1747982</v>
      </c>
      <c r="D11">
        <v>489180</v>
      </c>
      <c r="E11">
        <v>249908</v>
      </c>
      <c r="F11">
        <v>106489</v>
      </c>
      <c r="G11">
        <v>143419</v>
      </c>
      <c r="H11">
        <v>80944</v>
      </c>
      <c r="I11">
        <v>9920</v>
      </c>
      <c r="J11">
        <v>71024</v>
      </c>
      <c r="K11">
        <v>1698460</v>
      </c>
      <c r="L11">
        <v>1424507</v>
      </c>
      <c r="M11">
        <v>273953</v>
      </c>
      <c r="N11">
        <v>207850</v>
      </c>
      <c r="O11">
        <v>207066</v>
      </c>
      <c r="P11">
        <v>784</v>
      </c>
      <c r="Q11">
        <v>2324561</v>
      </c>
      <c r="R11">
        <v>2321892</v>
      </c>
      <c r="S11">
        <v>25104</v>
      </c>
      <c r="T11">
        <v>246555</v>
      </c>
      <c r="U11">
        <v>108.52800000000001</v>
      </c>
      <c r="V11" s="8">
        <v>499453</v>
      </c>
    </row>
    <row r="12" spans="1:22" x14ac:dyDescent="0.3">
      <c r="A12" t="s">
        <v>95</v>
      </c>
      <c r="B12">
        <v>874466</v>
      </c>
      <c r="C12">
        <v>874131</v>
      </c>
      <c r="D12">
        <v>335</v>
      </c>
      <c r="E12">
        <v>3878</v>
      </c>
      <c r="F12">
        <v>3783</v>
      </c>
      <c r="G12">
        <v>95</v>
      </c>
      <c r="H12">
        <v>113</v>
      </c>
      <c r="I12">
        <v>111</v>
      </c>
      <c r="J12">
        <v>2</v>
      </c>
      <c r="K12">
        <v>870138</v>
      </c>
      <c r="L12">
        <v>869902</v>
      </c>
      <c r="M12">
        <v>236</v>
      </c>
      <c r="N12">
        <v>337</v>
      </c>
      <c r="O12">
        <v>335</v>
      </c>
      <c r="P12">
        <v>2</v>
      </c>
      <c r="Q12">
        <v>247430</v>
      </c>
      <c r="R12">
        <v>247430</v>
      </c>
      <c r="S12">
        <v>66</v>
      </c>
      <c r="T12">
        <v>133</v>
      </c>
      <c r="U12">
        <v>98.952200000000005</v>
      </c>
      <c r="V12" s="8">
        <v>126411</v>
      </c>
    </row>
    <row r="13" spans="1:22" x14ac:dyDescent="0.3">
      <c r="A13" t="s">
        <v>96</v>
      </c>
      <c r="B13">
        <v>3325331</v>
      </c>
      <c r="C13">
        <v>2340275</v>
      </c>
      <c r="D13">
        <v>985056</v>
      </c>
      <c r="E13">
        <v>610369</v>
      </c>
      <c r="F13">
        <v>325219</v>
      </c>
      <c r="G13">
        <v>285150</v>
      </c>
      <c r="H13">
        <v>114722</v>
      </c>
      <c r="I13">
        <v>39996</v>
      </c>
      <c r="J13">
        <v>74726</v>
      </c>
      <c r="K13">
        <v>2315972</v>
      </c>
      <c r="L13">
        <v>1691952</v>
      </c>
      <c r="M13">
        <v>624020</v>
      </c>
      <c r="N13">
        <v>284268</v>
      </c>
      <c r="O13">
        <v>283108</v>
      </c>
      <c r="P13">
        <v>1160</v>
      </c>
      <c r="Q13">
        <v>2691494</v>
      </c>
      <c r="R13">
        <v>2689859</v>
      </c>
      <c r="S13">
        <v>30265</v>
      </c>
      <c r="T13">
        <v>591844</v>
      </c>
      <c r="U13">
        <v>75.292699999999996</v>
      </c>
      <c r="V13" s="8">
        <v>559893</v>
      </c>
    </row>
    <row r="14" spans="1:22" x14ac:dyDescent="0.3">
      <c r="A14" t="s">
        <v>97</v>
      </c>
      <c r="B14">
        <v>7014827</v>
      </c>
      <c r="C14">
        <v>5976476</v>
      </c>
      <c r="D14">
        <v>1038351</v>
      </c>
      <c r="E14">
        <v>2105989</v>
      </c>
      <c r="F14">
        <v>1836976</v>
      </c>
      <c r="G14">
        <v>269013</v>
      </c>
      <c r="H14">
        <v>105586</v>
      </c>
      <c r="I14">
        <v>56465</v>
      </c>
      <c r="J14">
        <v>49121</v>
      </c>
      <c r="K14">
        <v>4558217</v>
      </c>
      <c r="L14">
        <v>3839299</v>
      </c>
      <c r="M14">
        <v>718918</v>
      </c>
      <c r="N14">
        <v>245035</v>
      </c>
      <c r="O14">
        <v>243736</v>
      </c>
      <c r="P14">
        <v>1299</v>
      </c>
      <c r="Q14">
        <v>6783257</v>
      </c>
      <c r="R14">
        <v>6781350</v>
      </c>
      <c r="S14">
        <v>28842</v>
      </c>
      <c r="T14">
        <v>689572</v>
      </c>
      <c r="U14">
        <v>56.662199999999999</v>
      </c>
      <c r="V14" s="8">
        <v>1242450</v>
      </c>
    </row>
    <row r="15" spans="1:22" x14ac:dyDescent="0.3">
      <c r="A15" t="s">
        <v>98</v>
      </c>
      <c r="B15">
        <v>7531082</v>
      </c>
      <c r="C15">
        <v>6519198</v>
      </c>
      <c r="D15">
        <v>1011884</v>
      </c>
      <c r="E15">
        <v>2331391</v>
      </c>
      <c r="F15">
        <v>2090285</v>
      </c>
      <c r="G15">
        <v>241106</v>
      </c>
      <c r="H15">
        <v>103572</v>
      </c>
      <c r="I15">
        <v>64317</v>
      </c>
      <c r="J15">
        <v>39255</v>
      </c>
      <c r="K15">
        <v>4839267</v>
      </c>
      <c r="L15">
        <v>4108621</v>
      </c>
      <c r="M15">
        <v>730646</v>
      </c>
      <c r="N15">
        <v>256852</v>
      </c>
      <c r="O15">
        <v>255975</v>
      </c>
      <c r="P15">
        <v>877</v>
      </c>
      <c r="Q15">
        <v>7188040</v>
      </c>
      <c r="R15">
        <v>7184952</v>
      </c>
      <c r="S15">
        <v>23334</v>
      </c>
      <c r="T15">
        <v>704474</v>
      </c>
      <c r="U15">
        <v>46.458399999999997</v>
      </c>
      <c r="V15" s="8">
        <v>1328430</v>
      </c>
    </row>
    <row r="16" spans="1:22" x14ac:dyDescent="0.3">
      <c r="A16" t="s">
        <v>99</v>
      </c>
      <c r="B16">
        <v>5982921</v>
      </c>
      <c r="C16">
        <v>4876129</v>
      </c>
      <c r="D16">
        <v>1106792</v>
      </c>
      <c r="E16">
        <v>1626198</v>
      </c>
      <c r="F16">
        <v>1381661</v>
      </c>
      <c r="G16">
        <v>244537</v>
      </c>
      <c r="H16">
        <v>93320</v>
      </c>
      <c r="I16">
        <v>50040</v>
      </c>
      <c r="J16">
        <v>43280</v>
      </c>
      <c r="K16">
        <v>3998052</v>
      </c>
      <c r="L16">
        <v>3180190</v>
      </c>
      <c r="M16">
        <v>817862</v>
      </c>
      <c r="N16">
        <v>265351</v>
      </c>
      <c r="O16">
        <v>264238</v>
      </c>
      <c r="P16">
        <v>1113</v>
      </c>
      <c r="Q16">
        <v>6408184</v>
      </c>
      <c r="R16">
        <v>6404667</v>
      </c>
      <c r="S16">
        <v>25487</v>
      </c>
      <c r="T16">
        <v>793421</v>
      </c>
      <c r="U16">
        <v>45.503100000000003</v>
      </c>
      <c r="V16" s="8">
        <v>1058411</v>
      </c>
    </row>
    <row r="17" spans="1:22" x14ac:dyDescent="0.3">
      <c r="A17" t="s">
        <v>100</v>
      </c>
      <c r="B17">
        <v>3406646</v>
      </c>
      <c r="C17">
        <v>2294591</v>
      </c>
      <c r="D17">
        <v>1112055</v>
      </c>
      <c r="E17">
        <v>550757</v>
      </c>
      <c r="F17">
        <v>281022</v>
      </c>
      <c r="G17">
        <v>269735</v>
      </c>
      <c r="H17">
        <v>80194</v>
      </c>
      <c r="I17">
        <v>34383</v>
      </c>
      <c r="J17">
        <v>45811</v>
      </c>
      <c r="K17">
        <v>2507591</v>
      </c>
      <c r="L17">
        <v>1712181</v>
      </c>
      <c r="M17">
        <v>795410</v>
      </c>
      <c r="N17">
        <v>268104</v>
      </c>
      <c r="O17">
        <v>267005</v>
      </c>
      <c r="P17">
        <v>1099</v>
      </c>
      <c r="Q17">
        <v>3196036</v>
      </c>
      <c r="R17">
        <v>3192896</v>
      </c>
      <c r="S17">
        <v>28709</v>
      </c>
      <c r="T17">
        <v>766610</v>
      </c>
      <c r="U17">
        <v>49.183199999999999</v>
      </c>
      <c r="V17" s="8">
        <v>523273</v>
      </c>
    </row>
    <row r="18" spans="1:22" x14ac:dyDescent="0.3">
      <c r="A18" t="s">
        <v>101</v>
      </c>
      <c r="B18">
        <v>3495841</v>
      </c>
      <c r="C18">
        <v>2251114</v>
      </c>
      <c r="D18">
        <v>1244727</v>
      </c>
      <c r="E18">
        <v>533061</v>
      </c>
      <c r="F18">
        <v>255473</v>
      </c>
      <c r="G18">
        <v>277588</v>
      </c>
      <c r="H18">
        <v>80635</v>
      </c>
      <c r="I18">
        <v>31794</v>
      </c>
      <c r="J18">
        <v>48841</v>
      </c>
      <c r="K18">
        <v>2606668</v>
      </c>
      <c r="L18">
        <v>1689584</v>
      </c>
      <c r="M18">
        <v>917084</v>
      </c>
      <c r="N18">
        <v>275477</v>
      </c>
      <c r="O18">
        <v>274263</v>
      </c>
      <c r="P18">
        <v>1214</v>
      </c>
      <c r="Q18">
        <v>3372659</v>
      </c>
      <c r="R18">
        <v>3369371</v>
      </c>
      <c r="S18">
        <v>28086</v>
      </c>
      <c r="T18">
        <v>888806</v>
      </c>
      <c r="U18">
        <v>45.416200000000003</v>
      </c>
      <c r="V18" s="8">
        <v>496322</v>
      </c>
    </row>
    <row r="19" spans="1:22" x14ac:dyDescent="0.3">
      <c r="A19" t="s">
        <v>102</v>
      </c>
      <c r="B19">
        <v>3572653</v>
      </c>
      <c r="C19">
        <v>2231753</v>
      </c>
      <c r="D19">
        <v>1340900</v>
      </c>
      <c r="E19">
        <v>544839</v>
      </c>
      <c r="F19">
        <v>251735</v>
      </c>
      <c r="G19">
        <v>293104</v>
      </c>
      <c r="H19">
        <v>78851</v>
      </c>
      <c r="I19">
        <v>31499</v>
      </c>
      <c r="J19">
        <v>47352</v>
      </c>
      <c r="K19">
        <v>2673178</v>
      </c>
      <c r="L19">
        <v>1674515</v>
      </c>
      <c r="M19">
        <v>998663</v>
      </c>
      <c r="N19">
        <v>275785</v>
      </c>
      <c r="O19">
        <v>274004</v>
      </c>
      <c r="P19">
        <v>1781</v>
      </c>
      <c r="Q19">
        <v>3472368</v>
      </c>
      <c r="R19">
        <v>3469466</v>
      </c>
      <c r="S19">
        <v>28585</v>
      </c>
      <c r="T19">
        <v>969827</v>
      </c>
      <c r="U19">
        <v>46.775199999999998</v>
      </c>
      <c r="V19" s="8">
        <v>497128</v>
      </c>
    </row>
    <row r="20" spans="1:22" x14ac:dyDescent="0.3">
      <c r="A20" t="s">
        <v>103</v>
      </c>
      <c r="B20">
        <v>2037317</v>
      </c>
      <c r="C20">
        <v>1963864</v>
      </c>
      <c r="D20">
        <v>73453</v>
      </c>
      <c r="E20">
        <v>63281</v>
      </c>
      <c r="F20">
        <v>38624</v>
      </c>
      <c r="G20">
        <v>24657</v>
      </c>
      <c r="H20">
        <v>32032</v>
      </c>
      <c r="I20">
        <v>1098</v>
      </c>
      <c r="J20">
        <v>30934</v>
      </c>
      <c r="K20">
        <v>1903636</v>
      </c>
      <c r="L20">
        <v>1885794</v>
      </c>
      <c r="M20">
        <v>17842</v>
      </c>
      <c r="N20">
        <v>38368</v>
      </c>
      <c r="O20">
        <v>38348</v>
      </c>
      <c r="P20">
        <v>20</v>
      </c>
      <c r="Q20">
        <v>1090251</v>
      </c>
      <c r="R20">
        <v>1090204</v>
      </c>
      <c r="S20">
        <v>1327</v>
      </c>
      <c r="T20">
        <v>16575</v>
      </c>
      <c r="U20">
        <v>246.02500000000001</v>
      </c>
      <c r="V20" s="8">
        <v>449889</v>
      </c>
    </row>
    <row r="21" spans="1:22" x14ac:dyDescent="0.3">
      <c r="A21" t="s">
        <v>104</v>
      </c>
      <c r="B21">
        <v>1848627</v>
      </c>
      <c r="C21">
        <v>1848202</v>
      </c>
      <c r="D21">
        <v>425</v>
      </c>
      <c r="E21">
        <v>27180</v>
      </c>
      <c r="F21">
        <v>27094</v>
      </c>
      <c r="G21">
        <v>86</v>
      </c>
      <c r="H21">
        <v>95</v>
      </c>
      <c r="I21">
        <v>93</v>
      </c>
      <c r="J21">
        <v>2</v>
      </c>
      <c r="K21">
        <v>1821003</v>
      </c>
      <c r="L21">
        <v>1820666</v>
      </c>
      <c r="M21">
        <v>337</v>
      </c>
      <c r="N21">
        <v>349</v>
      </c>
      <c r="O21">
        <v>349</v>
      </c>
      <c r="P21">
        <v>0</v>
      </c>
      <c r="Q21">
        <v>744946</v>
      </c>
      <c r="R21">
        <v>744945</v>
      </c>
      <c r="S21">
        <v>67</v>
      </c>
      <c r="T21">
        <v>159</v>
      </c>
      <c r="U21">
        <v>75.545900000000003</v>
      </c>
      <c r="V21" s="8">
        <v>331086</v>
      </c>
    </row>
    <row r="22" spans="1:22" x14ac:dyDescent="0.3">
      <c r="A22" t="s">
        <v>105</v>
      </c>
      <c r="B22">
        <v>4968150</v>
      </c>
      <c r="C22">
        <v>4449984</v>
      </c>
      <c r="D22">
        <v>518166</v>
      </c>
      <c r="E22">
        <v>552492</v>
      </c>
      <c r="F22">
        <v>460710</v>
      </c>
      <c r="G22">
        <v>91782</v>
      </c>
      <c r="H22">
        <v>220439</v>
      </c>
      <c r="I22">
        <v>160689</v>
      </c>
      <c r="J22">
        <v>59750</v>
      </c>
      <c r="K22">
        <v>3767008</v>
      </c>
      <c r="L22">
        <v>3401615</v>
      </c>
      <c r="M22">
        <v>365393</v>
      </c>
      <c r="N22">
        <v>428211</v>
      </c>
      <c r="O22">
        <v>426970</v>
      </c>
      <c r="P22">
        <v>1241</v>
      </c>
      <c r="Q22">
        <v>4623202</v>
      </c>
      <c r="R22">
        <v>4615164</v>
      </c>
      <c r="S22">
        <v>10545</v>
      </c>
      <c r="T22">
        <v>353611</v>
      </c>
      <c r="U22">
        <v>42.240499999999997</v>
      </c>
      <c r="V22" s="8">
        <v>921133</v>
      </c>
    </row>
    <row r="23" spans="1:22" x14ac:dyDescent="0.3">
      <c r="A23" t="s">
        <v>106</v>
      </c>
      <c r="B23">
        <v>6353086</v>
      </c>
      <c r="C23">
        <v>4510057</v>
      </c>
      <c r="D23">
        <v>1843029</v>
      </c>
      <c r="E23">
        <v>560933</v>
      </c>
      <c r="F23">
        <v>229803</v>
      </c>
      <c r="G23">
        <v>331130</v>
      </c>
      <c r="H23">
        <v>858673</v>
      </c>
      <c r="I23">
        <v>17347</v>
      </c>
      <c r="J23">
        <v>841326</v>
      </c>
      <c r="K23">
        <v>3810637</v>
      </c>
      <c r="L23">
        <v>3141971</v>
      </c>
      <c r="M23">
        <v>668666</v>
      </c>
      <c r="N23">
        <v>1122843</v>
      </c>
      <c r="O23">
        <v>1120936</v>
      </c>
      <c r="P23">
        <v>1907</v>
      </c>
      <c r="Q23">
        <v>3994162</v>
      </c>
      <c r="R23">
        <v>3989236</v>
      </c>
      <c r="S23">
        <v>22693</v>
      </c>
      <c r="T23">
        <v>646416</v>
      </c>
      <c r="U23">
        <v>207.99199999999999</v>
      </c>
      <c r="V23" s="8">
        <v>866055</v>
      </c>
    </row>
    <row r="24" spans="1:22" x14ac:dyDescent="0.3">
      <c r="A24" t="s">
        <v>107</v>
      </c>
      <c r="B24">
        <v>6747132</v>
      </c>
      <c r="C24">
        <v>4886477</v>
      </c>
      <c r="D24">
        <v>1860655</v>
      </c>
      <c r="E24">
        <v>521628</v>
      </c>
      <c r="F24">
        <v>254425</v>
      </c>
      <c r="G24">
        <v>267203</v>
      </c>
      <c r="H24">
        <v>951703</v>
      </c>
      <c r="I24">
        <v>20138</v>
      </c>
      <c r="J24">
        <v>931565</v>
      </c>
      <c r="K24">
        <v>4103810</v>
      </c>
      <c r="L24">
        <v>3444447</v>
      </c>
      <c r="M24">
        <v>659363</v>
      </c>
      <c r="N24">
        <v>1169991</v>
      </c>
      <c r="O24">
        <v>1167467</v>
      </c>
      <c r="P24">
        <v>2524</v>
      </c>
      <c r="Q24">
        <v>4113825</v>
      </c>
      <c r="R24">
        <v>4107953</v>
      </c>
      <c r="S24">
        <v>23222</v>
      </c>
      <c r="T24">
        <v>637205</v>
      </c>
      <c r="U24">
        <v>211.90299999999999</v>
      </c>
      <c r="V24" s="8">
        <v>945571</v>
      </c>
    </row>
    <row r="25" spans="1:22" x14ac:dyDescent="0.3">
      <c r="A25" t="s">
        <v>108</v>
      </c>
      <c r="B25">
        <v>6475151</v>
      </c>
      <c r="C25">
        <v>4586335</v>
      </c>
      <c r="D25">
        <v>1888816</v>
      </c>
      <c r="E25">
        <v>577431</v>
      </c>
      <c r="F25">
        <v>240938</v>
      </c>
      <c r="G25">
        <v>336493</v>
      </c>
      <c r="H25">
        <v>901498</v>
      </c>
      <c r="I25">
        <v>18336</v>
      </c>
      <c r="J25">
        <v>883162</v>
      </c>
      <c r="K25">
        <v>3821592</v>
      </c>
      <c r="L25">
        <v>3154733</v>
      </c>
      <c r="M25">
        <v>666859</v>
      </c>
      <c r="N25">
        <v>1174630</v>
      </c>
      <c r="O25">
        <v>1172328</v>
      </c>
      <c r="P25">
        <v>2302</v>
      </c>
      <c r="Q25">
        <v>4041497</v>
      </c>
      <c r="R25">
        <v>4036606</v>
      </c>
      <c r="S25">
        <v>22928</v>
      </c>
      <c r="T25">
        <v>642527</v>
      </c>
      <c r="U25">
        <v>221.63800000000001</v>
      </c>
      <c r="V25" s="8">
        <v>867921</v>
      </c>
    </row>
    <row r="26" spans="1:22" x14ac:dyDescent="0.3">
      <c r="A26" t="s">
        <v>109</v>
      </c>
      <c r="B26">
        <v>6744646</v>
      </c>
      <c r="C26">
        <v>4890492</v>
      </c>
      <c r="D26">
        <v>1854154</v>
      </c>
      <c r="E26">
        <v>517242</v>
      </c>
      <c r="F26">
        <v>249213</v>
      </c>
      <c r="G26">
        <v>268029</v>
      </c>
      <c r="H26">
        <v>945488</v>
      </c>
      <c r="I26">
        <v>20208</v>
      </c>
      <c r="J26">
        <v>925280</v>
      </c>
      <c r="K26">
        <v>4118368</v>
      </c>
      <c r="L26">
        <v>3460048</v>
      </c>
      <c r="M26">
        <v>658320</v>
      </c>
      <c r="N26">
        <v>1163548</v>
      </c>
      <c r="O26">
        <v>1161023</v>
      </c>
      <c r="P26">
        <v>2525</v>
      </c>
      <c r="Q26">
        <v>4134050</v>
      </c>
      <c r="R26">
        <v>4129181</v>
      </c>
      <c r="S26">
        <v>23040</v>
      </c>
      <c r="T26">
        <v>634117</v>
      </c>
      <c r="U26">
        <v>212.554</v>
      </c>
      <c r="V26" s="8">
        <v>943393</v>
      </c>
    </row>
    <row r="27" spans="1:22" x14ac:dyDescent="0.3">
      <c r="A27" t="s">
        <v>110</v>
      </c>
      <c r="B27">
        <v>6831831</v>
      </c>
      <c r="C27">
        <v>4971366</v>
      </c>
      <c r="D27">
        <v>1860465</v>
      </c>
      <c r="E27">
        <v>498918</v>
      </c>
      <c r="F27">
        <v>247516</v>
      </c>
      <c r="G27">
        <v>251402</v>
      </c>
      <c r="H27">
        <v>974988</v>
      </c>
      <c r="I27">
        <v>21633</v>
      </c>
      <c r="J27">
        <v>953355</v>
      </c>
      <c r="K27">
        <v>4178059</v>
      </c>
      <c r="L27">
        <v>3524843</v>
      </c>
      <c r="M27">
        <v>653216</v>
      </c>
      <c r="N27">
        <v>1179866</v>
      </c>
      <c r="O27">
        <v>1177374</v>
      </c>
      <c r="P27">
        <v>2492</v>
      </c>
      <c r="Q27">
        <v>4222397</v>
      </c>
      <c r="R27">
        <v>4215710</v>
      </c>
      <c r="S27">
        <v>21097</v>
      </c>
      <c r="T27">
        <v>631955</v>
      </c>
      <c r="U27">
        <v>215.386</v>
      </c>
      <c r="V27" s="8">
        <v>957486</v>
      </c>
    </row>
    <row r="28" spans="1:22" x14ac:dyDescent="0.3">
      <c r="A28" t="s">
        <v>111</v>
      </c>
      <c r="B28">
        <v>6814587</v>
      </c>
      <c r="C28">
        <v>4955358</v>
      </c>
      <c r="D28">
        <v>1859229</v>
      </c>
      <c r="E28">
        <v>501489</v>
      </c>
      <c r="F28">
        <v>253393</v>
      </c>
      <c r="G28">
        <v>248096</v>
      </c>
      <c r="H28">
        <v>978990</v>
      </c>
      <c r="I28">
        <v>20393</v>
      </c>
      <c r="J28">
        <v>958597</v>
      </c>
      <c r="K28">
        <v>4148951</v>
      </c>
      <c r="L28">
        <v>3498620</v>
      </c>
      <c r="M28">
        <v>650331</v>
      </c>
      <c r="N28">
        <v>1185157</v>
      </c>
      <c r="O28">
        <v>1182952</v>
      </c>
      <c r="P28">
        <v>2205</v>
      </c>
      <c r="Q28">
        <v>4066509</v>
      </c>
      <c r="R28">
        <v>4060871</v>
      </c>
      <c r="S28">
        <v>20958</v>
      </c>
      <c r="T28">
        <v>629400</v>
      </c>
      <c r="U28">
        <v>217.46600000000001</v>
      </c>
      <c r="V28" s="8">
        <v>938017</v>
      </c>
    </row>
    <row r="29" spans="1:22" x14ac:dyDescent="0.3">
      <c r="A29" t="s">
        <v>112</v>
      </c>
      <c r="B29">
        <v>6002230</v>
      </c>
      <c r="C29">
        <v>5358278</v>
      </c>
      <c r="D29">
        <v>643952</v>
      </c>
      <c r="E29">
        <v>649528</v>
      </c>
      <c r="F29">
        <v>529377</v>
      </c>
      <c r="G29">
        <v>120151</v>
      </c>
      <c r="H29">
        <v>259400</v>
      </c>
      <c r="I29">
        <v>171095</v>
      </c>
      <c r="J29">
        <v>88305</v>
      </c>
      <c r="K29">
        <v>4594028</v>
      </c>
      <c r="L29">
        <v>4160502</v>
      </c>
      <c r="M29">
        <v>433526</v>
      </c>
      <c r="N29">
        <v>499274</v>
      </c>
      <c r="O29">
        <v>497304</v>
      </c>
      <c r="P29">
        <v>1970</v>
      </c>
      <c r="Q29">
        <v>5608967</v>
      </c>
      <c r="R29">
        <v>5598337</v>
      </c>
      <c r="S29">
        <v>16739</v>
      </c>
      <c r="T29">
        <v>416754</v>
      </c>
      <c r="U29">
        <v>43.2378</v>
      </c>
      <c r="V29" s="8">
        <v>1133500</v>
      </c>
    </row>
    <row r="30" spans="1:22" x14ac:dyDescent="0.3">
      <c r="A30" t="s">
        <v>113</v>
      </c>
      <c r="B30">
        <v>5959482</v>
      </c>
      <c r="C30">
        <v>5293192</v>
      </c>
      <c r="D30">
        <v>666290</v>
      </c>
      <c r="E30">
        <v>650213</v>
      </c>
      <c r="F30">
        <v>528083</v>
      </c>
      <c r="G30">
        <v>122130</v>
      </c>
      <c r="H30">
        <v>272212</v>
      </c>
      <c r="I30">
        <v>186814</v>
      </c>
      <c r="J30">
        <v>85398</v>
      </c>
      <c r="K30">
        <v>4516859</v>
      </c>
      <c r="L30">
        <v>4060881</v>
      </c>
      <c r="M30">
        <v>455978</v>
      </c>
      <c r="N30">
        <v>520198</v>
      </c>
      <c r="O30">
        <v>517414</v>
      </c>
      <c r="P30">
        <v>2784</v>
      </c>
      <c r="Q30">
        <v>5617576</v>
      </c>
      <c r="R30">
        <v>5607209</v>
      </c>
      <c r="S30">
        <v>14045</v>
      </c>
      <c r="T30">
        <v>441119</v>
      </c>
      <c r="U30">
        <v>44.810099999999998</v>
      </c>
      <c r="V30" s="8">
        <v>1090656</v>
      </c>
    </row>
    <row r="31" spans="1:22" x14ac:dyDescent="0.3">
      <c r="A31" t="s">
        <v>114</v>
      </c>
      <c r="B31">
        <v>5653023</v>
      </c>
      <c r="C31">
        <v>5026527</v>
      </c>
      <c r="D31">
        <v>626496</v>
      </c>
      <c r="E31">
        <v>631303</v>
      </c>
      <c r="F31">
        <v>524254</v>
      </c>
      <c r="G31">
        <v>107049</v>
      </c>
      <c r="H31">
        <v>246747</v>
      </c>
      <c r="I31">
        <v>169608</v>
      </c>
      <c r="J31">
        <v>77139</v>
      </c>
      <c r="K31">
        <v>4278238</v>
      </c>
      <c r="L31">
        <v>3839045</v>
      </c>
      <c r="M31">
        <v>439193</v>
      </c>
      <c r="N31">
        <v>496735</v>
      </c>
      <c r="O31">
        <v>493620</v>
      </c>
      <c r="P31">
        <v>3115</v>
      </c>
      <c r="Q31">
        <v>4569269</v>
      </c>
      <c r="R31">
        <v>4564084</v>
      </c>
      <c r="S31">
        <v>12886</v>
      </c>
      <c r="T31">
        <v>426773</v>
      </c>
      <c r="U31">
        <v>39.126399999999997</v>
      </c>
      <c r="V31" s="8">
        <v>969509</v>
      </c>
    </row>
    <row r="32" spans="1:22" x14ac:dyDescent="0.3">
      <c r="A32" t="s">
        <v>115</v>
      </c>
      <c r="B32">
        <v>6414707</v>
      </c>
      <c r="C32">
        <v>5660619</v>
      </c>
      <c r="D32">
        <v>754088</v>
      </c>
      <c r="E32">
        <v>720890</v>
      </c>
      <c r="F32">
        <v>581447</v>
      </c>
      <c r="G32">
        <v>139443</v>
      </c>
      <c r="H32">
        <v>284710</v>
      </c>
      <c r="I32">
        <v>191532</v>
      </c>
      <c r="J32">
        <v>93178</v>
      </c>
      <c r="K32">
        <v>4847951</v>
      </c>
      <c r="L32">
        <v>4329948</v>
      </c>
      <c r="M32">
        <v>518003</v>
      </c>
      <c r="N32">
        <v>561156</v>
      </c>
      <c r="O32">
        <v>557692</v>
      </c>
      <c r="P32">
        <v>3464</v>
      </c>
      <c r="Q32">
        <v>5742039</v>
      </c>
      <c r="R32">
        <v>5732989</v>
      </c>
      <c r="S32">
        <v>14658</v>
      </c>
      <c r="T32">
        <v>502650</v>
      </c>
      <c r="U32">
        <v>39.2639</v>
      </c>
      <c r="V32" s="8">
        <v>1135903</v>
      </c>
    </row>
    <row r="33" spans="1:22" x14ac:dyDescent="0.3">
      <c r="A33" t="s">
        <v>116</v>
      </c>
      <c r="B33">
        <v>6368196</v>
      </c>
      <c r="C33">
        <v>5599647</v>
      </c>
      <c r="D33">
        <v>768549</v>
      </c>
      <c r="E33">
        <v>700234</v>
      </c>
      <c r="F33">
        <v>573809</v>
      </c>
      <c r="G33">
        <v>126425</v>
      </c>
      <c r="H33">
        <v>283720</v>
      </c>
      <c r="I33">
        <v>198435</v>
      </c>
      <c r="J33">
        <v>85285</v>
      </c>
      <c r="K33">
        <v>4824941</v>
      </c>
      <c r="L33">
        <v>4271605</v>
      </c>
      <c r="M33">
        <v>553336</v>
      </c>
      <c r="N33">
        <v>559301</v>
      </c>
      <c r="O33">
        <v>555798</v>
      </c>
      <c r="P33">
        <v>3503</v>
      </c>
      <c r="Q33">
        <v>5401360</v>
      </c>
      <c r="R33">
        <v>5394998</v>
      </c>
      <c r="S33">
        <v>13584</v>
      </c>
      <c r="T33">
        <v>539162</v>
      </c>
      <c r="U33">
        <v>38.936300000000003</v>
      </c>
      <c r="V33" s="8">
        <v>1102055</v>
      </c>
    </row>
    <row r="34" spans="1:22" x14ac:dyDescent="0.3">
      <c r="A34" t="s">
        <v>117</v>
      </c>
      <c r="B34">
        <v>7446732</v>
      </c>
      <c r="C34">
        <v>6793817</v>
      </c>
      <c r="D34">
        <v>652915</v>
      </c>
      <c r="E34">
        <v>943352</v>
      </c>
      <c r="F34">
        <v>787877</v>
      </c>
      <c r="G34">
        <v>155475</v>
      </c>
      <c r="H34">
        <v>281728</v>
      </c>
      <c r="I34">
        <v>230863</v>
      </c>
      <c r="J34">
        <v>50865</v>
      </c>
      <c r="K34">
        <v>5616587</v>
      </c>
      <c r="L34">
        <v>5171349</v>
      </c>
      <c r="M34">
        <v>445238</v>
      </c>
      <c r="N34">
        <v>605065</v>
      </c>
      <c r="O34">
        <v>603728</v>
      </c>
      <c r="P34">
        <v>1337</v>
      </c>
      <c r="Q34">
        <v>6624063</v>
      </c>
      <c r="R34">
        <v>6611272</v>
      </c>
      <c r="S34">
        <v>10349</v>
      </c>
      <c r="T34">
        <v>434133</v>
      </c>
      <c r="U34">
        <v>42.044899999999998</v>
      </c>
      <c r="V34" s="8">
        <v>1512008</v>
      </c>
    </row>
    <row r="35" spans="1:22" x14ac:dyDescent="0.3">
      <c r="A35" t="s">
        <v>118</v>
      </c>
      <c r="B35">
        <v>7369217</v>
      </c>
      <c r="C35">
        <v>6745333</v>
      </c>
      <c r="D35">
        <v>623884</v>
      </c>
      <c r="E35">
        <v>948200</v>
      </c>
      <c r="F35">
        <v>807115</v>
      </c>
      <c r="G35">
        <v>141085</v>
      </c>
      <c r="H35">
        <v>283534</v>
      </c>
      <c r="I35">
        <v>237360</v>
      </c>
      <c r="J35">
        <v>46174</v>
      </c>
      <c r="K35">
        <v>5526958</v>
      </c>
      <c r="L35">
        <v>5091352</v>
      </c>
      <c r="M35">
        <v>435606</v>
      </c>
      <c r="N35">
        <v>610525</v>
      </c>
      <c r="O35">
        <v>609506</v>
      </c>
      <c r="P35">
        <v>1019</v>
      </c>
      <c r="Q35">
        <v>6480313</v>
      </c>
      <c r="R35">
        <v>6470408</v>
      </c>
      <c r="S35">
        <v>12292</v>
      </c>
      <c r="T35">
        <v>422112</v>
      </c>
      <c r="U35">
        <v>43.567100000000003</v>
      </c>
      <c r="V35" s="8">
        <v>1467750</v>
      </c>
    </row>
    <row r="36" spans="1:22" x14ac:dyDescent="0.3">
      <c r="A36" t="s">
        <v>119</v>
      </c>
      <c r="B36">
        <v>7523220</v>
      </c>
      <c r="C36">
        <v>6900949</v>
      </c>
      <c r="D36">
        <v>622271</v>
      </c>
      <c r="E36">
        <v>959284</v>
      </c>
      <c r="F36">
        <v>821038</v>
      </c>
      <c r="G36">
        <v>138246</v>
      </c>
      <c r="H36">
        <v>283444</v>
      </c>
      <c r="I36">
        <v>234741</v>
      </c>
      <c r="J36">
        <v>48703</v>
      </c>
      <c r="K36">
        <v>5664957</v>
      </c>
      <c r="L36">
        <v>5233033</v>
      </c>
      <c r="M36">
        <v>431924</v>
      </c>
      <c r="N36">
        <v>615535</v>
      </c>
      <c r="O36">
        <v>612137</v>
      </c>
      <c r="P36">
        <v>3398</v>
      </c>
      <c r="Q36">
        <v>6714315</v>
      </c>
      <c r="R36">
        <v>6702811</v>
      </c>
      <c r="S36">
        <v>12292</v>
      </c>
      <c r="T36">
        <v>419239</v>
      </c>
      <c r="U36">
        <v>35.239400000000003</v>
      </c>
      <c r="V36" s="8">
        <v>1530170</v>
      </c>
    </row>
    <row r="37" spans="1:22" x14ac:dyDescent="0.3">
      <c r="A37" t="s">
        <v>120</v>
      </c>
      <c r="B37">
        <v>7285849</v>
      </c>
      <c r="C37">
        <v>6712362</v>
      </c>
      <c r="D37">
        <v>573487</v>
      </c>
      <c r="E37">
        <v>861926</v>
      </c>
      <c r="F37">
        <v>736024</v>
      </c>
      <c r="G37">
        <v>125902</v>
      </c>
      <c r="H37">
        <v>289604</v>
      </c>
      <c r="I37">
        <v>249553</v>
      </c>
      <c r="J37">
        <v>40051</v>
      </c>
      <c r="K37">
        <v>5517398</v>
      </c>
      <c r="L37">
        <v>5110580</v>
      </c>
      <c r="M37">
        <v>406818</v>
      </c>
      <c r="N37">
        <v>616921</v>
      </c>
      <c r="O37">
        <v>616205</v>
      </c>
      <c r="P37">
        <v>716</v>
      </c>
      <c r="Q37">
        <v>6342413</v>
      </c>
      <c r="R37">
        <v>6332218</v>
      </c>
      <c r="S37">
        <v>7419</v>
      </c>
      <c r="T37">
        <v>398721</v>
      </c>
      <c r="U37">
        <v>45.932600000000001</v>
      </c>
      <c r="V37" s="8">
        <v>1401748</v>
      </c>
    </row>
    <row r="38" spans="1:22" x14ac:dyDescent="0.3">
      <c r="A38" t="s">
        <v>121</v>
      </c>
      <c r="B38">
        <v>7295580</v>
      </c>
      <c r="C38">
        <v>6711119</v>
      </c>
      <c r="D38">
        <v>584461</v>
      </c>
      <c r="E38">
        <v>790821</v>
      </c>
      <c r="F38">
        <v>702655</v>
      </c>
      <c r="G38">
        <v>88166</v>
      </c>
      <c r="H38">
        <v>292580</v>
      </c>
      <c r="I38">
        <v>243829</v>
      </c>
      <c r="J38">
        <v>48751</v>
      </c>
      <c r="K38">
        <v>5575730</v>
      </c>
      <c r="L38">
        <v>5136954</v>
      </c>
      <c r="M38">
        <v>438776</v>
      </c>
      <c r="N38">
        <v>636449</v>
      </c>
      <c r="O38">
        <v>627681</v>
      </c>
      <c r="P38">
        <v>8768</v>
      </c>
      <c r="Q38">
        <v>6456984</v>
      </c>
      <c r="R38">
        <v>6440561</v>
      </c>
      <c r="S38">
        <v>4764</v>
      </c>
      <c r="T38">
        <v>433843</v>
      </c>
      <c r="U38">
        <v>33.536000000000001</v>
      </c>
      <c r="V38" s="8">
        <v>1401899</v>
      </c>
    </row>
    <row r="39" spans="1:22" x14ac:dyDescent="0.3">
      <c r="A39" t="s">
        <v>122</v>
      </c>
      <c r="B39">
        <v>6947673</v>
      </c>
      <c r="C39">
        <v>6658982</v>
      </c>
      <c r="D39">
        <v>288691</v>
      </c>
      <c r="E39">
        <v>717611</v>
      </c>
      <c r="F39">
        <v>587852</v>
      </c>
      <c r="G39">
        <v>129759</v>
      </c>
      <c r="H39">
        <v>147946</v>
      </c>
      <c r="I39">
        <v>128499</v>
      </c>
      <c r="J39">
        <v>19447</v>
      </c>
      <c r="K39">
        <v>5715652</v>
      </c>
      <c r="L39">
        <v>5577271</v>
      </c>
      <c r="M39">
        <v>138381</v>
      </c>
      <c r="N39">
        <v>366464</v>
      </c>
      <c r="O39">
        <v>365360</v>
      </c>
      <c r="P39">
        <v>1104</v>
      </c>
      <c r="Q39">
        <v>6315223</v>
      </c>
      <c r="R39">
        <v>6306501</v>
      </c>
      <c r="S39">
        <v>9584</v>
      </c>
      <c r="T39">
        <v>127713</v>
      </c>
      <c r="U39">
        <v>49.621099999999998</v>
      </c>
      <c r="V39" s="8">
        <v>1463885</v>
      </c>
    </row>
    <row r="40" spans="1:22" x14ac:dyDescent="0.3">
      <c r="A40" t="s">
        <v>123</v>
      </c>
      <c r="B40">
        <v>6835677</v>
      </c>
      <c r="C40">
        <v>6688046</v>
      </c>
      <c r="D40">
        <v>147631</v>
      </c>
      <c r="E40">
        <v>682675</v>
      </c>
      <c r="F40">
        <v>636687</v>
      </c>
      <c r="G40">
        <v>45988</v>
      </c>
      <c r="H40">
        <v>140682</v>
      </c>
      <c r="I40">
        <v>132123</v>
      </c>
      <c r="J40">
        <v>8559</v>
      </c>
      <c r="K40">
        <v>5661594</v>
      </c>
      <c r="L40">
        <v>5569410</v>
      </c>
      <c r="M40">
        <v>92184</v>
      </c>
      <c r="N40">
        <v>350726</v>
      </c>
      <c r="O40">
        <v>349826</v>
      </c>
      <c r="P40">
        <v>900</v>
      </c>
      <c r="Q40">
        <v>6199917</v>
      </c>
      <c r="R40">
        <v>6191129</v>
      </c>
      <c r="S40">
        <v>3198</v>
      </c>
      <c r="T40">
        <v>87587</v>
      </c>
      <c r="U40">
        <v>40.524299999999997</v>
      </c>
      <c r="V40" s="8">
        <v>1436658</v>
      </c>
    </row>
    <row r="41" spans="1:22" x14ac:dyDescent="0.3">
      <c r="A41" t="s">
        <v>124</v>
      </c>
      <c r="B41">
        <v>6801282</v>
      </c>
      <c r="C41">
        <v>6511859</v>
      </c>
      <c r="D41">
        <v>289423</v>
      </c>
      <c r="E41">
        <v>718901</v>
      </c>
      <c r="F41">
        <v>593220</v>
      </c>
      <c r="G41">
        <v>125681</v>
      </c>
      <c r="H41">
        <v>150238</v>
      </c>
      <c r="I41">
        <v>129996</v>
      </c>
      <c r="J41">
        <v>20242</v>
      </c>
      <c r="K41">
        <v>5567094</v>
      </c>
      <c r="L41">
        <v>5424277</v>
      </c>
      <c r="M41">
        <v>142817</v>
      </c>
      <c r="N41">
        <v>365049</v>
      </c>
      <c r="O41">
        <v>364366</v>
      </c>
      <c r="P41">
        <v>683</v>
      </c>
      <c r="Q41">
        <v>6581091</v>
      </c>
      <c r="R41">
        <v>6573154</v>
      </c>
      <c r="S41">
        <v>14000</v>
      </c>
      <c r="T41">
        <v>127852</v>
      </c>
      <c r="U41">
        <v>160.70699999999999</v>
      </c>
      <c r="V41" s="8">
        <v>1325819</v>
      </c>
    </row>
    <row r="42" spans="1:22" x14ac:dyDescent="0.3">
      <c r="A42" t="s">
        <v>125</v>
      </c>
      <c r="B42">
        <v>5223632</v>
      </c>
      <c r="C42">
        <v>5221347</v>
      </c>
      <c r="D42">
        <v>2285</v>
      </c>
      <c r="E42">
        <v>51162</v>
      </c>
      <c r="F42">
        <v>50444</v>
      </c>
      <c r="G42">
        <v>718</v>
      </c>
      <c r="H42">
        <v>7212</v>
      </c>
      <c r="I42">
        <v>7159</v>
      </c>
      <c r="J42">
        <v>53</v>
      </c>
      <c r="K42">
        <v>5149633</v>
      </c>
      <c r="L42">
        <v>5148143</v>
      </c>
      <c r="M42">
        <v>1490</v>
      </c>
      <c r="N42">
        <v>15625</v>
      </c>
      <c r="O42">
        <v>15601</v>
      </c>
      <c r="P42">
        <v>24</v>
      </c>
      <c r="Q42">
        <v>4727434</v>
      </c>
      <c r="R42">
        <v>4726413</v>
      </c>
      <c r="S42">
        <v>353</v>
      </c>
      <c r="T42">
        <v>1012</v>
      </c>
      <c r="U42">
        <v>98.118200000000002</v>
      </c>
      <c r="V42" s="8">
        <v>1303734</v>
      </c>
    </row>
    <row r="43" spans="1:22" x14ac:dyDescent="0.3">
      <c r="A43" t="s">
        <v>126</v>
      </c>
      <c r="B43">
        <v>7601794</v>
      </c>
      <c r="C43">
        <v>7301393</v>
      </c>
      <c r="D43">
        <v>300401</v>
      </c>
      <c r="E43">
        <v>515503</v>
      </c>
      <c r="F43">
        <v>378500</v>
      </c>
      <c r="G43">
        <v>137003</v>
      </c>
      <c r="H43">
        <v>63694</v>
      </c>
      <c r="I43">
        <v>37225</v>
      </c>
      <c r="J43">
        <v>26469</v>
      </c>
      <c r="K43">
        <v>6733121</v>
      </c>
      <c r="L43">
        <v>6597126</v>
      </c>
      <c r="M43">
        <v>135995</v>
      </c>
      <c r="N43">
        <v>289476</v>
      </c>
      <c r="O43">
        <v>288542</v>
      </c>
      <c r="P43">
        <v>934</v>
      </c>
      <c r="Q43">
        <v>7221296</v>
      </c>
      <c r="R43">
        <v>7200215</v>
      </c>
      <c r="S43">
        <v>6623</v>
      </c>
      <c r="T43">
        <v>129111</v>
      </c>
      <c r="U43">
        <v>46.606299999999997</v>
      </c>
      <c r="V43" s="8">
        <v>2111625</v>
      </c>
    </row>
    <row r="44" spans="1:22" x14ac:dyDescent="0.3">
      <c r="A44" t="s">
        <v>127</v>
      </c>
      <c r="B44">
        <v>7662997</v>
      </c>
      <c r="C44">
        <v>7345859</v>
      </c>
      <c r="D44">
        <v>317138</v>
      </c>
      <c r="E44">
        <v>518758</v>
      </c>
      <c r="F44">
        <v>373204</v>
      </c>
      <c r="G44">
        <v>145554</v>
      </c>
      <c r="H44">
        <v>63996</v>
      </c>
      <c r="I44">
        <v>35730</v>
      </c>
      <c r="J44">
        <v>28266</v>
      </c>
      <c r="K44">
        <v>6788534</v>
      </c>
      <c r="L44">
        <v>6645983</v>
      </c>
      <c r="M44">
        <v>142551</v>
      </c>
      <c r="N44">
        <v>291709</v>
      </c>
      <c r="O44">
        <v>290942</v>
      </c>
      <c r="P44">
        <v>767</v>
      </c>
      <c r="Q44">
        <v>7216481</v>
      </c>
      <c r="R44">
        <v>7198328</v>
      </c>
      <c r="S44">
        <v>5941</v>
      </c>
      <c r="T44">
        <v>136428</v>
      </c>
      <c r="U44">
        <v>45.707599999999999</v>
      </c>
      <c r="V44" s="8">
        <v>2141774</v>
      </c>
    </row>
    <row r="45" spans="1:22" x14ac:dyDescent="0.3">
      <c r="A45" t="s">
        <v>128</v>
      </c>
      <c r="B45">
        <v>6645602</v>
      </c>
      <c r="C45">
        <v>6645387</v>
      </c>
      <c r="D45">
        <v>215</v>
      </c>
      <c r="E45">
        <v>245334</v>
      </c>
      <c r="F45">
        <v>245329</v>
      </c>
      <c r="G45">
        <v>5</v>
      </c>
      <c r="H45">
        <v>66751</v>
      </c>
      <c r="I45">
        <v>66751</v>
      </c>
      <c r="J45">
        <v>0</v>
      </c>
      <c r="K45">
        <v>6153443</v>
      </c>
      <c r="L45">
        <v>6153233</v>
      </c>
      <c r="M45">
        <v>210</v>
      </c>
      <c r="N45">
        <v>180074</v>
      </c>
      <c r="O45">
        <v>180074</v>
      </c>
      <c r="P45">
        <v>0</v>
      </c>
      <c r="Q45">
        <v>4651902</v>
      </c>
      <c r="R45">
        <v>4651361</v>
      </c>
      <c r="S45">
        <v>1</v>
      </c>
      <c r="T45">
        <v>3</v>
      </c>
      <c r="U45">
        <v>34.4465</v>
      </c>
      <c r="V45" s="8">
        <v>1619718</v>
      </c>
    </row>
    <row r="46" spans="1:22" x14ac:dyDescent="0.3">
      <c r="A46" t="s">
        <v>129</v>
      </c>
      <c r="B46">
        <v>2724623</v>
      </c>
      <c r="C46">
        <v>2460082</v>
      </c>
      <c r="D46">
        <v>264541</v>
      </c>
      <c r="E46">
        <v>511544</v>
      </c>
      <c r="F46">
        <v>413086</v>
      </c>
      <c r="G46">
        <v>98458</v>
      </c>
      <c r="H46">
        <v>74993</v>
      </c>
      <c r="I46">
        <v>36317</v>
      </c>
      <c r="J46">
        <v>38676</v>
      </c>
      <c r="K46">
        <v>1884330</v>
      </c>
      <c r="L46">
        <v>1757538</v>
      </c>
      <c r="M46">
        <v>126792</v>
      </c>
      <c r="N46">
        <v>253756</v>
      </c>
      <c r="O46">
        <v>253141</v>
      </c>
      <c r="P46">
        <v>615</v>
      </c>
      <c r="Q46">
        <v>1874612</v>
      </c>
      <c r="R46">
        <v>1874387</v>
      </c>
      <c r="S46">
        <v>32774</v>
      </c>
      <c r="T46">
        <v>93651</v>
      </c>
      <c r="U46">
        <v>58.959600000000002</v>
      </c>
      <c r="V46" s="8">
        <v>839599</v>
      </c>
    </row>
    <row r="47" spans="1:22" x14ac:dyDescent="0.3">
      <c r="A47" t="s">
        <v>130</v>
      </c>
      <c r="B47">
        <v>10217901</v>
      </c>
      <c r="C47">
        <v>4904584</v>
      </c>
      <c r="D47">
        <v>5313317</v>
      </c>
      <c r="E47">
        <v>317770</v>
      </c>
      <c r="F47">
        <v>140818</v>
      </c>
      <c r="G47">
        <v>176952</v>
      </c>
      <c r="H47">
        <v>3599050</v>
      </c>
      <c r="I47">
        <v>12394</v>
      </c>
      <c r="J47">
        <v>3586656</v>
      </c>
      <c r="K47">
        <v>2575584</v>
      </c>
      <c r="L47">
        <v>1026032</v>
      </c>
      <c r="M47">
        <v>1549552</v>
      </c>
      <c r="N47">
        <v>3725497</v>
      </c>
      <c r="O47">
        <v>3725340</v>
      </c>
      <c r="P47">
        <v>157</v>
      </c>
      <c r="Q47">
        <v>3110205</v>
      </c>
      <c r="R47">
        <v>3110131</v>
      </c>
      <c r="S47">
        <v>39734</v>
      </c>
      <c r="T47">
        <v>1509998</v>
      </c>
      <c r="U47">
        <v>345.74599999999998</v>
      </c>
      <c r="V47" s="8">
        <v>279207</v>
      </c>
    </row>
    <row r="48" spans="1:22" x14ac:dyDescent="0.3">
      <c r="A48" t="s">
        <v>131</v>
      </c>
      <c r="B48">
        <v>12231383</v>
      </c>
      <c r="C48">
        <v>6180433</v>
      </c>
      <c r="D48">
        <v>6050950</v>
      </c>
      <c r="E48">
        <v>274611</v>
      </c>
      <c r="F48">
        <v>86311</v>
      </c>
      <c r="G48">
        <v>188300</v>
      </c>
      <c r="H48">
        <v>5049818</v>
      </c>
      <c r="I48">
        <v>6459</v>
      </c>
      <c r="J48">
        <v>5043359</v>
      </c>
      <c r="K48">
        <v>1749075</v>
      </c>
      <c r="L48">
        <v>930101</v>
      </c>
      <c r="M48">
        <v>818974</v>
      </c>
      <c r="N48">
        <v>5157879</v>
      </c>
      <c r="O48">
        <v>5157562</v>
      </c>
      <c r="P48">
        <v>317</v>
      </c>
      <c r="Q48">
        <v>2071093</v>
      </c>
      <c r="R48">
        <v>2071019</v>
      </c>
      <c r="S48">
        <v>39646</v>
      </c>
      <c r="T48">
        <v>776375</v>
      </c>
      <c r="U48">
        <v>476.88499999999999</v>
      </c>
      <c r="V48" s="8">
        <v>254454</v>
      </c>
    </row>
    <row r="49" spans="1:22" x14ac:dyDescent="0.3">
      <c r="A49" t="s">
        <v>132</v>
      </c>
      <c r="B49">
        <v>1832215</v>
      </c>
      <c r="C49">
        <v>1709771</v>
      </c>
      <c r="D49">
        <v>122444</v>
      </c>
      <c r="E49">
        <v>187688</v>
      </c>
      <c r="F49">
        <v>149692</v>
      </c>
      <c r="G49">
        <v>37996</v>
      </c>
      <c r="H49">
        <v>104183</v>
      </c>
      <c r="I49">
        <v>70142</v>
      </c>
      <c r="J49">
        <v>34041</v>
      </c>
      <c r="K49">
        <v>1401039</v>
      </c>
      <c r="L49">
        <v>1350728</v>
      </c>
      <c r="M49">
        <v>50311</v>
      </c>
      <c r="N49">
        <v>139305</v>
      </c>
      <c r="O49">
        <v>139209</v>
      </c>
      <c r="P49">
        <v>96</v>
      </c>
      <c r="Q49">
        <v>1132048</v>
      </c>
      <c r="R49">
        <v>1131935</v>
      </c>
      <c r="S49">
        <v>4642</v>
      </c>
      <c r="T49">
        <v>45715</v>
      </c>
      <c r="U49">
        <v>65.445999999999998</v>
      </c>
      <c r="V49" s="8">
        <v>504775</v>
      </c>
    </row>
    <row r="50" spans="1:22" x14ac:dyDescent="0.3">
      <c r="A50" t="s">
        <v>133</v>
      </c>
      <c r="B50">
        <v>1887478</v>
      </c>
      <c r="C50">
        <v>1850553</v>
      </c>
      <c r="D50">
        <v>36925</v>
      </c>
      <c r="E50">
        <v>134999</v>
      </c>
      <c r="F50">
        <v>119777</v>
      </c>
      <c r="G50">
        <v>15222</v>
      </c>
      <c r="H50">
        <v>42555</v>
      </c>
      <c r="I50">
        <v>39820</v>
      </c>
      <c r="J50">
        <v>2735</v>
      </c>
      <c r="K50">
        <v>1635718</v>
      </c>
      <c r="L50">
        <v>1616883</v>
      </c>
      <c r="M50">
        <v>18835</v>
      </c>
      <c r="N50">
        <v>74206</v>
      </c>
      <c r="O50">
        <v>74073</v>
      </c>
      <c r="P50">
        <v>133</v>
      </c>
      <c r="Q50">
        <v>1139733</v>
      </c>
      <c r="R50">
        <v>1139723</v>
      </c>
      <c r="S50">
        <v>2141</v>
      </c>
      <c r="T50">
        <v>17192</v>
      </c>
      <c r="U50">
        <v>125.014</v>
      </c>
      <c r="V50" s="8">
        <v>579251</v>
      </c>
    </row>
    <row r="51" spans="1:22" x14ac:dyDescent="0.3">
      <c r="A51" t="s">
        <v>134</v>
      </c>
      <c r="B51">
        <v>1451880</v>
      </c>
      <c r="C51">
        <v>1286353</v>
      </c>
      <c r="D51">
        <v>165527</v>
      </c>
      <c r="E51">
        <v>261859</v>
      </c>
      <c r="F51">
        <v>176233</v>
      </c>
      <c r="G51">
        <v>85626</v>
      </c>
      <c r="H51">
        <v>18269</v>
      </c>
      <c r="I51">
        <v>12834</v>
      </c>
      <c r="J51">
        <v>5435</v>
      </c>
      <c r="K51">
        <v>1092800</v>
      </c>
      <c r="L51">
        <v>1018685</v>
      </c>
      <c r="M51">
        <v>74115</v>
      </c>
      <c r="N51">
        <v>78952</v>
      </c>
      <c r="O51">
        <v>78601</v>
      </c>
      <c r="P51">
        <v>351</v>
      </c>
      <c r="Q51">
        <v>985222</v>
      </c>
      <c r="R51">
        <v>985185</v>
      </c>
      <c r="S51">
        <v>6094</v>
      </c>
      <c r="T51">
        <v>68084</v>
      </c>
      <c r="U51">
        <v>117.416</v>
      </c>
      <c r="V51" s="8">
        <v>329752</v>
      </c>
    </row>
    <row r="52" spans="1:22" x14ac:dyDescent="0.3">
      <c r="A52" t="s">
        <v>135</v>
      </c>
      <c r="B52">
        <v>696773</v>
      </c>
      <c r="C52">
        <v>658321</v>
      </c>
      <c r="D52">
        <v>38452</v>
      </c>
      <c r="E52">
        <v>63913</v>
      </c>
      <c r="F52">
        <v>58000</v>
      </c>
      <c r="G52">
        <v>5913</v>
      </c>
      <c r="H52">
        <v>33963</v>
      </c>
      <c r="I52">
        <v>21896</v>
      </c>
      <c r="J52">
        <v>12067</v>
      </c>
      <c r="K52">
        <v>555825</v>
      </c>
      <c r="L52">
        <v>535417</v>
      </c>
      <c r="M52">
        <v>20408</v>
      </c>
      <c r="N52">
        <v>43072</v>
      </c>
      <c r="O52">
        <v>43008</v>
      </c>
      <c r="P52">
        <v>64</v>
      </c>
      <c r="Q52">
        <v>628261</v>
      </c>
      <c r="R52">
        <v>626857</v>
      </c>
      <c r="S52">
        <v>8860</v>
      </c>
      <c r="T52">
        <v>11777</v>
      </c>
      <c r="U52">
        <v>105.14400000000001</v>
      </c>
      <c r="V52" s="8">
        <v>178734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8"/>
  </cols>
  <sheetData>
    <row r="1" spans="1:22" x14ac:dyDescent="0.3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8" t="s">
        <v>167</v>
      </c>
    </row>
    <row r="3" spans="1:22" x14ac:dyDescent="0.3">
      <c r="A3" t="s">
        <v>1</v>
      </c>
      <c r="B3">
        <v>852648</v>
      </c>
      <c r="C3">
        <v>648127</v>
      </c>
      <c r="D3">
        <v>204521</v>
      </c>
      <c r="E3">
        <v>125082</v>
      </c>
      <c r="F3">
        <v>78779</v>
      </c>
      <c r="G3">
        <v>46303</v>
      </c>
      <c r="H3">
        <v>36759</v>
      </c>
      <c r="I3">
        <v>8615</v>
      </c>
      <c r="J3">
        <v>28144</v>
      </c>
      <c r="K3">
        <v>584540</v>
      </c>
      <c r="L3">
        <v>455190</v>
      </c>
      <c r="M3">
        <v>129350</v>
      </c>
      <c r="N3">
        <v>106267</v>
      </c>
      <c r="O3">
        <v>105543</v>
      </c>
      <c r="P3">
        <v>724</v>
      </c>
      <c r="Q3">
        <v>0</v>
      </c>
      <c r="R3">
        <v>0</v>
      </c>
      <c r="S3">
        <v>32975</v>
      </c>
      <c r="T3">
        <v>98517</v>
      </c>
      <c r="U3">
        <v>174.971</v>
      </c>
      <c r="V3" s="8">
        <v>361706</v>
      </c>
    </row>
    <row r="4" spans="1:22" x14ac:dyDescent="0.3">
      <c r="A4" t="s">
        <v>87</v>
      </c>
      <c r="B4">
        <v>717304</v>
      </c>
      <c r="C4">
        <v>654986</v>
      </c>
      <c r="D4">
        <v>62318</v>
      </c>
      <c r="E4">
        <v>96303</v>
      </c>
      <c r="F4">
        <v>89751</v>
      </c>
      <c r="G4">
        <v>6552</v>
      </c>
      <c r="H4">
        <v>66551</v>
      </c>
      <c r="I4">
        <v>37113</v>
      </c>
      <c r="J4">
        <v>29438</v>
      </c>
      <c r="K4">
        <v>468972</v>
      </c>
      <c r="L4">
        <v>442838</v>
      </c>
      <c r="M4">
        <v>26134</v>
      </c>
      <c r="N4">
        <v>85478</v>
      </c>
      <c r="O4">
        <v>85284</v>
      </c>
      <c r="P4">
        <v>194</v>
      </c>
      <c r="Q4">
        <v>0</v>
      </c>
      <c r="R4">
        <v>0</v>
      </c>
      <c r="S4">
        <v>6555</v>
      </c>
      <c r="T4">
        <v>18374</v>
      </c>
      <c r="U4">
        <v>177.24799999999999</v>
      </c>
      <c r="V4" s="8">
        <v>376391</v>
      </c>
    </row>
    <row r="5" spans="1:22" x14ac:dyDescent="0.3">
      <c r="A5" t="s">
        <v>88</v>
      </c>
      <c r="B5">
        <v>1038851</v>
      </c>
      <c r="C5">
        <v>755119</v>
      </c>
      <c r="D5">
        <v>283732</v>
      </c>
      <c r="E5">
        <v>63448</v>
      </c>
      <c r="F5">
        <v>45723</v>
      </c>
      <c r="G5">
        <v>17725</v>
      </c>
      <c r="H5">
        <v>206288</v>
      </c>
      <c r="I5">
        <v>35050</v>
      </c>
      <c r="J5">
        <v>171238</v>
      </c>
      <c r="K5">
        <v>545220</v>
      </c>
      <c r="L5">
        <v>450796</v>
      </c>
      <c r="M5">
        <v>94424</v>
      </c>
      <c r="N5">
        <v>223895</v>
      </c>
      <c r="O5">
        <v>223550</v>
      </c>
      <c r="P5">
        <v>345</v>
      </c>
      <c r="Q5">
        <v>0</v>
      </c>
      <c r="R5">
        <v>0</v>
      </c>
      <c r="S5">
        <v>14124</v>
      </c>
      <c r="T5">
        <v>78096</v>
      </c>
      <c r="U5">
        <v>229.887</v>
      </c>
      <c r="V5" s="8">
        <v>393170</v>
      </c>
    </row>
    <row r="6" spans="1:22" x14ac:dyDescent="0.3">
      <c r="A6" t="s">
        <v>89</v>
      </c>
      <c r="B6">
        <v>843354</v>
      </c>
      <c r="C6">
        <v>715679</v>
      </c>
      <c r="D6">
        <v>127675</v>
      </c>
      <c r="E6">
        <v>107728</v>
      </c>
      <c r="F6">
        <v>76109</v>
      </c>
      <c r="G6">
        <v>31619</v>
      </c>
      <c r="H6">
        <v>74687</v>
      </c>
      <c r="I6">
        <v>44245</v>
      </c>
      <c r="J6">
        <v>30442</v>
      </c>
      <c r="K6">
        <v>555621</v>
      </c>
      <c r="L6">
        <v>490243</v>
      </c>
      <c r="M6">
        <v>65378</v>
      </c>
      <c r="N6">
        <v>105318</v>
      </c>
      <c r="O6">
        <v>105082</v>
      </c>
      <c r="P6">
        <v>236</v>
      </c>
      <c r="Q6">
        <v>0</v>
      </c>
      <c r="R6">
        <v>0</v>
      </c>
      <c r="S6">
        <v>29277</v>
      </c>
      <c r="T6">
        <v>38616</v>
      </c>
      <c r="U6">
        <v>164.881</v>
      </c>
      <c r="V6" s="8">
        <v>363095</v>
      </c>
    </row>
    <row r="7" spans="1:22" x14ac:dyDescent="0.3">
      <c r="A7" t="s">
        <v>90</v>
      </c>
      <c r="B7">
        <v>1011411</v>
      </c>
      <c r="C7">
        <v>712507</v>
      </c>
      <c r="D7">
        <v>298904</v>
      </c>
      <c r="E7">
        <v>106462</v>
      </c>
      <c r="F7">
        <v>58332</v>
      </c>
      <c r="G7">
        <v>48130</v>
      </c>
      <c r="H7">
        <v>148888</v>
      </c>
      <c r="I7">
        <v>17811</v>
      </c>
      <c r="J7">
        <v>131077</v>
      </c>
      <c r="K7">
        <v>556921</v>
      </c>
      <c r="L7">
        <v>438134</v>
      </c>
      <c r="M7">
        <v>118787</v>
      </c>
      <c r="N7">
        <v>199140</v>
      </c>
      <c r="O7">
        <v>198230</v>
      </c>
      <c r="P7">
        <v>910</v>
      </c>
      <c r="Q7">
        <v>0</v>
      </c>
      <c r="R7">
        <v>0</v>
      </c>
      <c r="S7">
        <v>31496</v>
      </c>
      <c r="T7">
        <v>85924</v>
      </c>
      <c r="U7">
        <v>164.78299999999999</v>
      </c>
      <c r="V7" s="8">
        <v>355369</v>
      </c>
    </row>
    <row r="8" spans="1:22" x14ac:dyDescent="0.3">
      <c r="A8" t="s">
        <v>91</v>
      </c>
      <c r="B8">
        <v>1297176</v>
      </c>
      <c r="C8">
        <v>908837</v>
      </c>
      <c r="D8">
        <v>388339</v>
      </c>
      <c r="E8">
        <v>242720</v>
      </c>
      <c r="F8">
        <v>141121</v>
      </c>
      <c r="G8">
        <v>101599</v>
      </c>
      <c r="H8">
        <v>29916</v>
      </c>
      <c r="I8">
        <v>5138</v>
      </c>
      <c r="J8">
        <v>24778</v>
      </c>
      <c r="K8">
        <v>890376</v>
      </c>
      <c r="L8">
        <v>628982</v>
      </c>
      <c r="M8">
        <v>261394</v>
      </c>
      <c r="N8">
        <v>134164</v>
      </c>
      <c r="O8">
        <v>133596</v>
      </c>
      <c r="P8">
        <v>568</v>
      </c>
      <c r="Q8">
        <v>0</v>
      </c>
      <c r="R8">
        <v>0</v>
      </c>
      <c r="S8">
        <v>48292</v>
      </c>
      <c r="T8">
        <v>216586</v>
      </c>
      <c r="U8">
        <v>186.58</v>
      </c>
      <c r="V8" s="8">
        <v>494646</v>
      </c>
    </row>
    <row r="9" spans="1:22" x14ac:dyDescent="0.3">
      <c r="A9" t="s">
        <v>92</v>
      </c>
      <c r="B9">
        <v>973657</v>
      </c>
      <c r="C9">
        <v>800025</v>
      </c>
      <c r="D9">
        <v>173632</v>
      </c>
      <c r="E9">
        <v>75743</v>
      </c>
      <c r="F9">
        <v>37952</v>
      </c>
      <c r="G9">
        <v>37791</v>
      </c>
      <c r="H9">
        <v>41629</v>
      </c>
      <c r="I9">
        <v>7198</v>
      </c>
      <c r="J9">
        <v>34431</v>
      </c>
      <c r="K9">
        <v>781613</v>
      </c>
      <c r="L9">
        <v>680535</v>
      </c>
      <c r="M9">
        <v>101078</v>
      </c>
      <c r="N9">
        <v>74672</v>
      </c>
      <c r="O9">
        <v>74340</v>
      </c>
      <c r="P9">
        <v>332</v>
      </c>
      <c r="Q9">
        <v>0</v>
      </c>
      <c r="R9">
        <v>0</v>
      </c>
      <c r="S9">
        <v>20618</v>
      </c>
      <c r="T9">
        <v>78503</v>
      </c>
      <c r="U9">
        <v>177.03800000000001</v>
      </c>
      <c r="V9" s="8">
        <v>624971</v>
      </c>
    </row>
    <row r="10" spans="1:22" x14ac:dyDescent="0.3">
      <c r="A10" t="s">
        <v>93</v>
      </c>
      <c r="B10">
        <v>1343320</v>
      </c>
      <c r="C10">
        <v>1161875</v>
      </c>
      <c r="D10">
        <v>181445</v>
      </c>
      <c r="E10">
        <v>175850</v>
      </c>
      <c r="F10">
        <v>151131</v>
      </c>
      <c r="G10">
        <v>24719</v>
      </c>
      <c r="H10">
        <v>86062</v>
      </c>
      <c r="I10">
        <v>16249</v>
      </c>
      <c r="J10">
        <v>69813</v>
      </c>
      <c r="K10">
        <v>945406</v>
      </c>
      <c r="L10">
        <v>858835</v>
      </c>
      <c r="M10">
        <v>86571</v>
      </c>
      <c r="N10">
        <v>136002</v>
      </c>
      <c r="O10">
        <v>135660</v>
      </c>
      <c r="P10">
        <v>342</v>
      </c>
      <c r="Q10">
        <v>0</v>
      </c>
      <c r="R10">
        <v>0</v>
      </c>
      <c r="S10">
        <v>26966</v>
      </c>
      <c r="T10">
        <v>65613</v>
      </c>
      <c r="U10">
        <v>164.31299999999999</v>
      </c>
      <c r="V10" s="8">
        <v>705510</v>
      </c>
    </row>
    <row r="11" spans="1:22" x14ac:dyDescent="0.3">
      <c r="A11" t="s">
        <v>94</v>
      </c>
      <c r="B11">
        <v>1290239</v>
      </c>
      <c r="C11">
        <v>963218</v>
      </c>
      <c r="D11">
        <v>327021</v>
      </c>
      <c r="E11">
        <v>141580</v>
      </c>
      <c r="F11">
        <v>95687</v>
      </c>
      <c r="G11">
        <v>45893</v>
      </c>
      <c r="H11">
        <v>71022</v>
      </c>
      <c r="I11">
        <v>7178</v>
      </c>
      <c r="J11">
        <v>63844</v>
      </c>
      <c r="K11">
        <v>908900</v>
      </c>
      <c r="L11">
        <v>691870</v>
      </c>
      <c r="M11">
        <v>217030</v>
      </c>
      <c r="N11">
        <v>168737</v>
      </c>
      <c r="O11">
        <v>168483</v>
      </c>
      <c r="P11">
        <v>254</v>
      </c>
      <c r="Q11">
        <v>0</v>
      </c>
      <c r="R11">
        <v>0</v>
      </c>
      <c r="S11">
        <v>41740</v>
      </c>
      <c r="T11">
        <v>171493</v>
      </c>
      <c r="U11">
        <v>207.11199999999999</v>
      </c>
      <c r="V11" s="8">
        <v>501612</v>
      </c>
    </row>
    <row r="12" spans="1:22" x14ac:dyDescent="0.3">
      <c r="A12" t="s">
        <v>95</v>
      </c>
      <c r="B12">
        <v>57397</v>
      </c>
      <c r="C12">
        <v>56567</v>
      </c>
      <c r="D12">
        <v>830</v>
      </c>
      <c r="E12">
        <v>94</v>
      </c>
      <c r="F12">
        <v>81</v>
      </c>
      <c r="G12">
        <v>13</v>
      </c>
      <c r="H12">
        <v>2</v>
      </c>
      <c r="I12">
        <v>0</v>
      </c>
      <c r="J12">
        <v>2</v>
      </c>
      <c r="K12">
        <v>57187</v>
      </c>
      <c r="L12">
        <v>56377</v>
      </c>
      <c r="M12">
        <v>810</v>
      </c>
      <c r="N12">
        <v>114</v>
      </c>
      <c r="O12">
        <v>109</v>
      </c>
      <c r="P12">
        <v>5</v>
      </c>
      <c r="Q12">
        <v>0</v>
      </c>
      <c r="R12">
        <v>0</v>
      </c>
      <c r="S12">
        <v>14</v>
      </c>
      <c r="T12">
        <v>238</v>
      </c>
      <c r="U12">
        <v>326.23899999999998</v>
      </c>
      <c r="V12" s="8">
        <v>56326</v>
      </c>
    </row>
    <row r="13" spans="1:22" x14ac:dyDescent="0.3">
      <c r="A13" t="s">
        <v>96</v>
      </c>
      <c r="B13">
        <v>1900124</v>
      </c>
      <c r="C13">
        <v>1541206</v>
      </c>
      <c r="D13">
        <v>358918</v>
      </c>
      <c r="E13">
        <v>283764</v>
      </c>
      <c r="F13">
        <v>203305</v>
      </c>
      <c r="G13">
        <v>80459</v>
      </c>
      <c r="H13">
        <v>74725</v>
      </c>
      <c r="I13">
        <v>32966</v>
      </c>
      <c r="J13">
        <v>41759</v>
      </c>
      <c r="K13">
        <v>1376153</v>
      </c>
      <c r="L13">
        <v>1140903</v>
      </c>
      <c r="M13">
        <v>235250</v>
      </c>
      <c r="N13">
        <v>165482</v>
      </c>
      <c r="O13">
        <v>164032</v>
      </c>
      <c r="P13">
        <v>1450</v>
      </c>
      <c r="Q13">
        <v>0</v>
      </c>
      <c r="R13">
        <v>0</v>
      </c>
      <c r="S13">
        <v>43464</v>
      </c>
      <c r="T13">
        <v>182487</v>
      </c>
      <c r="U13">
        <v>179.352</v>
      </c>
      <c r="V13" s="8">
        <v>656482</v>
      </c>
    </row>
    <row r="14" spans="1:22" x14ac:dyDescent="0.3">
      <c r="A14" t="s">
        <v>97</v>
      </c>
      <c r="B14">
        <v>2429644</v>
      </c>
      <c r="C14">
        <v>2200151</v>
      </c>
      <c r="D14">
        <v>229493</v>
      </c>
      <c r="E14">
        <v>267270</v>
      </c>
      <c r="F14">
        <v>215938</v>
      </c>
      <c r="G14">
        <v>51332</v>
      </c>
      <c r="H14">
        <v>49118</v>
      </c>
      <c r="I14">
        <v>33739</v>
      </c>
      <c r="J14">
        <v>15379</v>
      </c>
      <c r="K14">
        <v>1972524</v>
      </c>
      <c r="L14">
        <v>1810079</v>
      </c>
      <c r="M14">
        <v>162445</v>
      </c>
      <c r="N14">
        <v>140732</v>
      </c>
      <c r="O14">
        <v>140395</v>
      </c>
      <c r="P14">
        <v>337</v>
      </c>
      <c r="Q14">
        <v>0</v>
      </c>
      <c r="R14">
        <v>0</v>
      </c>
      <c r="S14">
        <v>27759</v>
      </c>
      <c r="T14">
        <v>133257</v>
      </c>
      <c r="U14">
        <v>168.42699999999999</v>
      </c>
      <c r="V14" s="8">
        <v>1202448</v>
      </c>
    </row>
    <row r="15" spans="1:22" x14ac:dyDescent="0.3">
      <c r="A15" t="s">
        <v>98</v>
      </c>
      <c r="B15">
        <v>2439042</v>
      </c>
      <c r="C15">
        <v>2305267</v>
      </c>
      <c r="D15">
        <v>133775</v>
      </c>
      <c r="E15">
        <v>239552</v>
      </c>
      <c r="F15">
        <v>214721</v>
      </c>
      <c r="G15">
        <v>24831</v>
      </c>
      <c r="H15">
        <v>39252</v>
      </c>
      <c r="I15">
        <v>30425</v>
      </c>
      <c r="J15">
        <v>8827</v>
      </c>
      <c r="K15">
        <v>2025266</v>
      </c>
      <c r="L15">
        <v>1925484</v>
      </c>
      <c r="M15">
        <v>99782</v>
      </c>
      <c r="N15">
        <v>134972</v>
      </c>
      <c r="O15">
        <v>134637</v>
      </c>
      <c r="P15">
        <v>335</v>
      </c>
      <c r="Q15">
        <v>0</v>
      </c>
      <c r="R15">
        <v>0</v>
      </c>
      <c r="S15">
        <v>15039</v>
      </c>
      <c r="T15">
        <v>83175</v>
      </c>
      <c r="U15">
        <v>166.876</v>
      </c>
      <c r="V15" s="8">
        <v>1289015</v>
      </c>
    </row>
    <row r="16" spans="1:22" x14ac:dyDescent="0.3">
      <c r="A16" t="s">
        <v>99</v>
      </c>
      <c r="B16">
        <v>2409278</v>
      </c>
      <c r="C16">
        <v>2281285</v>
      </c>
      <c r="D16">
        <v>127993</v>
      </c>
      <c r="E16">
        <v>243735</v>
      </c>
      <c r="F16">
        <v>223464</v>
      </c>
      <c r="G16">
        <v>20271</v>
      </c>
      <c r="H16">
        <v>43277</v>
      </c>
      <c r="I16">
        <v>35430</v>
      </c>
      <c r="J16">
        <v>7847</v>
      </c>
      <c r="K16">
        <v>1974815</v>
      </c>
      <c r="L16">
        <v>1875276</v>
      </c>
      <c r="M16">
        <v>99539</v>
      </c>
      <c r="N16">
        <v>147451</v>
      </c>
      <c r="O16">
        <v>147115</v>
      </c>
      <c r="P16">
        <v>336</v>
      </c>
      <c r="Q16">
        <v>0</v>
      </c>
      <c r="R16">
        <v>0</v>
      </c>
      <c r="S16">
        <v>12113</v>
      </c>
      <c r="T16">
        <v>87182</v>
      </c>
      <c r="U16">
        <v>169.73400000000001</v>
      </c>
      <c r="V16" s="8">
        <v>1161370</v>
      </c>
    </row>
    <row r="17" spans="1:22" x14ac:dyDescent="0.3">
      <c r="A17" t="s">
        <v>100</v>
      </c>
      <c r="B17">
        <v>2181117</v>
      </c>
      <c r="C17">
        <v>2003155</v>
      </c>
      <c r="D17">
        <v>177962</v>
      </c>
      <c r="E17">
        <v>268609</v>
      </c>
      <c r="F17">
        <v>231787</v>
      </c>
      <c r="G17">
        <v>36822</v>
      </c>
      <c r="H17">
        <v>45805</v>
      </c>
      <c r="I17">
        <v>32689</v>
      </c>
      <c r="J17">
        <v>13116</v>
      </c>
      <c r="K17">
        <v>1715428</v>
      </c>
      <c r="L17">
        <v>1587800</v>
      </c>
      <c r="M17">
        <v>127628</v>
      </c>
      <c r="N17">
        <v>151275</v>
      </c>
      <c r="O17">
        <v>150879</v>
      </c>
      <c r="P17">
        <v>396</v>
      </c>
      <c r="Q17">
        <v>0</v>
      </c>
      <c r="R17">
        <v>0</v>
      </c>
      <c r="S17">
        <v>24004</v>
      </c>
      <c r="T17">
        <v>102925</v>
      </c>
      <c r="U17">
        <v>167.06399999999999</v>
      </c>
      <c r="V17" s="8">
        <v>897167</v>
      </c>
    </row>
    <row r="18" spans="1:22" x14ac:dyDescent="0.3">
      <c r="A18" t="s">
        <v>101</v>
      </c>
      <c r="B18">
        <v>2395943</v>
      </c>
      <c r="C18">
        <v>2250147</v>
      </c>
      <c r="D18">
        <v>145796</v>
      </c>
      <c r="E18">
        <v>276519</v>
      </c>
      <c r="F18">
        <v>253497</v>
      </c>
      <c r="G18">
        <v>23022</v>
      </c>
      <c r="H18">
        <v>48838</v>
      </c>
      <c r="I18">
        <v>38657</v>
      </c>
      <c r="J18">
        <v>10181</v>
      </c>
      <c r="K18">
        <v>1906149</v>
      </c>
      <c r="L18">
        <v>1793916</v>
      </c>
      <c r="M18">
        <v>112233</v>
      </c>
      <c r="N18">
        <v>164437</v>
      </c>
      <c r="O18">
        <v>164077</v>
      </c>
      <c r="P18">
        <v>360</v>
      </c>
      <c r="Q18">
        <v>0</v>
      </c>
      <c r="R18">
        <v>0</v>
      </c>
      <c r="S18">
        <v>13589</v>
      </c>
      <c r="T18">
        <v>97766</v>
      </c>
      <c r="U18">
        <v>168.44800000000001</v>
      </c>
      <c r="V18" s="8">
        <v>992886</v>
      </c>
    </row>
    <row r="19" spans="1:22" x14ac:dyDescent="0.3">
      <c r="A19" t="s">
        <v>102</v>
      </c>
      <c r="B19">
        <v>2520069</v>
      </c>
      <c r="C19">
        <v>2351475</v>
      </c>
      <c r="D19">
        <v>168594</v>
      </c>
      <c r="E19">
        <v>292349</v>
      </c>
      <c r="F19">
        <v>264682</v>
      </c>
      <c r="G19">
        <v>27667</v>
      </c>
      <c r="H19">
        <v>47334</v>
      </c>
      <c r="I19">
        <v>37307</v>
      </c>
      <c r="J19">
        <v>10027</v>
      </c>
      <c r="K19">
        <v>2008523</v>
      </c>
      <c r="L19">
        <v>1878001</v>
      </c>
      <c r="M19">
        <v>130522</v>
      </c>
      <c r="N19">
        <v>171863</v>
      </c>
      <c r="O19">
        <v>171485</v>
      </c>
      <c r="P19">
        <v>378</v>
      </c>
      <c r="Q19">
        <v>0</v>
      </c>
      <c r="R19">
        <v>0</v>
      </c>
      <c r="S19">
        <v>15645</v>
      </c>
      <c r="T19">
        <v>113726</v>
      </c>
      <c r="U19">
        <v>169.80699999999999</v>
      </c>
      <c r="V19" s="8">
        <v>1009805</v>
      </c>
    </row>
    <row r="20" spans="1:22" x14ac:dyDescent="0.3">
      <c r="A20" t="s">
        <v>103</v>
      </c>
      <c r="B20">
        <v>350866</v>
      </c>
      <c r="C20">
        <v>284050</v>
      </c>
      <c r="D20">
        <v>66816</v>
      </c>
      <c r="E20">
        <v>23485</v>
      </c>
      <c r="F20">
        <v>8065</v>
      </c>
      <c r="G20">
        <v>15420</v>
      </c>
      <c r="H20">
        <v>30934</v>
      </c>
      <c r="I20">
        <v>3912</v>
      </c>
      <c r="J20">
        <v>27022</v>
      </c>
      <c r="K20">
        <v>261538</v>
      </c>
      <c r="L20">
        <v>237281</v>
      </c>
      <c r="M20">
        <v>24257</v>
      </c>
      <c r="N20">
        <v>34909</v>
      </c>
      <c r="O20">
        <v>34792</v>
      </c>
      <c r="P20">
        <v>117</v>
      </c>
      <c r="Q20">
        <v>0</v>
      </c>
      <c r="R20">
        <v>0</v>
      </c>
      <c r="S20">
        <v>5660</v>
      </c>
      <c r="T20">
        <v>20345</v>
      </c>
      <c r="U20">
        <v>289.49200000000002</v>
      </c>
      <c r="V20" s="8">
        <v>230314</v>
      </c>
    </row>
    <row r="21" spans="1:22" x14ac:dyDescent="0.3">
      <c r="A21" t="s">
        <v>104</v>
      </c>
      <c r="B21">
        <v>190361</v>
      </c>
      <c r="C21">
        <v>189312</v>
      </c>
      <c r="D21">
        <v>1049</v>
      </c>
      <c r="E21">
        <v>86</v>
      </c>
      <c r="F21">
        <v>71</v>
      </c>
      <c r="G21">
        <v>15</v>
      </c>
      <c r="H21">
        <v>2</v>
      </c>
      <c r="I21">
        <v>0</v>
      </c>
      <c r="J21">
        <v>2</v>
      </c>
      <c r="K21">
        <v>190145</v>
      </c>
      <c r="L21">
        <v>189118</v>
      </c>
      <c r="M21">
        <v>1027</v>
      </c>
      <c r="N21">
        <v>128</v>
      </c>
      <c r="O21">
        <v>123</v>
      </c>
      <c r="P21">
        <v>5</v>
      </c>
      <c r="Q21">
        <v>0</v>
      </c>
      <c r="R21">
        <v>0</v>
      </c>
      <c r="S21">
        <v>8</v>
      </c>
      <c r="T21">
        <v>218</v>
      </c>
      <c r="U21">
        <v>275.51499999999999</v>
      </c>
      <c r="V21" s="8">
        <v>189078</v>
      </c>
    </row>
    <row r="22" spans="1:22" x14ac:dyDescent="0.3">
      <c r="A22" t="s">
        <v>105</v>
      </c>
      <c r="B22">
        <v>2024377</v>
      </c>
      <c r="C22">
        <v>1981114</v>
      </c>
      <c r="D22">
        <v>43263</v>
      </c>
      <c r="E22">
        <v>91649</v>
      </c>
      <c r="F22">
        <v>86897</v>
      </c>
      <c r="G22">
        <v>4752</v>
      </c>
      <c r="H22">
        <v>59741</v>
      </c>
      <c r="I22">
        <v>46345</v>
      </c>
      <c r="J22">
        <v>13396</v>
      </c>
      <c r="K22">
        <v>1776449</v>
      </c>
      <c r="L22">
        <v>1751580</v>
      </c>
      <c r="M22">
        <v>24869</v>
      </c>
      <c r="N22">
        <v>96538</v>
      </c>
      <c r="O22">
        <v>96292</v>
      </c>
      <c r="P22">
        <v>246</v>
      </c>
      <c r="Q22">
        <v>0</v>
      </c>
      <c r="R22">
        <v>0</v>
      </c>
      <c r="S22">
        <v>2157</v>
      </c>
      <c r="T22">
        <v>20690</v>
      </c>
      <c r="U22">
        <v>176.43600000000001</v>
      </c>
      <c r="V22" s="8">
        <v>1407859</v>
      </c>
    </row>
    <row r="23" spans="1:22" x14ac:dyDescent="0.3">
      <c r="A23" t="s">
        <v>106</v>
      </c>
      <c r="B23">
        <v>4068081</v>
      </c>
      <c r="C23">
        <v>2519675</v>
      </c>
      <c r="D23">
        <v>1548406</v>
      </c>
      <c r="E23">
        <v>331040</v>
      </c>
      <c r="F23">
        <v>172291</v>
      </c>
      <c r="G23">
        <v>158749</v>
      </c>
      <c r="H23">
        <v>841265</v>
      </c>
      <c r="I23">
        <v>122817</v>
      </c>
      <c r="J23">
        <v>718448</v>
      </c>
      <c r="K23">
        <v>1834328</v>
      </c>
      <c r="L23">
        <v>1165240</v>
      </c>
      <c r="M23">
        <v>669088</v>
      </c>
      <c r="N23">
        <v>1061448</v>
      </c>
      <c r="O23">
        <v>1059327</v>
      </c>
      <c r="P23">
        <v>2121</v>
      </c>
      <c r="Q23">
        <v>0</v>
      </c>
      <c r="R23">
        <v>0</v>
      </c>
      <c r="S23">
        <v>49838</v>
      </c>
      <c r="T23">
        <v>618062</v>
      </c>
      <c r="U23">
        <v>261.15499999999997</v>
      </c>
      <c r="V23" s="8">
        <v>857381</v>
      </c>
    </row>
    <row r="24" spans="1:22" x14ac:dyDescent="0.3">
      <c r="A24" t="s">
        <v>107</v>
      </c>
      <c r="B24">
        <v>4056847</v>
      </c>
      <c r="C24">
        <v>2617352</v>
      </c>
      <c r="D24">
        <v>1439495</v>
      </c>
      <c r="E24">
        <v>267119</v>
      </c>
      <c r="F24">
        <v>167237</v>
      </c>
      <c r="G24">
        <v>99882</v>
      </c>
      <c r="H24">
        <v>931522</v>
      </c>
      <c r="I24">
        <v>137191</v>
      </c>
      <c r="J24">
        <v>794331</v>
      </c>
      <c r="K24">
        <v>1757276</v>
      </c>
      <c r="L24">
        <v>1213940</v>
      </c>
      <c r="M24">
        <v>543336</v>
      </c>
      <c r="N24">
        <v>1100930</v>
      </c>
      <c r="O24">
        <v>1098984</v>
      </c>
      <c r="P24">
        <v>1946</v>
      </c>
      <c r="Q24">
        <v>0</v>
      </c>
      <c r="R24">
        <v>0</v>
      </c>
      <c r="S24">
        <v>30505</v>
      </c>
      <c r="T24">
        <v>512737</v>
      </c>
      <c r="U24">
        <v>276.95100000000002</v>
      </c>
      <c r="V24" s="8">
        <v>875644</v>
      </c>
    </row>
    <row r="25" spans="1:22" x14ac:dyDescent="0.3">
      <c r="A25" t="s">
        <v>108</v>
      </c>
      <c r="B25">
        <v>4180544</v>
      </c>
      <c r="C25">
        <v>2568320</v>
      </c>
      <c r="D25">
        <v>1612224</v>
      </c>
      <c r="E25">
        <v>336401</v>
      </c>
      <c r="F25">
        <v>169763</v>
      </c>
      <c r="G25">
        <v>166638</v>
      </c>
      <c r="H25">
        <v>883113</v>
      </c>
      <c r="I25">
        <v>114462</v>
      </c>
      <c r="J25">
        <v>768651</v>
      </c>
      <c r="K25">
        <v>1850499</v>
      </c>
      <c r="L25">
        <v>1175765</v>
      </c>
      <c r="M25">
        <v>674734</v>
      </c>
      <c r="N25">
        <v>1110531</v>
      </c>
      <c r="O25">
        <v>1108330</v>
      </c>
      <c r="P25">
        <v>2201</v>
      </c>
      <c r="Q25">
        <v>0</v>
      </c>
      <c r="R25">
        <v>0</v>
      </c>
      <c r="S25">
        <v>53189</v>
      </c>
      <c r="T25">
        <v>620073</v>
      </c>
      <c r="U25">
        <v>273.00900000000001</v>
      </c>
      <c r="V25" s="8">
        <v>873502</v>
      </c>
    </row>
    <row r="26" spans="1:22" x14ac:dyDescent="0.3">
      <c r="A26" t="s">
        <v>109</v>
      </c>
      <c r="B26">
        <v>4042369</v>
      </c>
      <c r="C26">
        <v>2592663</v>
      </c>
      <c r="D26">
        <v>1449706</v>
      </c>
      <c r="E26">
        <v>267944</v>
      </c>
      <c r="F26">
        <v>164588</v>
      </c>
      <c r="G26">
        <v>103356</v>
      </c>
      <c r="H26">
        <v>925219</v>
      </c>
      <c r="I26">
        <v>138146</v>
      </c>
      <c r="J26">
        <v>787073</v>
      </c>
      <c r="K26">
        <v>1751711</v>
      </c>
      <c r="L26">
        <v>1194393</v>
      </c>
      <c r="M26">
        <v>557318</v>
      </c>
      <c r="N26">
        <v>1097495</v>
      </c>
      <c r="O26">
        <v>1095536</v>
      </c>
      <c r="P26">
        <v>1959</v>
      </c>
      <c r="Q26">
        <v>0</v>
      </c>
      <c r="R26">
        <v>0</v>
      </c>
      <c r="S26">
        <v>33104</v>
      </c>
      <c r="T26">
        <v>524058</v>
      </c>
      <c r="U26">
        <v>275.75700000000001</v>
      </c>
      <c r="V26" s="8">
        <v>864923</v>
      </c>
    </row>
    <row r="27" spans="1:22" x14ac:dyDescent="0.3">
      <c r="A27" t="s">
        <v>110</v>
      </c>
      <c r="B27">
        <v>4065202</v>
      </c>
      <c r="C27">
        <v>2671262</v>
      </c>
      <c r="D27">
        <v>1393940</v>
      </c>
      <c r="E27">
        <v>251319</v>
      </c>
      <c r="F27">
        <v>173970</v>
      </c>
      <c r="G27">
        <v>77349</v>
      </c>
      <c r="H27">
        <v>953245</v>
      </c>
      <c r="I27">
        <v>141798</v>
      </c>
      <c r="J27">
        <v>811447</v>
      </c>
      <c r="K27">
        <v>1748364</v>
      </c>
      <c r="L27">
        <v>1245319</v>
      </c>
      <c r="M27">
        <v>503045</v>
      </c>
      <c r="N27">
        <v>1112274</v>
      </c>
      <c r="O27">
        <v>1110175</v>
      </c>
      <c r="P27">
        <v>2099</v>
      </c>
      <c r="Q27">
        <v>0</v>
      </c>
      <c r="R27">
        <v>0</v>
      </c>
      <c r="S27">
        <v>28290</v>
      </c>
      <c r="T27">
        <v>472917</v>
      </c>
      <c r="U27">
        <v>287.678</v>
      </c>
      <c r="V27" s="8">
        <v>900206</v>
      </c>
    </row>
    <row r="28" spans="1:22" x14ac:dyDescent="0.3">
      <c r="A28" t="s">
        <v>111</v>
      </c>
      <c r="B28">
        <v>4044293</v>
      </c>
      <c r="C28">
        <v>2652667</v>
      </c>
      <c r="D28">
        <v>1391626</v>
      </c>
      <c r="E28">
        <v>247986</v>
      </c>
      <c r="F28">
        <v>172405</v>
      </c>
      <c r="G28">
        <v>75581</v>
      </c>
      <c r="H28">
        <v>958535</v>
      </c>
      <c r="I28">
        <v>141515</v>
      </c>
      <c r="J28">
        <v>817020</v>
      </c>
      <c r="K28">
        <v>1720467</v>
      </c>
      <c r="L28">
        <v>1223560</v>
      </c>
      <c r="M28">
        <v>496907</v>
      </c>
      <c r="N28">
        <v>1117306</v>
      </c>
      <c r="O28">
        <v>1115188</v>
      </c>
      <c r="P28">
        <v>2118</v>
      </c>
      <c r="Q28">
        <v>0</v>
      </c>
      <c r="R28">
        <v>0</v>
      </c>
      <c r="S28">
        <v>28976</v>
      </c>
      <c r="T28">
        <v>468278</v>
      </c>
      <c r="U28">
        <v>288.69299999999998</v>
      </c>
      <c r="V28" s="8">
        <v>883701</v>
      </c>
    </row>
    <row r="29" spans="1:22" x14ac:dyDescent="0.3">
      <c r="A29" t="s">
        <v>112</v>
      </c>
      <c r="B29">
        <v>2433037</v>
      </c>
      <c r="C29">
        <v>2374196</v>
      </c>
      <c r="D29">
        <v>58841</v>
      </c>
      <c r="E29">
        <v>119862</v>
      </c>
      <c r="F29">
        <v>112438</v>
      </c>
      <c r="G29">
        <v>7424</v>
      </c>
      <c r="H29">
        <v>88289</v>
      </c>
      <c r="I29">
        <v>70513</v>
      </c>
      <c r="J29">
        <v>17776</v>
      </c>
      <c r="K29">
        <v>2088964</v>
      </c>
      <c r="L29">
        <v>2055722</v>
      </c>
      <c r="M29">
        <v>33242</v>
      </c>
      <c r="N29">
        <v>135922</v>
      </c>
      <c r="O29">
        <v>135523</v>
      </c>
      <c r="P29">
        <v>399</v>
      </c>
      <c r="Q29">
        <v>0</v>
      </c>
      <c r="R29">
        <v>0</v>
      </c>
      <c r="S29">
        <v>3423</v>
      </c>
      <c r="T29">
        <v>28732</v>
      </c>
      <c r="U29">
        <v>181.483</v>
      </c>
      <c r="V29" s="8">
        <v>1650210</v>
      </c>
    </row>
    <row r="30" spans="1:22" x14ac:dyDescent="0.3">
      <c r="A30" t="s">
        <v>113</v>
      </c>
      <c r="B30">
        <v>2536799</v>
      </c>
      <c r="C30">
        <v>2476327</v>
      </c>
      <c r="D30">
        <v>60472</v>
      </c>
      <c r="E30">
        <v>121826</v>
      </c>
      <c r="F30">
        <v>115582</v>
      </c>
      <c r="G30">
        <v>6244</v>
      </c>
      <c r="H30">
        <v>85349</v>
      </c>
      <c r="I30">
        <v>63317</v>
      </c>
      <c r="J30">
        <v>22032</v>
      </c>
      <c r="K30">
        <v>2192888</v>
      </c>
      <c r="L30">
        <v>2161088</v>
      </c>
      <c r="M30">
        <v>31800</v>
      </c>
      <c r="N30">
        <v>136736</v>
      </c>
      <c r="O30">
        <v>136340</v>
      </c>
      <c r="P30">
        <v>396</v>
      </c>
      <c r="Q30">
        <v>0</v>
      </c>
      <c r="R30">
        <v>0</v>
      </c>
      <c r="S30">
        <v>2724</v>
      </c>
      <c r="T30">
        <v>27705</v>
      </c>
      <c r="U30">
        <v>193.267</v>
      </c>
      <c r="V30" s="8">
        <v>1734885</v>
      </c>
    </row>
    <row r="31" spans="1:22" x14ac:dyDescent="0.3">
      <c r="A31" t="s">
        <v>114</v>
      </c>
      <c r="B31">
        <v>1963639</v>
      </c>
      <c r="C31">
        <v>1932337</v>
      </c>
      <c r="D31">
        <v>31302</v>
      </c>
      <c r="E31">
        <v>106910</v>
      </c>
      <c r="F31">
        <v>103326</v>
      </c>
      <c r="G31">
        <v>3584</v>
      </c>
      <c r="H31">
        <v>77135</v>
      </c>
      <c r="I31">
        <v>66372</v>
      </c>
      <c r="J31">
        <v>10763</v>
      </c>
      <c r="K31">
        <v>1653789</v>
      </c>
      <c r="L31">
        <v>1637069</v>
      </c>
      <c r="M31">
        <v>16720</v>
      </c>
      <c r="N31">
        <v>125805</v>
      </c>
      <c r="O31">
        <v>125570</v>
      </c>
      <c r="P31">
        <v>235</v>
      </c>
      <c r="Q31">
        <v>0</v>
      </c>
      <c r="R31">
        <v>0</v>
      </c>
      <c r="S31">
        <v>1538</v>
      </c>
      <c r="T31">
        <v>14243</v>
      </c>
      <c r="U31">
        <v>177.70699999999999</v>
      </c>
      <c r="V31" s="8">
        <v>1216578</v>
      </c>
    </row>
    <row r="32" spans="1:22" x14ac:dyDescent="0.3">
      <c r="A32" t="s">
        <v>115</v>
      </c>
      <c r="B32">
        <v>2466422</v>
      </c>
      <c r="C32">
        <v>2429725</v>
      </c>
      <c r="D32">
        <v>36697</v>
      </c>
      <c r="E32">
        <v>139174</v>
      </c>
      <c r="F32">
        <v>135440</v>
      </c>
      <c r="G32">
        <v>3734</v>
      </c>
      <c r="H32">
        <v>93158</v>
      </c>
      <c r="I32">
        <v>78730</v>
      </c>
      <c r="J32">
        <v>14428</v>
      </c>
      <c r="K32">
        <v>2077115</v>
      </c>
      <c r="L32">
        <v>2058800</v>
      </c>
      <c r="M32">
        <v>18315</v>
      </c>
      <c r="N32">
        <v>156975</v>
      </c>
      <c r="O32">
        <v>156755</v>
      </c>
      <c r="P32">
        <v>220</v>
      </c>
      <c r="Q32">
        <v>0</v>
      </c>
      <c r="R32">
        <v>0</v>
      </c>
      <c r="S32">
        <v>1328</v>
      </c>
      <c r="T32">
        <v>16220</v>
      </c>
      <c r="U32">
        <v>184.321</v>
      </c>
      <c r="V32" s="8">
        <v>1565185</v>
      </c>
    </row>
    <row r="33" spans="1:22" x14ac:dyDescent="0.3">
      <c r="A33" t="s">
        <v>116</v>
      </c>
      <c r="B33">
        <v>2354258</v>
      </c>
      <c r="C33">
        <v>2319607</v>
      </c>
      <c r="D33">
        <v>34651</v>
      </c>
      <c r="E33">
        <v>126201</v>
      </c>
      <c r="F33">
        <v>122527</v>
      </c>
      <c r="G33">
        <v>3674</v>
      </c>
      <c r="H33">
        <v>85248</v>
      </c>
      <c r="I33">
        <v>71391</v>
      </c>
      <c r="J33">
        <v>13857</v>
      </c>
      <c r="K33">
        <v>2002748</v>
      </c>
      <c r="L33">
        <v>1985844</v>
      </c>
      <c r="M33">
        <v>16904</v>
      </c>
      <c r="N33">
        <v>140061</v>
      </c>
      <c r="O33">
        <v>139845</v>
      </c>
      <c r="P33">
        <v>216</v>
      </c>
      <c r="Q33">
        <v>0</v>
      </c>
      <c r="R33">
        <v>0</v>
      </c>
      <c r="S33">
        <v>1508</v>
      </c>
      <c r="T33">
        <v>14612</v>
      </c>
      <c r="U33">
        <v>181.64599999999999</v>
      </c>
      <c r="V33" s="8">
        <v>1456198</v>
      </c>
    </row>
    <row r="34" spans="1:22" x14ac:dyDescent="0.3">
      <c r="A34" t="s">
        <v>117</v>
      </c>
      <c r="B34">
        <v>2316410</v>
      </c>
      <c r="C34">
        <v>2246173</v>
      </c>
      <c r="D34">
        <v>70237</v>
      </c>
      <c r="E34">
        <v>155352</v>
      </c>
      <c r="F34">
        <v>139171</v>
      </c>
      <c r="G34">
        <v>16181</v>
      </c>
      <c r="H34">
        <v>50862</v>
      </c>
      <c r="I34">
        <v>48903</v>
      </c>
      <c r="J34">
        <v>1959</v>
      </c>
      <c r="K34">
        <v>2018474</v>
      </c>
      <c r="L34">
        <v>1966755</v>
      </c>
      <c r="M34">
        <v>51719</v>
      </c>
      <c r="N34">
        <v>91722</v>
      </c>
      <c r="O34">
        <v>91344</v>
      </c>
      <c r="P34">
        <v>378</v>
      </c>
      <c r="Q34">
        <v>0</v>
      </c>
      <c r="R34">
        <v>0</v>
      </c>
      <c r="S34">
        <v>2333</v>
      </c>
      <c r="T34">
        <v>49225</v>
      </c>
      <c r="U34">
        <v>157.13499999999999</v>
      </c>
      <c r="V34" s="8">
        <v>1556691</v>
      </c>
    </row>
    <row r="35" spans="1:22" x14ac:dyDescent="0.3">
      <c r="A35" t="s">
        <v>118</v>
      </c>
      <c r="B35">
        <v>2362531</v>
      </c>
      <c r="C35">
        <v>2283552</v>
      </c>
      <c r="D35">
        <v>78979</v>
      </c>
      <c r="E35">
        <v>140975</v>
      </c>
      <c r="F35">
        <v>123564</v>
      </c>
      <c r="G35">
        <v>17411</v>
      </c>
      <c r="H35">
        <v>46173</v>
      </c>
      <c r="I35">
        <v>42551</v>
      </c>
      <c r="J35">
        <v>3622</v>
      </c>
      <c r="K35">
        <v>2081782</v>
      </c>
      <c r="L35">
        <v>2024507</v>
      </c>
      <c r="M35">
        <v>57275</v>
      </c>
      <c r="N35">
        <v>93601</v>
      </c>
      <c r="O35">
        <v>92930</v>
      </c>
      <c r="P35">
        <v>671</v>
      </c>
      <c r="Q35">
        <v>0</v>
      </c>
      <c r="R35">
        <v>0</v>
      </c>
      <c r="S35">
        <v>2756</v>
      </c>
      <c r="T35">
        <v>54848</v>
      </c>
      <c r="U35">
        <v>158.58799999999999</v>
      </c>
      <c r="V35" s="8">
        <v>1628034</v>
      </c>
    </row>
    <row r="36" spans="1:22" x14ac:dyDescent="0.3">
      <c r="A36" t="s">
        <v>119</v>
      </c>
      <c r="B36">
        <v>2439353</v>
      </c>
      <c r="C36">
        <v>2414237</v>
      </c>
      <c r="D36">
        <v>25116</v>
      </c>
      <c r="E36">
        <v>138129</v>
      </c>
      <c r="F36">
        <v>135002</v>
      </c>
      <c r="G36">
        <v>3127</v>
      </c>
      <c r="H36">
        <v>48696</v>
      </c>
      <c r="I36">
        <v>46910</v>
      </c>
      <c r="J36">
        <v>1786</v>
      </c>
      <c r="K36">
        <v>2156643</v>
      </c>
      <c r="L36">
        <v>2136592</v>
      </c>
      <c r="M36">
        <v>20051</v>
      </c>
      <c r="N36">
        <v>95885</v>
      </c>
      <c r="O36">
        <v>95733</v>
      </c>
      <c r="P36">
        <v>152</v>
      </c>
      <c r="Q36">
        <v>0</v>
      </c>
      <c r="R36">
        <v>0</v>
      </c>
      <c r="S36">
        <v>1009</v>
      </c>
      <c r="T36">
        <v>17130</v>
      </c>
      <c r="U36">
        <v>149.99700000000001</v>
      </c>
      <c r="V36" s="8">
        <v>1725520</v>
      </c>
    </row>
    <row r="37" spans="1:22" x14ac:dyDescent="0.3">
      <c r="A37" t="s">
        <v>120</v>
      </c>
      <c r="B37">
        <v>2260477</v>
      </c>
      <c r="C37">
        <v>2177446</v>
      </c>
      <c r="D37">
        <v>83031</v>
      </c>
      <c r="E37">
        <v>125870</v>
      </c>
      <c r="F37">
        <v>106871</v>
      </c>
      <c r="G37">
        <v>18999</v>
      </c>
      <c r="H37">
        <v>40051</v>
      </c>
      <c r="I37">
        <v>35791</v>
      </c>
      <c r="J37">
        <v>4260</v>
      </c>
      <c r="K37">
        <v>2020538</v>
      </c>
      <c r="L37">
        <v>1961356</v>
      </c>
      <c r="M37">
        <v>59182</v>
      </c>
      <c r="N37">
        <v>74018</v>
      </c>
      <c r="O37">
        <v>73428</v>
      </c>
      <c r="P37">
        <v>590</v>
      </c>
      <c r="Q37">
        <v>0</v>
      </c>
      <c r="R37">
        <v>0</v>
      </c>
      <c r="S37">
        <v>2924</v>
      </c>
      <c r="T37">
        <v>56117</v>
      </c>
      <c r="U37">
        <v>159.04300000000001</v>
      </c>
      <c r="V37" s="8">
        <v>1588296</v>
      </c>
    </row>
    <row r="38" spans="1:22" x14ac:dyDescent="0.3">
      <c r="A38" t="s">
        <v>121</v>
      </c>
      <c r="B38">
        <v>2264469</v>
      </c>
      <c r="C38">
        <v>2256674</v>
      </c>
      <c r="D38">
        <v>7795</v>
      </c>
      <c r="E38">
        <v>88161</v>
      </c>
      <c r="F38">
        <v>87654</v>
      </c>
      <c r="G38">
        <v>507</v>
      </c>
      <c r="H38">
        <v>48751</v>
      </c>
      <c r="I38">
        <v>48751</v>
      </c>
      <c r="J38">
        <v>0</v>
      </c>
      <c r="K38">
        <v>2034431</v>
      </c>
      <c r="L38">
        <v>2027168</v>
      </c>
      <c r="M38">
        <v>7263</v>
      </c>
      <c r="N38">
        <v>93126</v>
      </c>
      <c r="O38">
        <v>93101</v>
      </c>
      <c r="P38">
        <v>25</v>
      </c>
      <c r="Q38">
        <v>0</v>
      </c>
      <c r="R38">
        <v>0</v>
      </c>
      <c r="S38">
        <v>403</v>
      </c>
      <c r="T38">
        <v>2678</v>
      </c>
      <c r="U38">
        <v>151.89699999999999</v>
      </c>
      <c r="V38" s="8">
        <v>1598435</v>
      </c>
    </row>
    <row r="39" spans="1:22" x14ac:dyDescent="0.3">
      <c r="A39" t="s">
        <v>122</v>
      </c>
      <c r="B39">
        <v>1912279</v>
      </c>
      <c r="C39">
        <v>1852645</v>
      </c>
      <c r="D39">
        <v>59634</v>
      </c>
      <c r="E39">
        <v>129706</v>
      </c>
      <c r="F39">
        <v>115612</v>
      </c>
      <c r="G39">
        <v>14094</v>
      </c>
      <c r="H39">
        <v>19444</v>
      </c>
      <c r="I39">
        <v>16650</v>
      </c>
      <c r="J39">
        <v>2794</v>
      </c>
      <c r="K39">
        <v>1659378</v>
      </c>
      <c r="L39">
        <v>1616876</v>
      </c>
      <c r="M39">
        <v>42502</v>
      </c>
      <c r="N39">
        <v>103751</v>
      </c>
      <c r="O39">
        <v>103507</v>
      </c>
      <c r="P39">
        <v>244</v>
      </c>
      <c r="Q39">
        <v>0</v>
      </c>
      <c r="R39">
        <v>0</v>
      </c>
      <c r="S39">
        <v>6658</v>
      </c>
      <c r="T39">
        <v>34508</v>
      </c>
      <c r="U39">
        <v>171.167</v>
      </c>
      <c r="V39" s="8">
        <v>1498043</v>
      </c>
    </row>
    <row r="40" spans="1:22" x14ac:dyDescent="0.3">
      <c r="A40" t="s">
        <v>123</v>
      </c>
      <c r="B40">
        <v>1703318</v>
      </c>
      <c r="C40">
        <v>1686585</v>
      </c>
      <c r="D40">
        <v>16733</v>
      </c>
      <c r="E40">
        <v>45896</v>
      </c>
      <c r="F40">
        <v>42614</v>
      </c>
      <c r="G40">
        <v>3282</v>
      </c>
      <c r="H40">
        <v>8559</v>
      </c>
      <c r="I40">
        <v>8271</v>
      </c>
      <c r="J40">
        <v>288</v>
      </c>
      <c r="K40">
        <v>1608028</v>
      </c>
      <c r="L40">
        <v>1594971</v>
      </c>
      <c r="M40">
        <v>13057</v>
      </c>
      <c r="N40">
        <v>40835</v>
      </c>
      <c r="O40">
        <v>40729</v>
      </c>
      <c r="P40">
        <v>106</v>
      </c>
      <c r="Q40">
        <v>0</v>
      </c>
      <c r="R40">
        <v>0</v>
      </c>
      <c r="S40">
        <v>3272</v>
      </c>
      <c r="T40">
        <v>6624</v>
      </c>
      <c r="U40">
        <v>160.65899999999999</v>
      </c>
      <c r="V40" s="8">
        <v>1511590</v>
      </c>
    </row>
    <row r="41" spans="1:22" x14ac:dyDescent="0.3">
      <c r="A41" t="s">
        <v>124</v>
      </c>
      <c r="B41">
        <v>2126845</v>
      </c>
      <c r="C41">
        <v>1838329</v>
      </c>
      <c r="D41">
        <v>288516</v>
      </c>
      <c r="E41">
        <v>125259</v>
      </c>
      <c r="F41">
        <v>42632</v>
      </c>
      <c r="G41">
        <v>82627</v>
      </c>
      <c r="H41">
        <v>20237</v>
      </c>
      <c r="I41">
        <v>10442</v>
      </c>
      <c r="J41">
        <v>9795</v>
      </c>
      <c r="K41">
        <v>1880701</v>
      </c>
      <c r="L41">
        <v>1685705</v>
      </c>
      <c r="M41">
        <v>194996</v>
      </c>
      <c r="N41">
        <v>100648</v>
      </c>
      <c r="O41">
        <v>99550</v>
      </c>
      <c r="P41">
        <v>1098</v>
      </c>
      <c r="Q41">
        <v>0</v>
      </c>
      <c r="R41">
        <v>0</v>
      </c>
      <c r="S41">
        <v>34620</v>
      </c>
      <c r="T41">
        <v>159625</v>
      </c>
      <c r="U41">
        <v>213.94300000000001</v>
      </c>
      <c r="V41" s="8">
        <v>1629601</v>
      </c>
    </row>
    <row r="42" spans="1:22" x14ac:dyDescent="0.3">
      <c r="A42" t="s">
        <v>125</v>
      </c>
      <c r="B42">
        <v>650526</v>
      </c>
      <c r="C42">
        <v>647632</v>
      </c>
      <c r="D42">
        <v>2894</v>
      </c>
      <c r="E42">
        <v>715</v>
      </c>
      <c r="F42">
        <v>279</v>
      </c>
      <c r="G42">
        <v>436</v>
      </c>
      <c r="H42">
        <v>53</v>
      </c>
      <c r="I42">
        <v>24</v>
      </c>
      <c r="J42">
        <v>29</v>
      </c>
      <c r="K42">
        <v>648814</v>
      </c>
      <c r="L42">
        <v>646388</v>
      </c>
      <c r="M42">
        <v>2426</v>
      </c>
      <c r="N42">
        <v>944</v>
      </c>
      <c r="O42">
        <v>941</v>
      </c>
      <c r="P42">
        <v>3</v>
      </c>
      <c r="Q42">
        <v>0</v>
      </c>
      <c r="R42">
        <v>0</v>
      </c>
      <c r="S42">
        <v>197</v>
      </c>
      <c r="T42">
        <v>630</v>
      </c>
      <c r="U42">
        <v>201.65</v>
      </c>
      <c r="V42" s="8">
        <v>645438</v>
      </c>
    </row>
    <row r="43" spans="1:22" x14ac:dyDescent="0.3">
      <c r="A43" t="s">
        <v>126</v>
      </c>
      <c r="B43">
        <v>1768380</v>
      </c>
      <c r="C43">
        <v>1701405</v>
      </c>
      <c r="D43">
        <v>66975</v>
      </c>
      <c r="E43">
        <v>136975</v>
      </c>
      <c r="F43">
        <v>123380</v>
      </c>
      <c r="G43">
        <v>13595</v>
      </c>
      <c r="H43">
        <v>26466</v>
      </c>
      <c r="I43">
        <v>22074</v>
      </c>
      <c r="J43">
        <v>4392</v>
      </c>
      <c r="K43">
        <v>1470719</v>
      </c>
      <c r="L43">
        <v>1422507</v>
      </c>
      <c r="M43">
        <v>48212</v>
      </c>
      <c r="N43">
        <v>134220</v>
      </c>
      <c r="O43">
        <v>133444</v>
      </c>
      <c r="P43">
        <v>776</v>
      </c>
      <c r="Q43">
        <v>0</v>
      </c>
      <c r="R43">
        <v>0</v>
      </c>
      <c r="S43">
        <v>4944</v>
      </c>
      <c r="T43">
        <v>41543</v>
      </c>
      <c r="U43">
        <v>167.76400000000001</v>
      </c>
      <c r="V43" s="8">
        <v>1306437</v>
      </c>
    </row>
    <row r="44" spans="1:22" x14ac:dyDescent="0.3">
      <c r="A44" t="s">
        <v>127</v>
      </c>
      <c r="B44">
        <v>1785049</v>
      </c>
      <c r="C44">
        <v>1721344</v>
      </c>
      <c r="D44">
        <v>63705</v>
      </c>
      <c r="E44">
        <v>145529</v>
      </c>
      <c r="F44">
        <v>132211</v>
      </c>
      <c r="G44">
        <v>13318</v>
      </c>
      <c r="H44">
        <v>28266</v>
      </c>
      <c r="I44">
        <v>23339</v>
      </c>
      <c r="J44">
        <v>4927</v>
      </c>
      <c r="K44">
        <v>1465568</v>
      </c>
      <c r="L44">
        <v>1420671</v>
      </c>
      <c r="M44">
        <v>44897</v>
      </c>
      <c r="N44">
        <v>145686</v>
      </c>
      <c r="O44">
        <v>145123</v>
      </c>
      <c r="P44">
        <v>563</v>
      </c>
      <c r="Q44">
        <v>0</v>
      </c>
      <c r="R44">
        <v>0</v>
      </c>
      <c r="S44">
        <v>4323</v>
      </c>
      <c r="T44">
        <v>39232</v>
      </c>
      <c r="U44">
        <v>169.096</v>
      </c>
      <c r="V44" s="8">
        <v>1297367</v>
      </c>
    </row>
    <row r="45" spans="1:22" x14ac:dyDescent="0.3">
      <c r="A45" t="s">
        <v>128</v>
      </c>
      <c r="B45">
        <v>654370</v>
      </c>
      <c r="C45">
        <v>653855</v>
      </c>
      <c r="D45">
        <v>515</v>
      </c>
      <c r="E45">
        <v>5</v>
      </c>
      <c r="F45">
        <v>5</v>
      </c>
      <c r="G45">
        <v>0</v>
      </c>
      <c r="H45">
        <v>0</v>
      </c>
      <c r="I45">
        <v>0</v>
      </c>
      <c r="J45">
        <v>0</v>
      </c>
      <c r="K45">
        <v>654364</v>
      </c>
      <c r="L45">
        <v>653849</v>
      </c>
      <c r="M45">
        <v>515</v>
      </c>
      <c r="N45">
        <v>1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164.96899999999999</v>
      </c>
      <c r="V45" s="8">
        <v>653849</v>
      </c>
    </row>
    <row r="46" spans="1:22" x14ac:dyDescent="0.3">
      <c r="A46" t="s">
        <v>129</v>
      </c>
      <c r="B46">
        <v>702917</v>
      </c>
      <c r="C46">
        <v>633048</v>
      </c>
      <c r="D46">
        <v>69869</v>
      </c>
      <c r="E46">
        <v>98250</v>
      </c>
      <c r="F46">
        <v>85980</v>
      </c>
      <c r="G46">
        <v>12270</v>
      </c>
      <c r="H46">
        <v>38676</v>
      </c>
      <c r="I46">
        <v>18283</v>
      </c>
      <c r="J46">
        <v>20393</v>
      </c>
      <c r="K46">
        <v>473145</v>
      </c>
      <c r="L46">
        <v>436615</v>
      </c>
      <c r="M46">
        <v>36530</v>
      </c>
      <c r="N46">
        <v>92846</v>
      </c>
      <c r="O46">
        <v>92170</v>
      </c>
      <c r="P46">
        <v>676</v>
      </c>
      <c r="Q46">
        <v>0</v>
      </c>
      <c r="R46">
        <v>0</v>
      </c>
      <c r="S46">
        <v>14401</v>
      </c>
      <c r="T46">
        <v>21889</v>
      </c>
      <c r="U46">
        <v>184.559</v>
      </c>
      <c r="V46" s="8">
        <v>323655</v>
      </c>
    </row>
    <row r="47" spans="1:22" x14ac:dyDescent="0.3">
      <c r="A47" t="s">
        <v>130</v>
      </c>
      <c r="B47">
        <v>9977512</v>
      </c>
      <c r="C47">
        <v>6110740</v>
      </c>
      <c r="D47">
        <v>3866772</v>
      </c>
      <c r="E47">
        <v>176740</v>
      </c>
      <c r="F47">
        <v>104938</v>
      </c>
      <c r="G47">
        <v>71802</v>
      </c>
      <c r="H47">
        <v>3586656</v>
      </c>
      <c r="I47">
        <v>589984</v>
      </c>
      <c r="J47">
        <v>2996672</v>
      </c>
      <c r="K47">
        <v>2547768</v>
      </c>
      <c r="L47">
        <v>1749469</v>
      </c>
      <c r="M47">
        <v>798299</v>
      </c>
      <c r="N47">
        <v>3666349</v>
      </c>
      <c r="O47">
        <v>3666349</v>
      </c>
      <c r="P47">
        <v>0</v>
      </c>
      <c r="Q47">
        <v>0</v>
      </c>
      <c r="R47">
        <v>0</v>
      </c>
      <c r="S47">
        <v>146469</v>
      </c>
      <c r="T47">
        <v>647165</v>
      </c>
      <c r="U47">
        <v>456.41800000000001</v>
      </c>
      <c r="V47" s="8">
        <v>954976</v>
      </c>
    </row>
    <row r="48" spans="1:22" x14ac:dyDescent="0.3">
      <c r="A48" t="s">
        <v>131</v>
      </c>
      <c r="B48">
        <v>11958600</v>
      </c>
      <c r="C48">
        <v>7211755</v>
      </c>
      <c r="D48">
        <v>4746845</v>
      </c>
      <c r="E48">
        <v>188253</v>
      </c>
      <c r="F48">
        <v>140967</v>
      </c>
      <c r="G48">
        <v>47286</v>
      </c>
      <c r="H48">
        <v>5043360</v>
      </c>
      <c r="I48">
        <v>605089</v>
      </c>
      <c r="J48">
        <v>4438271</v>
      </c>
      <c r="K48">
        <v>1593094</v>
      </c>
      <c r="L48">
        <v>1331806</v>
      </c>
      <c r="M48">
        <v>261288</v>
      </c>
      <c r="N48">
        <v>5133894</v>
      </c>
      <c r="O48">
        <v>5133894</v>
      </c>
      <c r="P48">
        <v>0</v>
      </c>
      <c r="Q48">
        <v>0</v>
      </c>
      <c r="R48">
        <v>0</v>
      </c>
      <c r="S48">
        <v>16773</v>
      </c>
      <c r="T48">
        <v>244290</v>
      </c>
      <c r="U48">
        <v>577.20399999999995</v>
      </c>
      <c r="V48" s="8">
        <v>775777</v>
      </c>
    </row>
    <row r="49" spans="1:22" x14ac:dyDescent="0.3">
      <c r="A49" t="s">
        <v>132</v>
      </c>
      <c r="B49">
        <v>300670</v>
      </c>
      <c r="C49">
        <v>264477</v>
      </c>
      <c r="D49">
        <v>36193</v>
      </c>
      <c r="E49">
        <v>37994</v>
      </c>
      <c r="F49">
        <v>29568</v>
      </c>
      <c r="G49">
        <v>8426</v>
      </c>
      <c r="H49">
        <v>34041</v>
      </c>
      <c r="I49">
        <v>27271</v>
      </c>
      <c r="J49">
        <v>6770</v>
      </c>
      <c r="K49">
        <v>183753</v>
      </c>
      <c r="L49">
        <v>163029</v>
      </c>
      <c r="M49">
        <v>20724</v>
      </c>
      <c r="N49">
        <v>44882</v>
      </c>
      <c r="O49">
        <v>44609</v>
      </c>
      <c r="P49">
        <v>273</v>
      </c>
      <c r="Q49">
        <v>0</v>
      </c>
      <c r="R49">
        <v>0</v>
      </c>
      <c r="S49">
        <v>1515</v>
      </c>
      <c r="T49">
        <v>17527</v>
      </c>
      <c r="U49">
        <v>178.65700000000001</v>
      </c>
      <c r="V49" s="8">
        <v>123176</v>
      </c>
    </row>
    <row r="50" spans="1:22" x14ac:dyDescent="0.3">
      <c r="A50" t="s">
        <v>133</v>
      </c>
      <c r="B50">
        <v>132266</v>
      </c>
      <c r="C50">
        <v>99774</v>
      </c>
      <c r="D50">
        <v>32492</v>
      </c>
      <c r="E50">
        <v>15222</v>
      </c>
      <c r="F50">
        <v>6463</v>
      </c>
      <c r="G50">
        <v>8759</v>
      </c>
      <c r="H50">
        <v>2735</v>
      </c>
      <c r="I50">
        <v>1112</v>
      </c>
      <c r="J50">
        <v>1623</v>
      </c>
      <c r="K50">
        <v>96332</v>
      </c>
      <c r="L50">
        <v>74764</v>
      </c>
      <c r="M50">
        <v>21568</v>
      </c>
      <c r="N50">
        <v>17977</v>
      </c>
      <c r="O50">
        <v>17435</v>
      </c>
      <c r="P50">
        <v>542</v>
      </c>
      <c r="Q50">
        <v>0</v>
      </c>
      <c r="R50">
        <v>0</v>
      </c>
      <c r="S50">
        <v>2274</v>
      </c>
      <c r="T50">
        <v>18799</v>
      </c>
      <c r="U50">
        <v>183.08099999999999</v>
      </c>
      <c r="V50" s="8">
        <v>64190</v>
      </c>
    </row>
    <row r="51" spans="1:22" x14ac:dyDescent="0.3">
      <c r="A51" t="s">
        <v>134</v>
      </c>
      <c r="B51">
        <v>423512</v>
      </c>
      <c r="C51">
        <v>282522</v>
      </c>
      <c r="D51">
        <v>140990</v>
      </c>
      <c r="E51">
        <v>85614</v>
      </c>
      <c r="F51">
        <v>35410</v>
      </c>
      <c r="G51">
        <v>50204</v>
      </c>
      <c r="H51">
        <v>5434</v>
      </c>
      <c r="I51">
        <v>2390</v>
      </c>
      <c r="J51">
        <v>3044</v>
      </c>
      <c r="K51">
        <v>306990</v>
      </c>
      <c r="L51">
        <v>219723</v>
      </c>
      <c r="M51">
        <v>87267</v>
      </c>
      <c r="N51">
        <v>25474</v>
      </c>
      <c r="O51">
        <v>24999</v>
      </c>
      <c r="P51">
        <v>475</v>
      </c>
      <c r="Q51">
        <v>0</v>
      </c>
      <c r="R51">
        <v>0</v>
      </c>
      <c r="S51">
        <v>16043</v>
      </c>
      <c r="T51">
        <v>71183</v>
      </c>
      <c r="U51">
        <v>158.18100000000001</v>
      </c>
      <c r="V51" s="8">
        <v>185152</v>
      </c>
    </row>
    <row r="52" spans="1:22" x14ac:dyDescent="0.3">
      <c r="A52" t="s">
        <v>135</v>
      </c>
      <c r="B52">
        <v>146537</v>
      </c>
      <c r="C52">
        <v>117332</v>
      </c>
      <c r="D52">
        <v>29205</v>
      </c>
      <c r="E52">
        <v>5913</v>
      </c>
      <c r="F52">
        <v>3787</v>
      </c>
      <c r="G52">
        <v>2126</v>
      </c>
      <c r="H52">
        <v>12067</v>
      </c>
      <c r="I52">
        <v>479</v>
      </c>
      <c r="J52">
        <v>11588</v>
      </c>
      <c r="K52">
        <v>114966</v>
      </c>
      <c r="L52">
        <v>99550</v>
      </c>
      <c r="M52">
        <v>15416</v>
      </c>
      <c r="N52">
        <v>13591</v>
      </c>
      <c r="O52">
        <v>13516</v>
      </c>
      <c r="P52">
        <v>75</v>
      </c>
      <c r="Q52">
        <v>0</v>
      </c>
      <c r="R52">
        <v>0</v>
      </c>
      <c r="S52">
        <v>1703</v>
      </c>
      <c r="T52">
        <v>13909</v>
      </c>
      <c r="U52">
        <v>165.96600000000001</v>
      </c>
      <c r="V52" s="8">
        <v>84473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4" workbookViewId="0">
      <selection activeCell="E52" sqref="E52"/>
    </sheetView>
  </sheetViews>
  <sheetFormatPr defaultRowHeight="14.4" x14ac:dyDescent="0.3"/>
  <cols>
    <col min="7" max="7" width="18.33203125" bestFit="1" customWidth="1"/>
    <col min="8" max="8" width="17" bestFit="1" customWidth="1"/>
    <col min="9" max="9" width="11.33203125" bestFit="1" customWidth="1"/>
  </cols>
  <sheetData>
    <row r="1" spans="1:9" x14ac:dyDescent="0.3">
      <c r="B1" s="12" t="s">
        <v>2</v>
      </c>
      <c r="C1" s="12"/>
      <c r="D1" s="12"/>
      <c r="E1" s="12"/>
      <c r="G1" s="1">
        <v>0.15904599999999999</v>
      </c>
      <c r="H1">
        <v>0.154666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>
        <v>4113569</v>
      </c>
      <c r="C3">
        <v>1286645</v>
      </c>
      <c r="D3">
        <v>14204349</v>
      </c>
      <c r="E3">
        <v>13364291</v>
      </c>
      <c r="G3">
        <f>$G$1*B3</f>
        <v>654246.69517399999</v>
      </c>
      <c r="H3">
        <f>$H$1*C3</f>
        <v>199000.23556999999</v>
      </c>
      <c r="I3">
        <f>SUM(G3:H3)</f>
        <v>853246.93074400001</v>
      </c>
    </row>
    <row r="4" spans="1:9" x14ac:dyDescent="0.3">
      <c r="A4" t="s">
        <v>87</v>
      </c>
      <c r="B4">
        <v>9598469</v>
      </c>
      <c r="C4">
        <v>3240482</v>
      </c>
      <c r="D4">
        <v>20009914</v>
      </c>
      <c r="E4">
        <v>17594253</v>
      </c>
      <c r="G4">
        <f t="shared" ref="G4:G52" si="0">$G$1*B4</f>
        <v>1526598.100574</v>
      </c>
      <c r="H4">
        <f t="shared" ref="H4:H52" si="1">$H$1*C4</f>
        <v>501192.389012</v>
      </c>
      <c r="I4">
        <f t="shared" ref="I4:I52" si="2">SUM(G4:H4)</f>
        <v>2027790.4895860001</v>
      </c>
    </row>
    <row r="5" spans="1:9" x14ac:dyDescent="0.3">
      <c r="A5" t="s">
        <v>88</v>
      </c>
      <c r="B5">
        <v>9648434</v>
      </c>
      <c r="C5">
        <v>3299784</v>
      </c>
      <c r="D5">
        <v>18724817</v>
      </c>
      <c r="E5">
        <v>16434509</v>
      </c>
      <c r="G5">
        <f t="shared" si="0"/>
        <v>1534544.833964</v>
      </c>
      <c r="H5">
        <f t="shared" si="1"/>
        <v>510364.39214399998</v>
      </c>
      <c r="I5">
        <f t="shared" si="2"/>
        <v>2044909.2261079999</v>
      </c>
    </row>
    <row r="6" spans="1:9" x14ac:dyDescent="0.3">
      <c r="A6" t="s">
        <v>89</v>
      </c>
      <c r="B6">
        <v>6721741</v>
      </c>
      <c r="C6">
        <v>2067268</v>
      </c>
      <c r="D6">
        <v>17655239</v>
      </c>
      <c r="E6">
        <v>15883302</v>
      </c>
      <c r="G6">
        <f t="shared" si="0"/>
        <v>1069066.019086</v>
      </c>
      <c r="H6">
        <f t="shared" si="1"/>
        <v>319736.07248799998</v>
      </c>
      <c r="I6">
        <f t="shared" si="2"/>
        <v>1388802.091574</v>
      </c>
    </row>
    <row r="7" spans="1:9" x14ac:dyDescent="0.3">
      <c r="A7" t="s">
        <v>90</v>
      </c>
      <c r="B7">
        <v>10719194</v>
      </c>
      <c r="C7">
        <v>3658966</v>
      </c>
      <c r="D7">
        <v>20865623</v>
      </c>
      <c r="E7">
        <v>17301313</v>
      </c>
      <c r="G7">
        <f t="shared" si="0"/>
        <v>1704844.9289239999</v>
      </c>
      <c r="H7">
        <f t="shared" si="1"/>
        <v>565917.63535600004</v>
      </c>
      <c r="I7">
        <f t="shared" si="2"/>
        <v>2270762.56428</v>
      </c>
    </row>
    <row r="8" spans="1:9" x14ac:dyDescent="0.3">
      <c r="A8" t="s">
        <v>91</v>
      </c>
      <c r="B8">
        <v>3864887</v>
      </c>
      <c r="C8">
        <v>1317157</v>
      </c>
      <c r="D8">
        <v>13711048</v>
      </c>
      <c r="E8">
        <v>12845209</v>
      </c>
      <c r="G8">
        <f t="shared" si="0"/>
        <v>614694.81780199998</v>
      </c>
      <c r="H8">
        <f t="shared" si="1"/>
        <v>203719.40456200001</v>
      </c>
      <c r="I8">
        <f t="shared" si="2"/>
        <v>818414.22236400004</v>
      </c>
    </row>
    <row r="9" spans="1:9" x14ac:dyDescent="0.3">
      <c r="A9" t="s">
        <v>92</v>
      </c>
      <c r="B9">
        <v>4343318</v>
      </c>
      <c r="C9">
        <v>1452635</v>
      </c>
      <c r="D9">
        <v>15101518</v>
      </c>
      <c r="E9">
        <v>14812083</v>
      </c>
      <c r="G9">
        <f t="shared" si="0"/>
        <v>690787.35462799994</v>
      </c>
      <c r="H9">
        <f t="shared" si="1"/>
        <v>224673.24491000001</v>
      </c>
      <c r="I9">
        <f t="shared" si="2"/>
        <v>915460.59953799995</v>
      </c>
    </row>
    <row r="10" spans="1:9" x14ac:dyDescent="0.3">
      <c r="A10" t="s">
        <v>93</v>
      </c>
      <c r="B10">
        <v>6115230</v>
      </c>
      <c r="C10">
        <v>2168147</v>
      </c>
      <c r="D10">
        <v>17266101</v>
      </c>
      <c r="E10">
        <v>15762219</v>
      </c>
      <c r="G10">
        <f t="shared" si="0"/>
        <v>972602.87057999999</v>
      </c>
      <c r="H10">
        <f t="shared" si="1"/>
        <v>335338.62390200002</v>
      </c>
      <c r="I10">
        <f t="shared" si="2"/>
        <v>1307941.4944819999</v>
      </c>
    </row>
    <row r="11" spans="1:9" x14ac:dyDescent="0.3">
      <c r="A11" t="s">
        <v>94</v>
      </c>
      <c r="B11">
        <v>5438764</v>
      </c>
      <c r="C11">
        <v>1745726</v>
      </c>
      <c r="D11">
        <v>13488265</v>
      </c>
      <c r="E11">
        <v>11686114</v>
      </c>
      <c r="G11">
        <f t="shared" si="0"/>
        <v>865013.65914399992</v>
      </c>
      <c r="H11">
        <f t="shared" si="1"/>
        <v>270004.45751600002</v>
      </c>
      <c r="I11">
        <f t="shared" si="2"/>
        <v>1135018.1166599998</v>
      </c>
    </row>
    <row r="12" spans="1:9" x14ac:dyDescent="0.3">
      <c r="A12" t="s">
        <v>95</v>
      </c>
      <c r="B12">
        <v>9260664</v>
      </c>
      <c r="C12">
        <v>3877748</v>
      </c>
      <c r="D12">
        <v>19949107</v>
      </c>
      <c r="E12">
        <v>18263898</v>
      </c>
      <c r="G12">
        <f t="shared" si="0"/>
        <v>1472871.5665439998</v>
      </c>
      <c r="H12">
        <f t="shared" si="1"/>
        <v>599755.772168</v>
      </c>
      <c r="I12">
        <f t="shared" si="2"/>
        <v>2072627.3387119998</v>
      </c>
    </row>
    <row r="13" spans="1:9" x14ac:dyDescent="0.3">
      <c r="A13" t="s">
        <v>96</v>
      </c>
      <c r="B13">
        <v>6140151</v>
      </c>
      <c r="C13">
        <v>2108393</v>
      </c>
      <c r="D13">
        <v>17000038</v>
      </c>
      <c r="E13">
        <v>15428463</v>
      </c>
      <c r="G13">
        <f t="shared" si="0"/>
        <v>976566.45594599994</v>
      </c>
      <c r="H13">
        <f t="shared" si="1"/>
        <v>326096.71173799998</v>
      </c>
      <c r="I13">
        <f t="shared" si="2"/>
        <v>1302663.167684</v>
      </c>
    </row>
    <row r="14" spans="1:9" x14ac:dyDescent="0.3">
      <c r="A14" t="s">
        <v>97</v>
      </c>
      <c r="B14">
        <v>6868920</v>
      </c>
      <c r="C14">
        <v>2469505</v>
      </c>
      <c r="D14">
        <v>18724561</v>
      </c>
      <c r="E14">
        <v>17280686</v>
      </c>
      <c r="G14">
        <f t="shared" si="0"/>
        <v>1092474.2503199999</v>
      </c>
      <c r="H14">
        <f t="shared" si="1"/>
        <v>381948.46032999997</v>
      </c>
      <c r="I14">
        <f t="shared" si="2"/>
        <v>1474422.7106499998</v>
      </c>
    </row>
    <row r="15" spans="1:9" x14ac:dyDescent="0.3">
      <c r="A15" t="s">
        <v>98</v>
      </c>
      <c r="B15">
        <v>5465146</v>
      </c>
      <c r="C15">
        <v>2225469</v>
      </c>
      <c r="D15">
        <v>16219321</v>
      </c>
      <c r="E15">
        <v>15594498</v>
      </c>
      <c r="G15">
        <f t="shared" si="0"/>
        <v>869209.61071599997</v>
      </c>
      <c r="H15">
        <f t="shared" si="1"/>
        <v>344204.388354</v>
      </c>
      <c r="I15">
        <f t="shared" si="2"/>
        <v>1213413.9990699999</v>
      </c>
    </row>
    <row r="16" spans="1:9" x14ac:dyDescent="0.3">
      <c r="A16" t="s">
        <v>99</v>
      </c>
      <c r="B16">
        <v>5216879</v>
      </c>
      <c r="C16">
        <v>2150887</v>
      </c>
      <c r="D16">
        <v>15429765</v>
      </c>
      <c r="E16">
        <v>14925009</v>
      </c>
      <c r="G16">
        <f t="shared" si="0"/>
        <v>829723.73743400001</v>
      </c>
      <c r="H16">
        <f t="shared" si="1"/>
        <v>332669.08874199999</v>
      </c>
      <c r="I16">
        <f t="shared" si="2"/>
        <v>1162392.8261760001</v>
      </c>
    </row>
    <row r="17" spans="1:9" x14ac:dyDescent="0.3">
      <c r="A17" t="s">
        <v>100</v>
      </c>
      <c r="B17">
        <v>5393466</v>
      </c>
      <c r="C17">
        <v>2143538</v>
      </c>
      <c r="D17">
        <v>15015003</v>
      </c>
      <c r="E17">
        <v>14200306</v>
      </c>
      <c r="G17">
        <f t="shared" si="0"/>
        <v>857809.19343599991</v>
      </c>
      <c r="H17">
        <f t="shared" si="1"/>
        <v>331532.44830799999</v>
      </c>
      <c r="I17">
        <f t="shared" si="2"/>
        <v>1189341.6417439999</v>
      </c>
    </row>
    <row r="18" spans="1:9" x14ac:dyDescent="0.3">
      <c r="A18" t="s">
        <v>101</v>
      </c>
      <c r="B18">
        <v>5314997</v>
      </c>
      <c r="C18">
        <v>2160382</v>
      </c>
      <c r="D18">
        <v>14983438</v>
      </c>
      <c r="E18">
        <v>14105683</v>
      </c>
      <c r="G18">
        <f t="shared" si="0"/>
        <v>845329.01286199992</v>
      </c>
      <c r="H18">
        <f t="shared" si="1"/>
        <v>334137.64241199999</v>
      </c>
      <c r="I18">
        <f t="shared" si="2"/>
        <v>1179466.655274</v>
      </c>
    </row>
    <row r="19" spans="1:9" x14ac:dyDescent="0.3">
      <c r="A19" t="s">
        <v>102</v>
      </c>
      <c r="B19">
        <v>5310625</v>
      </c>
      <c r="C19">
        <v>2160008</v>
      </c>
      <c r="D19">
        <v>14868254</v>
      </c>
      <c r="E19">
        <v>14006637</v>
      </c>
      <c r="G19">
        <f t="shared" si="0"/>
        <v>844633.66374999995</v>
      </c>
      <c r="H19">
        <f t="shared" si="1"/>
        <v>334079.79732800002</v>
      </c>
      <c r="I19">
        <f t="shared" si="2"/>
        <v>1178713.461078</v>
      </c>
    </row>
    <row r="20" spans="1:9" x14ac:dyDescent="0.3">
      <c r="A20" t="s">
        <v>103</v>
      </c>
      <c r="B20">
        <v>9565845</v>
      </c>
      <c r="C20">
        <v>3881208</v>
      </c>
      <c r="D20">
        <v>20121753</v>
      </c>
      <c r="E20">
        <v>18004509</v>
      </c>
      <c r="G20">
        <f t="shared" si="0"/>
        <v>1521409.38387</v>
      </c>
      <c r="H20">
        <f t="shared" si="1"/>
        <v>600290.91652800003</v>
      </c>
      <c r="I20">
        <f t="shared" si="2"/>
        <v>2121700.3003980001</v>
      </c>
    </row>
    <row r="21" spans="1:9" x14ac:dyDescent="0.3">
      <c r="A21" t="s">
        <v>104</v>
      </c>
      <c r="B21">
        <v>9412406</v>
      </c>
      <c r="C21">
        <v>3864303</v>
      </c>
      <c r="D21">
        <v>19977032</v>
      </c>
      <c r="E21">
        <v>18031025</v>
      </c>
      <c r="G21">
        <f t="shared" si="0"/>
        <v>1497005.524676</v>
      </c>
      <c r="H21">
        <f t="shared" si="1"/>
        <v>597676.28779800003</v>
      </c>
      <c r="I21">
        <f t="shared" si="2"/>
        <v>2094681.812474</v>
      </c>
    </row>
    <row r="22" spans="1:9" x14ac:dyDescent="0.3">
      <c r="A22" t="s">
        <v>105</v>
      </c>
      <c r="B22">
        <v>4796428</v>
      </c>
      <c r="C22">
        <v>2000003</v>
      </c>
      <c r="D22">
        <v>16983232</v>
      </c>
      <c r="E22">
        <v>16592577</v>
      </c>
      <c r="G22">
        <f t="shared" si="0"/>
        <v>762852.68768799992</v>
      </c>
      <c r="H22">
        <f t="shared" si="1"/>
        <v>309332.46399800002</v>
      </c>
      <c r="I22">
        <f t="shared" si="2"/>
        <v>1072185.1516859999</v>
      </c>
    </row>
    <row r="23" spans="1:9" x14ac:dyDescent="0.3">
      <c r="A23" t="s">
        <v>106</v>
      </c>
      <c r="B23">
        <v>5950771</v>
      </c>
      <c r="C23">
        <v>2500312</v>
      </c>
      <c r="D23">
        <v>16355919</v>
      </c>
      <c r="E23">
        <v>15559288</v>
      </c>
      <c r="G23">
        <f t="shared" si="0"/>
        <v>946446.32446599996</v>
      </c>
      <c r="H23">
        <f t="shared" si="1"/>
        <v>386713.25579199998</v>
      </c>
      <c r="I23">
        <f t="shared" si="2"/>
        <v>1333159.5802579999</v>
      </c>
    </row>
    <row r="24" spans="1:9" x14ac:dyDescent="0.3">
      <c r="A24" t="s">
        <v>107</v>
      </c>
      <c r="B24">
        <v>5718783</v>
      </c>
      <c r="C24">
        <v>2451833</v>
      </c>
      <c r="D24">
        <v>16081099</v>
      </c>
      <c r="E24">
        <v>15511636</v>
      </c>
      <c r="G24">
        <f t="shared" si="0"/>
        <v>909549.56101800001</v>
      </c>
      <c r="H24">
        <f t="shared" si="1"/>
        <v>379215.20277799998</v>
      </c>
      <c r="I24">
        <f t="shared" si="2"/>
        <v>1288764.763796</v>
      </c>
    </row>
    <row r="25" spans="1:9" x14ac:dyDescent="0.3">
      <c r="A25" t="s">
        <v>108</v>
      </c>
      <c r="B25">
        <v>5811097</v>
      </c>
      <c r="C25">
        <v>2482691</v>
      </c>
      <c r="D25">
        <v>16204402</v>
      </c>
      <c r="E25">
        <v>15586690</v>
      </c>
      <c r="G25">
        <f t="shared" si="0"/>
        <v>924231.73346199992</v>
      </c>
      <c r="H25">
        <f t="shared" si="1"/>
        <v>383987.886206</v>
      </c>
      <c r="I25">
        <f t="shared" si="2"/>
        <v>1308219.6196679999</v>
      </c>
    </row>
    <row r="26" spans="1:9" x14ac:dyDescent="0.3">
      <c r="A26" t="s">
        <v>109</v>
      </c>
      <c r="B26">
        <v>6052613</v>
      </c>
      <c r="C26">
        <v>2587044</v>
      </c>
      <c r="D26">
        <v>16547055</v>
      </c>
      <c r="E26">
        <v>15918669</v>
      </c>
      <c r="G26">
        <f t="shared" si="0"/>
        <v>962643.88719799998</v>
      </c>
      <c r="H26">
        <f t="shared" si="1"/>
        <v>400127.74730400002</v>
      </c>
      <c r="I26">
        <f t="shared" si="2"/>
        <v>1362771.6345019999</v>
      </c>
    </row>
    <row r="27" spans="1:9" x14ac:dyDescent="0.3">
      <c r="A27" t="s">
        <v>110</v>
      </c>
      <c r="B27">
        <v>6511445</v>
      </c>
      <c r="C27">
        <v>2713344</v>
      </c>
      <c r="D27">
        <v>17028712</v>
      </c>
      <c r="E27">
        <v>16084148</v>
      </c>
      <c r="G27">
        <f t="shared" si="0"/>
        <v>1035619.2814699999</v>
      </c>
      <c r="H27">
        <f t="shared" si="1"/>
        <v>419662.063104</v>
      </c>
      <c r="I27">
        <f t="shared" si="2"/>
        <v>1455281.344574</v>
      </c>
    </row>
    <row r="28" spans="1:9" x14ac:dyDescent="0.3">
      <c r="A28" t="s">
        <v>111</v>
      </c>
      <c r="B28">
        <v>6239239</v>
      </c>
      <c r="C28">
        <v>2660265</v>
      </c>
      <c r="D28">
        <v>16778462</v>
      </c>
      <c r="E28">
        <v>16102194</v>
      </c>
      <c r="G28">
        <f t="shared" si="0"/>
        <v>992326.00599400001</v>
      </c>
      <c r="H28">
        <f t="shared" si="1"/>
        <v>411452.54648999998</v>
      </c>
      <c r="I28">
        <f t="shared" si="2"/>
        <v>1403778.5524840001</v>
      </c>
    </row>
    <row r="29" spans="1:9" x14ac:dyDescent="0.3">
      <c r="A29" t="s">
        <v>112</v>
      </c>
      <c r="B29">
        <v>6698195</v>
      </c>
      <c r="C29">
        <v>2743762</v>
      </c>
      <c r="D29">
        <v>17633241</v>
      </c>
      <c r="E29">
        <v>16651374</v>
      </c>
      <c r="G29">
        <f t="shared" si="0"/>
        <v>1065321.12197</v>
      </c>
      <c r="H29">
        <f t="shared" si="1"/>
        <v>424366.69349199999</v>
      </c>
      <c r="I29">
        <f t="shared" si="2"/>
        <v>1489687.815462</v>
      </c>
    </row>
    <row r="30" spans="1:9" x14ac:dyDescent="0.3">
      <c r="A30" t="s">
        <v>113</v>
      </c>
      <c r="B30">
        <v>6468016</v>
      </c>
      <c r="C30">
        <v>2706514</v>
      </c>
      <c r="D30">
        <v>17319782</v>
      </c>
      <c r="E30">
        <v>16589288</v>
      </c>
      <c r="G30">
        <f t="shared" si="0"/>
        <v>1028712.0727359999</v>
      </c>
      <c r="H30">
        <f t="shared" si="1"/>
        <v>418605.69432399998</v>
      </c>
      <c r="I30">
        <f t="shared" si="2"/>
        <v>1447317.76706</v>
      </c>
    </row>
    <row r="31" spans="1:9" x14ac:dyDescent="0.3">
      <c r="A31" t="s">
        <v>114</v>
      </c>
      <c r="B31">
        <v>7365939</v>
      </c>
      <c r="C31">
        <v>3057184</v>
      </c>
      <c r="D31">
        <v>18159357</v>
      </c>
      <c r="E31">
        <v>17207987</v>
      </c>
      <c r="G31">
        <f t="shared" si="0"/>
        <v>1171523.1341939999</v>
      </c>
      <c r="H31">
        <f t="shared" si="1"/>
        <v>472842.42054399999</v>
      </c>
      <c r="I31">
        <f t="shared" si="2"/>
        <v>1644365.554738</v>
      </c>
    </row>
    <row r="32" spans="1:9" x14ac:dyDescent="0.3">
      <c r="A32" t="s">
        <v>115</v>
      </c>
      <c r="B32">
        <v>6835972</v>
      </c>
      <c r="C32">
        <v>2880786</v>
      </c>
      <c r="D32">
        <v>17598761</v>
      </c>
      <c r="E32">
        <v>16891565</v>
      </c>
      <c r="G32">
        <f t="shared" si="0"/>
        <v>1087234.0027119999</v>
      </c>
      <c r="H32">
        <f t="shared" si="1"/>
        <v>445559.64747600001</v>
      </c>
      <c r="I32">
        <f t="shared" si="2"/>
        <v>1532793.6501879999</v>
      </c>
    </row>
    <row r="33" spans="1:9" x14ac:dyDescent="0.3">
      <c r="A33" t="s">
        <v>116</v>
      </c>
      <c r="B33">
        <v>6885754</v>
      </c>
      <c r="C33">
        <v>2898898</v>
      </c>
      <c r="D33">
        <v>17621271</v>
      </c>
      <c r="E33">
        <v>16901882</v>
      </c>
      <c r="G33">
        <f t="shared" si="0"/>
        <v>1095151.630684</v>
      </c>
      <c r="H33">
        <f t="shared" si="1"/>
        <v>448360.95806799998</v>
      </c>
      <c r="I33">
        <f t="shared" si="2"/>
        <v>1543512.5887519999</v>
      </c>
    </row>
    <row r="34" spans="1:9" x14ac:dyDescent="0.3">
      <c r="A34" t="s">
        <v>117</v>
      </c>
      <c r="B34">
        <v>7334035</v>
      </c>
      <c r="C34">
        <v>3066809</v>
      </c>
      <c r="D34">
        <v>18085938</v>
      </c>
      <c r="E34">
        <v>17251032</v>
      </c>
      <c r="G34">
        <f t="shared" si="0"/>
        <v>1166448.9306099999</v>
      </c>
      <c r="H34">
        <f t="shared" si="1"/>
        <v>474331.08079400001</v>
      </c>
      <c r="I34">
        <f t="shared" si="2"/>
        <v>1640780.011404</v>
      </c>
    </row>
    <row r="35" spans="1:9" x14ac:dyDescent="0.3">
      <c r="A35" t="s">
        <v>118</v>
      </c>
      <c r="B35">
        <v>7193458</v>
      </c>
      <c r="C35">
        <v>3044945</v>
      </c>
      <c r="D35">
        <v>17916302</v>
      </c>
      <c r="E35">
        <v>17249864</v>
      </c>
      <c r="G35">
        <f t="shared" si="0"/>
        <v>1144090.721068</v>
      </c>
      <c r="H35">
        <f t="shared" si="1"/>
        <v>470949.46337000001</v>
      </c>
      <c r="I35">
        <f t="shared" si="2"/>
        <v>1615040.184438</v>
      </c>
    </row>
    <row r="36" spans="1:9" x14ac:dyDescent="0.3">
      <c r="A36" t="s">
        <v>119</v>
      </c>
      <c r="B36">
        <v>7573424</v>
      </c>
      <c r="C36">
        <v>3148489</v>
      </c>
      <c r="D36">
        <v>18239662</v>
      </c>
      <c r="E36">
        <v>17375939</v>
      </c>
      <c r="G36">
        <f t="shared" si="0"/>
        <v>1204522.7935039999</v>
      </c>
      <c r="H36">
        <f t="shared" si="1"/>
        <v>486964.19967399997</v>
      </c>
      <c r="I36">
        <f t="shared" si="2"/>
        <v>1691486.993178</v>
      </c>
    </row>
    <row r="37" spans="1:9" x14ac:dyDescent="0.3">
      <c r="A37" t="s">
        <v>120</v>
      </c>
      <c r="B37">
        <v>7441441</v>
      </c>
      <c r="C37">
        <v>3150373</v>
      </c>
      <c r="D37">
        <v>18004610</v>
      </c>
      <c r="E37">
        <v>17296747</v>
      </c>
      <c r="G37">
        <f t="shared" si="0"/>
        <v>1183531.4252859999</v>
      </c>
      <c r="H37">
        <f t="shared" si="1"/>
        <v>487255.59041800001</v>
      </c>
      <c r="I37">
        <f t="shared" si="2"/>
        <v>1670787.0157039999</v>
      </c>
    </row>
    <row r="38" spans="1:9" x14ac:dyDescent="0.3">
      <c r="A38" t="s">
        <v>121</v>
      </c>
      <c r="B38">
        <v>7711603</v>
      </c>
      <c r="C38">
        <v>3291696</v>
      </c>
      <c r="D38">
        <v>18289241</v>
      </c>
      <c r="E38">
        <v>17582907</v>
      </c>
      <c r="G38">
        <f t="shared" si="0"/>
        <v>1226499.6107379999</v>
      </c>
      <c r="H38">
        <f t="shared" si="1"/>
        <v>509113.45353599999</v>
      </c>
      <c r="I38">
        <f t="shared" si="2"/>
        <v>1735613.064274</v>
      </c>
    </row>
    <row r="39" spans="1:9" x14ac:dyDescent="0.3">
      <c r="A39" t="s">
        <v>122</v>
      </c>
      <c r="B39">
        <v>8109866</v>
      </c>
      <c r="C39">
        <v>3485561</v>
      </c>
      <c r="D39">
        <v>19237425</v>
      </c>
      <c r="E39">
        <v>18323873</v>
      </c>
      <c r="G39">
        <f t="shared" si="0"/>
        <v>1289841.7478360001</v>
      </c>
      <c r="H39">
        <f t="shared" si="1"/>
        <v>539097.777626</v>
      </c>
      <c r="I39">
        <f t="shared" si="2"/>
        <v>1828939.5254620002</v>
      </c>
    </row>
    <row r="40" spans="1:9" x14ac:dyDescent="0.3">
      <c r="A40" t="s">
        <v>123</v>
      </c>
      <c r="B40">
        <v>7883633</v>
      </c>
      <c r="C40">
        <v>3442515</v>
      </c>
      <c r="D40">
        <v>19110398</v>
      </c>
      <c r="E40">
        <v>18362274</v>
      </c>
      <c r="G40">
        <f t="shared" si="0"/>
        <v>1253860.294118</v>
      </c>
      <c r="H40">
        <f t="shared" si="1"/>
        <v>532440.02498999995</v>
      </c>
      <c r="I40">
        <f t="shared" si="2"/>
        <v>1786300.319108</v>
      </c>
    </row>
    <row r="41" spans="1:9" x14ac:dyDescent="0.3">
      <c r="A41" t="s">
        <v>124</v>
      </c>
      <c r="B41">
        <v>7882224</v>
      </c>
      <c r="C41">
        <v>3458377</v>
      </c>
      <c r="D41">
        <v>18964684</v>
      </c>
      <c r="E41">
        <v>18324187</v>
      </c>
      <c r="G41">
        <f t="shared" si="0"/>
        <v>1253636.1983039998</v>
      </c>
      <c r="H41">
        <f t="shared" si="1"/>
        <v>534893.33708199998</v>
      </c>
      <c r="I41">
        <f t="shared" si="2"/>
        <v>1788529.5353859998</v>
      </c>
    </row>
    <row r="42" spans="1:9" x14ac:dyDescent="0.3">
      <c r="A42" t="s">
        <v>125</v>
      </c>
      <c r="B42">
        <v>7822069</v>
      </c>
      <c r="C42">
        <v>3397373</v>
      </c>
      <c r="D42">
        <v>17841350</v>
      </c>
      <c r="E42">
        <v>16926877</v>
      </c>
      <c r="G42">
        <f t="shared" si="0"/>
        <v>1244068.786174</v>
      </c>
      <c r="H42">
        <f t="shared" si="1"/>
        <v>525458.09241799999</v>
      </c>
      <c r="I42">
        <f t="shared" si="2"/>
        <v>1769526.8785919999</v>
      </c>
    </row>
    <row r="43" spans="1:9" x14ac:dyDescent="0.3">
      <c r="A43" t="s">
        <v>126</v>
      </c>
      <c r="B43">
        <v>7957786</v>
      </c>
      <c r="C43">
        <v>3554037</v>
      </c>
      <c r="D43">
        <v>18599009</v>
      </c>
      <c r="E43">
        <v>17931300</v>
      </c>
      <c r="G43">
        <f t="shared" si="0"/>
        <v>1265654.0321559999</v>
      </c>
      <c r="H43">
        <f t="shared" si="1"/>
        <v>549688.68664199999</v>
      </c>
      <c r="I43">
        <f t="shared" si="2"/>
        <v>1815342.7187979999</v>
      </c>
    </row>
    <row r="44" spans="1:9" x14ac:dyDescent="0.3">
      <c r="A44" t="s">
        <v>127</v>
      </c>
      <c r="B44">
        <v>7955133</v>
      </c>
      <c r="C44">
        <v>3558522</v>
      </c>
      <c r="D44">
        <v>18625907</v>
      </c>
      <c r="E44">
        <v>17965843</v>
      </c>
      <c r="G44">
        <f t="shared" si="0"/>
        <v>1265232.0831179998</v>
      </c>
      <c r="H44">
        <f t="shared" si="1"/>
        <v>550382.36365199997</v>
      </c>
      <c r="I44">
        <f t="shared" si="2"/>
        <v>1815614.4467699998</v>
      </c>
    </row>
    <row r="45" spans="1:9" x14ac:dyDescent="0.3">
      <c r="A45" t="s">
        <v>128</v>
      </c>
      <c r="B45">
        <v>8568572</v>
      </c>
      <c r="C45">
        <v>3710341</v>
      </c>
      <c r="D45">
        <v>18712751</v>
      </c>
      <c r="E45">
        <v>17655632</v>
      </c>
      <c r="G45">
        <f t="shared" si="0"/>
        <v>1362797.102312</v>
      </c>
      <c r="H45">
        <f t="shared" si="1"/>
        <v>573863.60110600002</v>
      </c>
      <c r="I45">
        <f t="shared" si="2"/>
        <v>1936660.7034180001</v>
      </c>
    </row>
    <row r="46" spans="1:9" x14ac:dyDescent="0.3">
      <c r="A46" t="s">
        <v>129</v>
      </c>
      <c r="B46">
        <v>7952294</v>
      </c>
      <c r="C46">
        <v>2402790</v>
      </c>
      <c r="D46">
        <v>19227005</v>
      </c>
      <c r="E46">
        <v>16731278</v>
      </c>
      <c r="G46">
        <f t="shared" si="0"/>
        <v>1264780.551524</v>
      </c>
      <c r="H46">
        <f t="shared" si="1"/>
        <v>371629.91814000002</v>
      </c>
      <c r="I46">
        <f t="shared" si="2"/>
        <v>1636410.469664</v>
      </c>
    </row>
    <row r="47" spans="1:9" x14ac:dyDescent="0.3">
      <c r="A47" t="s">
        <v>130</v>
      </c>
      <c r="B47">
        <v>3414533</v>
      </c>
      <c r="C47">
        <v>1195924</v>
      </c>
      <c r="D47">
        <v>14826453</v>
      </c>
      <c r="E47">
        <v>14059309</v>
      </c>
      <c r="G47">
        <f t="shared" si="0"/>
        <v>543067.81551799993</v>
      </c>
      <c r="H47">
        <f t="shared" si="1"/>
        <v>184968.781384</v>
      </c>
      <c r="I47">
        <f t="shared" si="2"/>
        <v>728036.5969019999</v>
      </c>
    </row>
    <row r="48" spans="1:9" x14ac:dyDescent="0.3">
      <c r="A48" t="s">
        <v>131</v>
      </c>
      <c r="B48">
        <v>3482322</v>
      </c>
      <c r="C48">
        <v>1259410</v>
      </c>
      <c r="D48">
        <v>11804312</v>
      </c>
      <c r="E48">
        <v>10991563</v>
      </c>
      <c r="G48">
        <f t="shared" si="0"/>
        <v>553849.38481199997</v>
      </c>
      <c r="H48">
        <f t="shared" si="1"/>
        <v>194787.90706</v>
      </c>
      <c r="I48">
        <f t="shared" si="2"/>
        <v>748637.29187199997</v>
      </c>
    </row>
    <row r="49" spans="1:9" x14ac:dyDescent="0.3">
      <c r="A49" t="s">
        <v>132</v>
      </c>
      <c r="B49">
        <v>5166421</v>
      </c>
      <c r="C49">
        <v>1610709</v>
      </c>
      <c r="D49">
        <v>16100374</v>
      </c>
      <c r="E49">
        <v>13925676</v>
      </c>
      <c r="G49">
        <f t="shared" si="0"/>
        <v>821698.59436599992</v>
      </c>
      <c r="H49">
        <f t="shared" si="1"/>
        <v>249121.918194</v>
      </c>
      <c r="I49">
        <f t="shared" si="2"/>
        <v>1070820.5125599999</v>
      </c>
    </row>
    <row r="50" spans="1:9" x14ac:dyDescent="0.3">
      <c r="A50" t="s">
        <v>133</v>
      </c>
      <c r="B50">
        <v>7156016</v>
      </c>
      <c r="C50">
        <v>2235154</v>
      </c>
      <c r="D50">
        <v>17197085</v>
      </c>
      <c r="E50">
        <v>14367330</v>
      </c>
      <c r="G50">
        <f t="shared" si="0"/>
        <v>1138135.720736</v>
      </c>
      <c r="H50">
        <f t="shared" si="1"/>
        <v>345702.32856399997</v>
      </c>
      <c r="I50">
        <f t="shared" si="2"/>
        <v>1483838.0493000001</v>
      </c>
    </row>
    <row r="51" spans="1:9" x14ac:dyDescent="0.3">
      <c r="A51" t="s">
        <v>134</v>
      </c>
      <c r="B51">
        <v>6719535</v>
      </c>
      <c r="C51">
        <v>1923398</v>
      </c>
      <c r="D51">
        <v>18834443</v>
      </c>
      <c r="E51">
        <v>15667401</v>
      </c>
      <c r="G51">
        <f t="shared" si="0"/>
        <v>1068715.1636099999</v>
      </c>
      <c r="H51">
        <f t="shared" si="1"/>
        <v>297484.27506800002</v>
      </c>
      <c r="I51">
        <f t="shared" si="2"/>
        <v>1366199.4386779999</v>
      </c>
    </row>
    <row r="52" spans="1:9" x14ac:dyDescent="0.3">
      <c r="A52" t="s">
        <v>135</v>
      </c>
      <c r="B52">
        <v>706003</v>
      </c>
      <c r="C52">
        <v>270873</v>
      </c>
      <c r="D52">
        <v>8749699</v>
      </c>
      <c r="E52">
        <v>8757705</v>
      </c>
      <c r="G52">
        <f t="shared" si="0"/>
        <v>112286.953138</v>
      </c>
      <c r="H52">
        <f t="shared" si="1"/>
        <v>41894.843417999997</v>
      </c>
      <c r="I52">
        <f t="shared" si="2"/>
        <v>154181.79655599999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4.4" x14ac:dyDescent="0.3"/>
  <sheetData>
    <row r="1" spans="1:5" x14ac:dyDescent="0.3">
      <c r="A1" s="2"/>
      <c r="B1" s="2" t="s">
        <v>139</v>
      </c>
      <c r="C1" s="2" t="s">
        <v>140</v>
      </c>
      <c r="D1" s="2" t="s">
        <v>141</v>
      </c>
      <c r="E1" s="2" t="s">
        <v>142</v>
      </c>
    </row>
    <row r="2" spans="1:5" x14ac:dyDescent="0.3">
      <c r="A2" s="3" t="s">
        <v>143</v>
      </c>
      <c r="B2" s="2">
        <f>[1]L1_L2!D18</f>
        <v>9.9798100000000004E-3</v>
      </c>
      <c r="C2" s="7">
        <f>[1]L1_L2!E18</f>
        <v>0.72877199999999998</v>
      </c>
      <c r="D2" s="7">
        <f>[1]L1_L2!F18</f>
        <v>0.68323</v>
      </c>
      <c r="E2" s="2">
        <f>[1]L1_L2!$C$18</f>
        <v>16.1572</v>
      </c>
    </row>
    <row r="3" spans="1:5" x14ac:dyDescent="0.3">
      <c r="A3" s="2" t="s">
        <v>144</v>
      </c>
      <c r="B3" s="2">
        <f>[1]L1_L2!D4</f>
        <v>4.8636899999999997E-2</v>
      </c>
      <c r="C3" s="7">
        <f>[1]L1_L2!E4</f>
        <v>1.18438</v>
      </c>
      <c r="D3" s="7">
        <f>[1]L1_L2!F4</f>
        <v>1.41753</v>
      </c>
      <c r="E3" s="2">
        <f>[1]L1_L2!$C$4</f>
        <v>225.29</v>
      </c>
    </row>
    <row r="4" spans="1:5" x14ac:dyDescent="0.3">
      <c r="A4" s="2" t="s">
        <v>158</v>
      </c>
      <c r="C4">
        <f>[1]PIF!B2</f>
        <v>0.10349</v>
      </c>
      <c r="E4">
        <f>[1]PIF!C2</f>
        <v>85.176900000000003</v>
      </c>
    </row>
    <row r="5" spans="1:5" x14ac:dyDescent="0.3">
      <c r="A5" s="2" t="s">
        <v>159</v>
      </c>
      <c r="C5">
        <f>[1]PIF!B3</f>
        <v>7.0865600000000001E-2</v>
      </c>
      <c r="E5">
        <f>[1]PIF!C3</f>
        <v>22.763500000000001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3" workbookViewId="0">
      <selection activeCell="L44" sqref="L44"/>
    </sheetView>
  </sheetViews>
  <sheetFormatPr defaultRowHeight="14.4" x14ac:dyDescent="0.3"/>
  <sheetData>
    <row r="1" spans="1:5" x14ac:dyDescent="0.3">
      <c r="A1" s="13" t="s">
        <v>145</v>
      </c>
      <c r="B1" s="13"/>
      <c r="C1" s="13"/>
      <c r="D1" s="13"/>
      <c r="E1" s="2">
        <f>1000/50000000</f>
        <v>2.0000000000000002E-5</v>
      </c>
    </row>
    <row r="2" spans="1:5" x14ac:dyDescent="0.3">
      <c r="A2" s="2" t="s">
        <v>146</v>
      </c>
      <c r="B2" s="2" t="s">
        <v>147</v>
      </c>
      <c r="C2" s="2" t="s">
        <v>148</v>
      </c>
      <c r="D2" s="2" t="s">
        <v>149</v>
      </c>
      <c r="E2" s="2"/>
    </row>
    <row r="3" spans="1:5" x14ac:dyDescent="0.3">
      <c r="A3" s="2">
        <f>Sheet3!F3*$E$1</f>
        <v>177.74796000000001</v>
      </c>
      <c r="B3" s="2">
        <f>Sheet3!G3*$E$1</f>
        <v>0.65912000000000004</v>
      </c>
      <c r="C3" s="2">
        <f>Sheet3!L3*$E$1</f>
        <v>107.37026</v>
      </c>
      <c r="D3" s="2">
        <f>Sheet3!M3*$E$1</f>
        <v>6.9508600000000005</v>
      </c>
    </row>
    <row r="4" spans="1:5" x14ac:dyDescent="0.3">
      <c r="A4" s="2">
        <f>Sheet3!F4*$E$1</f>
        <v>186.86390000000003</v>
      </c>
      <c r="B4" s="2">
        <f>Sheet3!G4*$E$1</f>
        <v>3.9434400000000003</v>
      </c>
      <c r="C4" s="2">
        <f>Sheet3!L4*$E$1</f>
        <v>182.00720000000001</v>
      </c>
      <c r="D4" s="2">
        <f>Sheet3!M4*$E$1</f>
        <v>21.431840000000001</v>
      </c>
    </row>
    <row r="5" spans="1:5" x14ac:dyDescent="0.3">
      <c r="A5" s="2">
        <f>Sheet3!F5*$E$1</f>
        <v>186.56814000000003</v>
      </c>
      <c r="B5" s="2">
        <f>Sheet3!G5*$E$1</f>
        <v>2.2972400000000004</v>
      </c>
      <c r="C5" s="2">
        <f>Sheet3!L5*$E$1</f>
        <v>154.73358000000002</v>
      </c>
      <c r="D5" s="2">
        <f>Sheet3!M5*$E$1</f>
        <v>16.210700000000003</v>
      </c>
    </row>
    <row r="6" spans="1:5" x14ac:dyDescent="0.3">
      <c r="A6" s="2">
        <f>Sheet3!F6*$E$1</f>
        <v>185.26062000000002</v>
      </c>
      <c r="B6" s="2">
        <f>Sheet3!G6*$E$1</f>
        <v>2.4155000000000002</v>
      </c>
      <c r="C6" s="2">
        <f>Sheet3!L6*$E$1</f>
        <v>132.77542</v>
      </c>
      <c r="D6" s="2">
        <f>Sheet3!M6*$E$1</f>
        <v>18.011040000000001</v>
      </c>
    </row>
    <row r="7" spans="1:5" x14ac:dyDescent="0.3">
      <c r="A7" s="2">
        <f>Sheet3!F7*$E$1</f>
        <v>182.97188000000003</v>
      </c>
      <c r="B7" s="2">
        <f>Sheet3!G7*$E$1</f>
        <v>3.0294200000000004</v>
      </c>
      <c r="C7" s="2">
        <f>Sheet3!L7*$E$1</f>
        <v>205.12740000000002</v>
      </c>
      <c r="D7" s="2">
        <f>Sheet3!M7*$E$1</f>
        <v>21.696400000000001</v>
      </c>
    </row>
    <row r="8" spans="1:5" x14ac:dyDescent="0.3">
      <c r="A8" s="2">
        <f>Sheet3!F8*$E$1</f>
        <v>168.18054000000001</v>
      </c>
      <c r="B8" s="2">
        <f>Sheet3!G8*$E$1</f>
        <v>0.89606000000000008</v>
      </c>
      <c r="C8" s="2">
        <f>Sheet3!L8*$E$1</f>
        <v>90.847260000000006</v>
      </c>
      <c r="D8" s="2">
        <f>Sheet3!M8*$E$1</f>
        <v>15.49084</v>
      </c>
    </row>
    <row r="9" spans="1:5" x14ac:dyDescent="0.3">
      <c r="A9" s="2">
        <f>Sheet3!F9*$E$1</f>
        <v>181.29486000000003</v>
      </c>
      <c r="B9" s="2">
        <f>Sheet3!G9*$E$1</f>
        <v>0.8852000000000001</v>
      </c>
      <c r="C9" s="2">
        <f>Sheet3!L9*$E$1</f>
        <v>74.479780000000005</v>
      </c>
      <c r="D9" s="2">
        <f>Sheet3!M9*$E$1</f>
        <v>19.2286</v>
      </c>
    </row>
    <row r="10" spans="1:5" x14ac:dyDescent="0.3">
      <c r="A10" s="2">
        <f>Sheet3!F10*$E$1</f>
        <v>194.10112000000001</v>
      </c>
      <c r="B10" s="2">
        <f>Sheet3!G10*$E$1</f>
        <v>1.0304800000000001</v>
      </c>
      <c r="C10" s="2">
        <f>Sheet3!L10*$E$1</f>
        <v>116.17962000000001</v>
      </c>
      <c r="D10" s="2">
        <f>Sheet3!M10*$E$1</f>
        <v>17.01746</v>
      </c>
    </row>
    <row r="11" spans="1:5" x14ac:dyDescent="0.3">
      <c r="A11" s="2">
        <f>Sheet3!F11*$E$1</f>
        <v>162.92052000000001</v>
      </c>
      <c r="B11" s="2">
        <f>Sheet3!G11*$E$1</f>
        <v>1.9704200000000001</v>
      </c>
      <c r="C11" s="2">
        <f>Sheet3!L11*$E$1</f>
        <v>131.34130000000002</v>
      </c>
      <c r="D11" s="2">
        <f>Sheet3!M11*$E$1</f>
        <v>18.327940000000002</v>
      </c>
    </row>
    <row r="12" spans="1:5" x14ac:dyDescent="0.3">
      <c r="A12" s="2">
        <f>Sheet3!F12*$E$1</f>
        <v>196.19860000000003</v>
      </c>
      <c r="B12" s="2">
        <f>Sheet3!G12*$E$1</f>
        <v>0.35638000000000003</v>
      </c>
      <c r="C12" s="2">
        <f>Sheet3!L12*$E$1</f>
        <v>148.34218000000001</v>
      </c>
      <c r="D12" s="2">
        <f>Sheet3!M12*$E$1</f>
        <v>14.585740000000001</v>
      </c>
    </row>
    <row r="13" spans="1:5" x14ac:dyDescent="0.3">
      <c r="A13" s="2">
        <f>Sheet3!F13*$E$1</f>
        <v>182.88938000000002</v>
      </c>
      <c r="B13" s="2">
        <f>Sheet3!G13*$E$1</f>
        <v>2.8579600000000003</v>
      </c>
      <c r="C13" s="2">
        <f>Sheet3!L13*$E$1</f>
        <v>131.07116000000002</v>
      </c>
      <c r="D13" s="2">
        <f>Sheet3!M13*$E$1</f>
        <v>24.015900000000002</v>
      </c>
    </row>
    <row r="14" spans="1:5" x14ac:dyDescent="0.3">
      <c r="A14" s="2">
        <f>Sheet3!F14*$E$1</f>
        <v>210.95254000000003</v>
      </c>
      <c r="B14" s="2">
        <f>Sheet3!G14*$E$1</f>
        <v>3.1108600000000002</v>
      </c>
      <c r="C14" s="2">
        <f>Sheet3!L14*$E$1</f>
        <v>146.44550000000001</v>
      </c>
      <c r="D14" s="2">
        <f>Sheet3!M14*$E$1</f>
        <v>26.012</v>
      </c>
    </row>
    <row r="15" spans="1:5" x14ac:dyDescent="0.3">
      <c r="A15" s="2">
        <f>Sheet3!F15*$E$1</f>
        <v>212.69982000000002</v>
      </c>
      <c r="B15" s="2">
        <f>Sheet3!G15*$E$1</f>
        <v>2.4175800000000001</v>
      </c>
      <c r="C15" s="2">
        <f>Sheet3!L15*$E$1</f>
        <v>86.930020000000013</v>
      </c>
      <c r="D15" s="2">
        <f>Sheet3!M15*$E$1</f>
        <v>24.859520000000003</v>
      </c>
    </row>
    <row r="16" spans="1:5" x14ac:dyDescent="0.3">
      <c r="A16" s="2">
        <f>Sheet3!F16*$E$1</f>
        <v>196.70592000000002</v>
      </c>
      <c r="B16" s="2">
        <f>Sheet3!G16*$E$1</f>
        <v>2.2480600000000002</v>
      </c>
      <c r="C16" s="2">
        <f>Sheet3!L16*$E$1</f>
        <v>80.939160000000001</v>
      </c>
      <c r="D16" s="2">
        <f>Sheet3!M16*$E$1</f>
        <v>26.396380000000001</v>
      </c>
    </row>
    <row r="17" spans="1:4" x14ac:dyDescent="0.3">
      <c r="A17" s="2">
        <f>Sheet3!F17*$E$1</f>
        <v>174.28644000000003</v>
      </c>
      <c r="B17" s="2">
        <f>Sheet3!G17*$E$1</f>
        <v>2.8999200000000003</v>
      </c>
      <c r="C17" s="2">
        <f>Sheet3!L17*$E$1</f>
        <v>93.409600000000012</v>
      </c>
      <c r="D17" s="2">
        <f>Sheet3!M17*$E$1</f>
        <v>28.802000000000003</v>
      </c>
    </row>
    <row r="18" spans="1:4" x14ac:dyDescent="0.3">
      <c r="A18" s="2">
        <f>Sheet3!F18*$E$1</f>
        <v>171.62372000000002</v>
      </c>
      <c r="B18" s="2">
        <f>Sheet3!G18*$E$1</f>
        <v>2.6850800000000001</v>
      </c>
      <c r="C18" s="2">
        <f>Sheet3!L18*$E$1</f>
        <v>84.82162000000001</v>
      </c>
      <c r="D18" s="2">
        <f>Sheet3!M18*$E$1</f>
        <v>30.900100000000002</v>
      </c>
    </row>
    <row r="19" spans="1:4" x14ac:dyDescent="0.3">
      <c r="A19" s="2">
        <f>Sheet3!F19*$E$1</f>
        <v>171.02506000000002</v>
      </c>
      <c r="B19" s="2">
        <f>Sheet3!G19*$E$1</f>
        <v>2.6897000000000002</v>
      </c>
      <c r="C19" s="2">
        <f>Sheet3!L19*$E$1</f>
        <v>84.147320000000008</v>
      </c>
      <c r="D19" s="2">
        <f>Sheet3!M19*$E$1</f>
        <v>31.979960000000002</v>
      </c>
    </row>
    <row r="20" spans="1:4" x14ac:dyDescent="0.3">
      <c r="A20" s="2">
        <f>Sheet3!F20*$E$1</f>
        <v>192.10742000000002</v>
      </c>
      <c r="B20" s="2">
        <f>Sheet3!G20*$E$1</f>
        <v>1.9711200000000002</v>
      </c>
      <c r="C20" s="2">
        <f>Sheet3!L20*$E$1</f>
        <v>147.31932</v>
      </c>
      <c r="D20" s="2">
        <f>Sheet3!M20*$E$1</f>
        <v>27.727080000000001</v>
      </c>
    </row>
    <row r="21" spans="1:4" x14ac:dyDescent="0.3">
      <c r="A21" s="2">
        <f>Sheet3!F21*$E$1</f>
        <v>193.25712000000001</v>
      </c>
      <c r="B21" s="2">
        <f>Sheet3!G21*$E$1</f>
        <v>1.5619800000000001</v>
      </c>
      <c r="C21" s="2">
        <f>Sheet3!L21*$E$1</f>
        <v>142.56638000000001</v>
      </c>
      <c r="D21" s="2">
        <f>Sheet3!M21*$E$1</f>
        <v>28.501860000000001</v>
      </c>
    </row>
    <row r="22" spans="1:4" x14ac:dyDescent="0.3">
      <c r="A22" s="2">
        <f>Sheet3!F22*$E$1</f>
        <v>194.27644000000001</v>
      </c>
      <c r="B22" s="2">
        <f>Sheet3!G22*$E$1</f>
        <v>2.1868800000000004</v>
      </c>
      <c r="C22" s="2">
        <f>Sheet3!L22*$E$1</f>
        <v>51.997180000000007</v>
      </c>
      <c r="D22" s="2">
        <f>Sheet3!M22*$E$1</f>
        <v>45.391000000000005</v>
      </c>
    </row>
    <row r="23" spans="1:4" x14ac:dyDescent="0.3">
      <c r="A23" s="2">
        <f>Sheet3!F23*$E$1</f>
        <v>195.99832000000001</v>
      </c>
      <c r="B23" s="2">
        <f>Sheet3!G23*$E$1</f>
        <v>1.3702800000000002</v>
      </c>
      <c r="C23" s="2">
        <f>Sheet3!L23*$E$1</f>
        <v>63.368980000000008</v>
      </c>
      <c r="D23" s="2">
        <f>Sheet3!M23*$E$1</f>
        <v>42.772120000000001</v>
      </c>
    </row>
    <row r="24" spans="1:4" x14ac:dyDescent="0.3">
      <c r="A24" s="2">
        <f>Sheet3!F24*$E$1</f>
        <v>200.22066000000001</v>
      </c>
      <c r="B24" s="2">
        <f>Sheet3!G24*$E$1</f>
        <v>1.4921000000000002</v>
      </c>
      <c r="C24" s="2">
        <f>Sheet3!L24*$E$1</f>
        <v>61.396860000000004</v>
      </c>
      <c r="D24" s="2">
        <f>Sheet3!M24*$E$1</f>
        <v>47.237660000000005</v>
      </c>
    </row>
    <row r="25" spans="1:4" x14ac:dyDescent="0.3">
      <c r="A25" s="2">
        <f>Sheet3!F25*$E$1</f>
        <v>195.30298000000002</v>
      </c>
      <c r="B25" s="2">
        <f>Sheet3!G25*$E$1</f>
        <v>1.45594</v>
      </c>
      <c r="C25" s="2">
        <f>Sheet3!L25*$E$1</f>
        <v>55.602940000000004</v>
      </c>
      <c r="D25" s="2">
        <f>Sheet3!M25*$E$1</f>
        <v>42.840820000000001</v>
      </c>
    </row>
    <row r="26" spans="1:4" x14ac:dyDescent="0.3">
      <c r="A26" s="2">
        <f>Sheet3!F26*$E$1</f>
        <v>199.96732000000003</v>
      </c>
      <c r="B26" s="2">
        <f>Sheet3!G26*$E$1</f>
        <v>1.5523000000000002</v>
      </c>
      <c r="C26" s="2">
        <f>Sheet3!L26*$E$1</f>
        <v>62.339800000000004</v>
      </c>
      <c r="D26" s="2">
        <f>Sheet3!M26*$E$1</f>
        <v>47.569900000000004</v>
      </c>
    </row>
    <row r="27" spans="1:4" x14ac:dyDescent="0.3">
      <c r="A27" s="2">
        <f>Sheet3!F27*$E$1</f>
        <v>200.32624000000001</v>
      </c>
      <c r="B27" s="2">
        <f>Sheet3!G27*$E$1</f>
        <v>1.6197800000000002</v>
      </c>
      <c r="C27" s="2">
        <f>Sheet3!L27*$E$1</f>
        <v>73.549960000000013</v>
      </c>
      <c r="D27" s="2">
        <f>Sheet3!M27*$E$1</f>
        <v>48.672060000000002</v>
      </c>
    </row>
    <row r="28" spans="1:4" x14ac:dyDescent="0.3">
      <c r="A28" s="2">
        <f>Sheet3!F28*$E$1</f>
        <v>200.40780000000001</v>
      </c>
      <c r="B28" s="2">
        <f>Sheet3!G28*$E$1</f>
        <v>1.6211200000000001</v>
      </c>
      <c r="C28" s="2">
        <f>Sheet3!L28*$E$1</f>
        <v>64.231500000000011</v>
      </c>
      <c r="D28" s="2">
        <f>Sheet3!M28*$E$1</f>
        <v>48.441980000000001</v>
      </c>
    </row>
    <row r="29" spans="1:4" x14ac:dyDescent="0.3">
      <c r="A29" s="2">
        <f>Sheet3!F29*$E$1</f>
        <v>185.13458000000003</v>
      </c>
      <c r="B29" s="2">
        <f>Sheet3!G29*$E$1</f>
        <v>2.8103600000000002</v>
      </c>
      <c r="C29" s="2">
        <f>Sheet3!L29*$E$1</f>
        <v>68.770380000000003</v>
      </c>
      <c r="D29" s="2">
        <f>Sheet3!M29*$E$1</f>
        <v>55.879000000000005</v>
      </c>
    </row>
    <row r="30" spans="1:4" x14ac:dyDescent="0.3">
      <c r="A30" s="2">
        <f>Sheet3!F30*$E$1</f>
        <v>183.33078</v>
      </c>
      <c r="B30" s="2">
        <f>Sheet3!G30*$E$1</f>
        <v>2.4721800000000003</v>
      </c>
      <c r="C30" s="2">
        <f>Sheet3!L30*$E$1</f>
        <v>60.373380000000004</v>
      </c>
      <c r="D30" s="2">
        <f>Sheet3!M30*$E$1</f>
        <v>54.788000000000004</v>
      </c>
    </row>
    <row r="31" spans="1:4" x14ac:dyDescent="0.3">
      <c r="A31" s="2">
        <f>Sheet3!F31*$E$1</f>
        <v>186.19084000000001</v>
      </c>
      <c r="B31" s="2">
        <f>Sheet3!G31*$E$1</f>
        <v>2.77522</v>
      </c>
      <c r="C31" s="2">
        <f>Sheet3!L31*$E$1</f>
        <v>83.313520000000011</v>
      </c>
      <c r="D31" s="2">
        <f>Sheet3!M31*$E$1</f>
        <v>52.907520000000005</v>
      </c>
    </row>
    <row r="32" spans="1:4" x14ac:dyDescent="0.3">
      <c r="A32" s="2">
        <f>Sheet3!F32*$E$1</f>
        <v>185.6842</v>
      </c>
      <c r="B32" s="2">
        <f>Sheet3!G32*$E$1</f>
        <v>3.0531000000000001</v>
      </c>
      <c r="C32" s="2">
        <f>Sheet3!L32*$E$1</f>
        <v>61.765340000000002</v>
      </c>
      <c r="D32" s="2">
        <f>Sheet3!M32*$E$1</f>
        <v>58.990660000000005</v>
      </c>
    </row>
    <row r="33" spans="1:4" x14ac:dyDescent="0.3">
      <c r="A33" s="2">
        <f>Sheet3!F33*$E$1</f>
        <v>185.10778000000002</v>
      </c>
      <c r="B33" s="2">
        <f>Sheet3!G33*$E$1</f>
        <v>3.1389400000000003</v>
      </c>
      <c r="C33" s="2">
        <f>Sheet3!L33*$E$1</f>
        <v>62.235500000000002</v>
      </c>
      <c r="D33" s="2">
        <f>Sheet3!M33*$E$1</f>
        <v>59.492200000000004</v>
      </c>
    </row>
    <row r="34" spans="1:4" x14ac:dyDescent="0.3">
      <c r="A34" s="2">
        <f>Sheet3!F34*$E$1</f>
        <v>191.35914000000002</v>
      </c>
      <c r="B34" s="2">
        <f>Sheet3!G34*$E$1</f>
        <v>2.9657000000000004</v>
      </c>
      <c r="C34" s="2">
        <f>Sheet3!L34*$E$1</f>
        <v>67.15934</v>
      </c>
      <c r="D34" s="2">
        <f>Sheet3!M34*$E$1</f>
        <v>63.271260000000005</v>
      </c>
    </row>
    <row r="35" spans="1:4" x14ac:dyDescent="0.3">
      <c r="A35" s="2">
        <f>Sheet3!F35*$E$1</f>
        <v>192.23732000000001</v>
      </c>
      <c r="B35" s="2">
        <f>Sheet3!G35*$E$1</f>
        <v>2.7538400000000003</v>
      </c>
      <c r="C35" s="2">
        <f>Sheet3!L35*$E$1</f>
        <v>64.127900000000011</v>
      </c>
      <c r="D35" s="2">
        <f>Sheet3!M35*$E$1</f>
        <v>62.345520000000008</v>
      </c>
    </row>
    <row r="36" spans="1:4" x14ac:dyDescent="0.3">
      <c r="A36" s="2">
        <f>Sheet3!F36*$E$1</f>
        <v>190.91364000000002</v>
      </c>
      <c r="B36" s="2">
        <f>Sheet3!G36*$E$1</f>
        <v>3.6155800000000005</v>
      </c>
      <c r="C36" s="2">
        <f>Sheet3!L36*$E$1</f>
        <v>73.398340000000005</v>
      </c>
      <c r="D36" s="2">
        <f>Sheet3!M36*$E$1</f>
        <v>63.691420000000008</v>
      </c>
    </row>
    <row r="37" spans="1:4" x14ac:dyDescent="0.3">
      <c r="A37" s="2">
        <f>Sheet3!F37*$E$1</f>
        <v>190.26676</v>
      </c>
      <c r="B37" s="2">
        <f>Sheet3!G37*$E$1</f>
        <v>2.9048200000000004</v>
      </c>
      <c r="C37" s="2">
        <f>Sheet3!L37*$E$1</f>
        <v>65.822140000000005</v>
      </c>
      <c r="D37" s="2">
        <f>Sheet3!M37*$E$1</f>
        <v>64.823460000000011</v>
      </c>
    </row>
    <row r="38" spans="1:4" x14ac:dyDescent="0.3">
      <c r="A38" s="2">
        <f>Sheet3!F38*$E$1</f>
        <v>190.32954000000001</v>
      </c>
      <c r="B38" s="2">
        <f>Sheet3!G38*$E$1</f>
        <v>2.7785600000000001</v>
      </c>
      <c r="C38" s="2">
        <f>Sheet3!L38*$E$1</f>
        <v>66.276600000000002</v>
      </c>
      <c r="D38" s="2">
        <f>Sheet3!M38*$E$1</f>
        <v>66.191479999999999</v>
      </c>
    </row>
    <row r="39" spans="1:4" x14ac:dyDescent="0.3">
      <c r="A39" s="2">
        <f>Sheet3!F39*$E$1</f>
        <v>190.64006000000001</v>
      </c>
      <c r="B39" s="2">
        <f>Sheet3!G39*$E$1</f>
        <v>2.5094400000000001</v>
      </c>
      <c r="C39" s="2">
        <f>Sheet3!L39*$E$1</f>
        <v>77.447460000000007</v>
      </c>
      <c r="D39" s="2">
        <f>Sheet3!M39*$E$1</f>
        <v>70.54986000000001</v>
      </c>
    </row>
    <row r="40" spans="1:4" x14ac:dyDescent="0.3">
      <c r="A40" s="2">
        <f>Sheet3!F40*$E$1</f>
        <v>190.55960000000002</v>
      </c>
      <c r="B40" s="2">
        <f>Sheet3!G40*$E$1</f>
        <v>2.3953000000000002</v>
      </c>
      <c r="C40" s="2">
        <f>Sheet3!L40*$E$1</f>
        <v>67.343740000000011</v>
      </c>
      <c r="D40" s="2">
        <f>Sheet3!M40*$E$1</f>
        <v>70.428240000000002</v>
      </c>
    </row>
    <row r="41" spans="1:4" x14ac:dyDescent="0.3">
      <c r="A41" s="2">
        <f>Sheet3!F41*$E$1</f>
        <v>191.08472</v>
      </c>
      <c r="B41" s="2">
        <f>Sheet3!G41*$E$1</f>
        <v>2.2028800000000004</v>
      </c>
      <c r="C41" s="2">
        <f>Sheet3!L41*$E$1</f>
        <v>68.68892000000001</v>
      </c>
      <c r="D41" s="2">
        <f>Sheet3!M41*$E$1</f>
        <v>70.22878</v>
      </c>
    </row>
    <row r="42" spans="1:4" x14ac:dyDescent="0.3">
      <c r="A42" s="2">
        <f>Sheet3!F42*$E$1</f>
        <v>176.96186</v>
      </c>
      <c r="B42" s="2">
        <f>Sheet3!G42*$E$1</f>
        <v>1.49624</v>
      </c>
      <c r="C42" s="2">
        <f>Sheet3!L42*$E$1</f>
        <v>68.140440000000012</v>
      </c>
      <c r="D42" s="2">
        <f>Sheet3!M42*$E$1</f>
        <v>75.805420000000012</v>
      </c>
    </row>
    <row r="43" spans="1:4" x14ac:dyDescent="0.3">
      <c r="A43" s="2">
        <f>Sheet3!F43*$E$1</f>
        <v>185.32122000000001</v>
      </c>
      <c r="B43" s="2">
        <f>Sheet3!G43*$E$1</f>
        <v>2.4090000000000003</v>
      </c>
      <c r="C43" s="2">
        <f>Sheet3!L43*$E$1</f>
        <v>58.487960000000008</v>
      </c>
      <c r="D43" s="2">
        <f>Sheet3!M43*$E$1</f>
        <v>82.698640000000012</v>
      </c>
    </row>
    <row r="44" spans="1:4" x14ac:dyDescent="0.3">
      <c r="A44" s="2">
        <f>Sheet3!F44*$E$1</f>
        <v>185.39866000000001</v>
      </c>
      <c r="B44" s="2">
        <f>Sheet3!G44*$E$1</f>
        <v>2.3615000000000004</v>
      </c>
      <c r="C44" s="2">
        <f>Sheet3!L44*$E$1</f>
        <v>57.851080000000003</v>
      </c>
      <c r="D44" s="2">
        <f>Sheet3!M44*$E$1</f>
        <v>83.189340000000001</v>
      </c>
    </row>
    <row r="45" spans="1:4" x14ac:dyDescent="0.3">
      <c r="A45" s="2">
        <f>Sheet3!F45*$E$1</f>
        <v>184.03306000000001</v>
      </c>
      <c r="B45" s="2">
        <f>Sheet3!G45*$E$1</f>
        <v>2.3814000000000002</v>
      </c>
      <c r="C45" s="2">
        <f>Sheet3!L45*$E$1</f>
        <v>66.151800000000009</v>
      </c>
      <c r="D45" s="2">
        <f>Sheet3!M45*$E$1</f>
        <v>85.026680000000013</v>
      </c>
    </row>
    <row r="46" spans="1:4" x14ac:dyDescent="0.3">
      <c r="A46" s="2">
        <f>Sheet3!F46*$E$1</f>
        <v>184.18838000000002</v>
      </c>
      <c r="B46" s="2">
        <f>Sheet3!G46*$E$1</f>
        <v>1.32742</v>
      </c>
      <c r="C46" s="2">
        <f>Sheet3!L46*$E$1</f>
        <v>210.12736000000001</v>
      </c>
      <c r="D46" s="2">
        <f>Sheet3!M46*$E$1</f>
        <v>9.3412400000000009</v>
      </c>
    </row>
    <row r="47" spans="1:4" x14ac:dyDescent="0.3">
      <c r="A47" s="2">
        <f>Sheet3!F47*$E$1</f>
        <v>239.71020000000001</v>
      </c>
      <c r="B47" s="2">
        <f>Sheet3!G47*$E$1</f>
        <v>2.12216</v>
      </c>
      <c r="C47" s="2">
        <f>Sheet3!L47*$E$1</f>
        <v>59.200520000000004</v>
      </c>
      <c r="D47" s="2">
        <f>Sheet3!M47*$E$1</f>
        <v>15.560640000000001</v>
      </c>
    </row>
    <row r="48" spans="1:4" x14ac:dyDescent="0.3">
      <c r="A48" s="2">
        <f>Sheet3!F48*$E$1</f>
        <v>222.97190000000001</v>
      </c>
      <c r="B48" s="2">
        <f>Sheet3!G48*$E$1</f>
        <v>2.5627800000000001</v>
      </c>
      <c r="C48" s="2">
        <f>Sheet3!L48*$E$1</f>
        <v>56.133940000000003</v>
      </c>
      <c r="D48" s="2">
        <f>Sheet3!M48*$E$1</f>
        <v>18.500440000000001</v>
      </c>
    </row>
    <row r="49" spans="1:5" x14ac:dyDescent="0.3">
      <c r="A49" s="2">
        <f>Sheet3!F49*$E$1</f>
        <v>176.70252000000002</v>
      </c>
      <c r="B49" s="2">
        <f>Sheet3!G49*$E$1</f>
        <v>1.7798600000000002</v>
      </c>
      <c r="C49" s="2">
        <f>Sheet3!L49*$E$1</f>
        <v>143.49492000000001</v>
      </c>
      <c r="D49" s="2">
        <f>Sheet3!M49*$E$1</f>
        <v>14.530360000000002</v>
      </c>
    </row>
    <row r="50" spans="1:5" x14ac:dyDescent="0.3">
      <c r="A50" s="2">
        <f>Sheet3!F50*$E$1</f>
        <v>174.08222000000001</v>
      </c>
      <c r="B50" s="2">
        <f>Sheet3!G50*$E$1</f>
        <v>2.30742</v>
      </c>
      <c r="C50" s="2">
        <f>Sheet3!L50*$E$1</f>
        <v>199.89138000000003</v>
      </c>
      <c r="D50" s="2">
        <f>Sheet3!M50*$E$1</f>
        <v>20.004700000000003</v>
      </c>
    </row>
    <row r="51" spans="1:5" x14ac:dyDescent="0.3">
      <c r="A51" s="2">
        <f>Sheet3!F51*$E$1</f>
        <v>181.60928000000001</v>
      </c>
      <c r="B51" s="2">
        <f>Sheet3!G51*$E$1</f>
        <v>1.2805200000000001</v>
      </c>
      <c r="C51" s="2">
        <f>Sheet3!L51*$E$1</f>
        <v>149.75280000000001</v>
      </c>
      <c r="D51" s="2">
        <f>Sheet3!M51*$E$1</f>
        <v>11.336860000000001</v>
      </c>
    </row>
    <row r="52" spans="1:5" x14ac:dyDescent="0.3">
      <c r="A52" s="2">
        <f>Sheet3!F52*$E$1</f>
        <v>160.46176000000003</v>
      </c>
      <c r="B52" s="2">
        <f>Sheet3!G52*$E$1</f>
        <v>0.23860000000000001</v>
      </c>
      <c r="C52" s="2">
        <f>Sheet3!L52*$E$1</f>
        <v>13.519380000000002</v>
      </c>
      <c r="D52" s="2">
        <f>Sheet3!M52*$E$1</f>
        <v>6.1146000000000003</v>
      </c>
    </row>
    <row r="53" spans="1:5" x14ac:dyDescent="0.3">
      <c r="A53" s="2">
        <f>AVERAGE(A3:A52)</f>
        <v>188.76870680000005</v>
      </c>
      <c r="B53" s="2">
        <f t="shared" ref="B53:D53" si="0">AVERAGE(B3:B52)</f>
        <v>2.1573348000000001</v>
      </c>
      <c r="C53" s="2">
        <f t="shared" si="0"/>
        <v>94.856308800000022</v>
      </c>
      <c r="D53" s="2">
        <f t="shared" si="0"/>
        <v>39.535361600000002</v>
      </c>
      <c r="E53" t="s">
        <v>150</v>
      </c>
    </row>
    <row r="54" spans="1:5" x14ac:dyDescent="0.3">
      <c r="A54" t="s">
        <v>164</v>
      </c>
      <c r="B54">
        <f>SUM(A53:D53)</f>
        <v>325.31771200000003</v>
      </c>
    </row>
    <row r="55" spans="1:5" x14ac:dyDescent="0.3">
      <c r="A55" s="2" t="s">
        <v>151</v>
      </c>
      <c r="B55" s="2">
        <f>linkedrecords!$D$2*(B53+D53)</f>
        <v>28.485700961372</v>
      </c>
    </row>
    <row r="56" spans="1:5" x14ac:dyDescent="0.3">
      <c r="A56" s="2" t="s">
        <v>152</v>
      </c>
      <c r="B56" s="2">
        <f>linkedrecords!$C$2*A53</f>
        <v>137.56934799204964</v>
      </c>
    </row>
    <row r="57" spans="1:5" x14ac:dyDescent="0.3">
      <c r="A57" s="2" t="s">
        <v>153</v>
      </c>
      <c r="B57" s="2">
        <f>linkedrecords!$B$2*C53</f>
        <v>0.9466479391253283</v>
      </c>
    </row>
    <row r="58" spans="1:5" x14ac:dyDescent="0.3">
      <c r="A58" s="5" t="s">
        <v>160</v>
      </c>
      <c r="B58" s="2">
        <f>SUM(B55:B57)</f>
        <v>167.00169689254699</v>
      </c>
    </row>
    <row r="59" spans="1:5" x14ac:dyDescent="0.3">
      <c r="A59" s="5" t="s">
        <v>161</v>
      </c>
      <c r="B59" s="5">
        <f>Sheet1!B55*linkedrecords!E2*20</f>
        <v>3.5685258535729538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4" activePane="bottomRight" state="frozen"/>
      <selection activeCell="A2" sqref="A2"/>
      <selection pane="topRight" activeCell="B2" sqref="B2"/>
      <selection pane="bottomLeft" activeCell="A3" sqref="A3"/>
      <selection pane="bottomRight" activeCell="B59" sqref="B59"/>
    </sheetView>
  </sheetViews>
  <sheetFormatPr defaultRowHeight="14.4" x14ac:dyDescent="0.3"/>
  <sheetData>
    <row r="1" spans="1:11" x14ac:dyDescent="0.3">
      <c r="A1" s="10" t="s">
        <v>145</v>
      </c>
      <c r="B1" s="10"/>
      <c r="C1" s="10"/>
      <c r="D1" s="10"/>
      <c r="E1" s="10"/>
      <c r="F1" s="10"/>
      <c r="G1" s="10"/>
      <c r="H1" s="10"/>
      <c r="I1" s="10"/>
      <c r="J1" s="4"/>
      <c r="K1" s="2">
        <f>1000/50000000</f>
        <v>2.0000000000000002E-5</v>
      </c>
    </row>
    <row r="2" spans="1:11" x14ac:dyDescent="0.3">
      <c r="A2" s="2" t="s">
        <v>146</v>
      </c>
      <c r="B2" s="2" t="s">
        <v>147</v>
      </c>
      <c r="C2" s="2" t="s">
        <v>154</v>
      </c>
      <c r="D2" s="2" t="s">
        <v>155</v>
      </c>
      <c r="E2" s="2" t="s">
        <v>156</v>
      </c>
      <c r="F2" s="2" t="s">
        <v>157</v>
      </c>
      <c r="G2" s="9" t="s">
        <v>168</v>
      </c>
      <c r="H2" s="9" t="s">
        <v>169</v>
      </c>
      <c r="I2" s="9" t="s">
        <v>170</v>
      </c>
      <c r="J2" s="9" t="s">
        <v>171</v>
      </c>
      <c r="K2" s="2"/>
    </row>
    <row r="3" spans="1:11" x14ac:dyDescent="0.3">
      <c r="A3" s="2">
        <f>Sheet4!F3*$K$1</f>
        <v>5.5546800000000003</v>
      </c>
      <c r="B3" s="2">
        <f>Sheet4!G3*$K$1</f>
        <v>2.5093200000000002</v>
      </c>
      <c r="C3" s="2">
        <f>Sheet4!I3*$K$1</f>
        <v>0.43002000000000001</v>
      </c>
      <c r="D3" s="2">
        <f>Sheet4!J3*$K$1</f>
        <v>0.73518000000000006</v>
      </c>
      <c r="E3" s="2">
        <f>Sheet4!O3*$K$1</f>
        <v>3.7868200000000005</v>
      </c>
      <c r="F3" s="2">
        <f>Sheet4!P3*$K$1</f>
        <v>4.96E-3</v>
      </c>
      <c r="G3" s="9">
        <f>Sheet4!K3*$K$1</f>
        <v>24.475200000000001</v>
      </c>
      <c r="H3" s="9">
        <f>Sheet4!M3*$K$1</f>
        <v>3.0243000000000002</v>
      </c>
      <c r="I3" s="9">
        <f>Sheet4!V3*$K$1</f>
        <v>9.2961400000000012</v>
      </c>
      <c r="J3" s="9">
        <f>(Sheet4!L3-Sheet4!V3)*$K$1</f>
        <v>12.154760000000001</v>
      </c>
    </row>
    <row r="4" spans="1:11" x14ac:dyDescent="0.3">
      <c r="A4" s="2">
        <f>Sheet4!F4*$K$1</f>
        <v>3.6001600000000002</v>
      </c>
      <c r="B4" s="2">
        <f>Sheet4!G4*$K$1</f>
        <v>1.9261200000000001</v>
      </c>
      <c r="C4" s="2">
        <f>Sheet4!I4*$K$1</f>
        <v>0.44412000000000001</v>
      </c>
      <c r="D4" s="2">
        <f>Sheet4!J4*$K$1</f>
        <v>1.3310200000000001</v>
      </c>
      <c r="E4" s="2">
        <f>Sheet4!O4*$K$1</f>
        <v>2.4935200000000002</v>
      </c>
      <c r="F4" s="2">
        <f>Sheet4!P4*$K$1</f>
        <v>1.6400000000000001E-2</v>
      </c>
      <c r="G4" s="9">
        <f>Sheet4!K4*$K$1</f>
        <v>35.365180000000002</v>
      </c>
      <c r="H4" s="9">
        <f>Sheet4!M4*$K$1</f>
        <v>1.5290600000000001</v>
      </c>
      <c r="I4" s="9">
        <f>Sheet4!V4*$K$1</f>
        <v>10.632380000000001</v>
      </c>
      <c r="J4" s="9">
        <f>(Sheet4!L4-Sheet4!V4)*$K$1</f>
        <v>23.203740000000003</v>
      </c>
    </row>
    <row r="5" spans="1:11" x14ac:dyDescent="0.3">
      <c r="A5" s="2">
        <f>Sheet4!F5*$K$1</f>
        <v>2.5106800000000002</v>
      </c>
      <c r="B5" s="2">
        <f>Sheet4!G5*$K$1</f>
        <v>1.2712000000000001</v>
      </c>
      <c r="C5" s="2">
        <f>Sheet4!I5*$K$1</f>
        <v>0.52006000000000008</v>
      </c>
      <c r="D5" s="2">
        <f>Sheet4!J5*$K$1</f>
        <v>4.1259800000000002</v>
      </c>
      <c r="E5" s="2">
        <f>Sheet4!O5*$K$1</f>
        <v>5.3605400000000003</v>
      </c>
      <c r="F5" s="2">
        <f>Sheet4!P5*$K$1</f>
        <v>2.5240000000000002E-2</v>
      </c>
      <c r="G5" s="9">
        <f>Sheet4!K5*$K$1</f>
        <v>27.938440000000003</v>
      </c>
      <c r="H5" s="9">
        <f>Sheet4!M5*$K$1</f>
        <v>2.39744</v>
      </c>
      <c r="I5" s="9">
        <f>Sheet4!V5*$K$1</f>
        <v>7.760180000000001</v>
      </c>
      <c r="J5" s="9">
        <f>(Sheet4!L5-Sheet4!V5)*$K$1</f>
        <v>17.780820000000002</v>
      </c>
    </row>
    <row r="6" spans="1:11" x14ac:dyDescent="0.3">
      <c r="A6" s="2">
        <f>Sheet4!F6*$K$1</f>
        <v>7.572680000000001</v>
      </c>
      <c r="B6" s="2">
        <f>Sheet4!G6*$K$1</f>
        <v>2.1551800000000001</v>
      </c>
      <c r="C6" s="2">
        <f>Sheet4!I6*$K$1</f>
        <v>0.85430000000000006</v>
      </c>
      <c r="D6" s="2">
        <f>Sheet4!J6*$K$1</f>
        <v>1.4937400000000001</v>
      </c>
      <c r="E6" s="2">
        <f>Sheet4!O6*$K$1</f>
        <v>4.4132199999999999</v>
      </c>
      <c r="F6" s="2">
        <f>Sheet4!P6*$K$1</f>
        <v>2.6580000000000003E-2</v>
      </c>
      <c r="G6" s="9">
        <f>Sheet4!K6*$K$1</f>
        <v>38.9041</v>
      </c>
      <c r="H6" s="9">
        <f>Sheet4!M6*$K$1</f>
        <v>2.9512</v>
      </c>
      <c r="I6" s="9">
        <f>Sheet4!V6*$K$1</f>
        <v>12.975680000000001</v>
      </c>
      <c r="J6" s="9">
        <f>(Sheet4!L6-Sheet4!V6)*$K$1</f>
        <v>22.977220000000003</v>
      </c>
    </row>
    <row r="7" spans="1:11" x14ac:dyDescent="0.3">
      <c r="A7" s="2">
        <f>Sheet4!F7*$K$1</f>
        <v>3.5625200000000001</v>
      </c>
      <c r="B7" s="2">
        <f>Sheet4!G7*$K$1</f>
        <v>2.12948</v>
      </c>
      <c r="C7" s="2">
        <f>Sheet4!I7*$K$1</f>
        <v>0.63836000000000004</v>
      </c>
      <c r="D7" s="2">
        <f>Sheet4!J7*$K$1</f>
        <v>2.9778200000000004</v>
      </c>
      <c r="E7" s="2">
        <f>Sheet4!O7*$K$1</f>
        <v>5.0307400000000007</v>
      </c>
      <c r="F7" s="2">
        <f>Sheet4!P7*$K$1</f>
        <v>3.0320000000000003E-2</v>
      </c>
      <c r="G7" s="9">
        <f>Sheet4!K7*$K$1</f>
        <v>37.109280000000005</v>
      </c>
      <c r="H7" s="9">
        <f>Sheet4!M7*$K$1</f>
        <v>2.6240800000000002</v>
      </c>
      <c r="I7" s="9">
        <f>Sheet4!V7*$K$1</f>
        <v>11.11476</v>
      </c>
      <c r="J7" s="9">
        <f>(Sheet4!L7-Sheet4!V7)*$K$1</f>
        <v>23.370440000000002</v>
      </c>
    </row>
    <row r="8" spans="1:11" x14ac:dyDescent="0.3">
      <c r="A8" s="2">
        <f>Sheet4!F8*$K$1</f>
        <v>2.5179800000000001</v>
      </c>
      <c r="B8" s="2">
        <f>Sheet4!G8*$K$1</f>
        <v>5.0520000000000005</v>
      </c>
      <c r="C8" s="2">
        <f>Sheet4!I8*$K$1</f>
        <v>0.24868000000000001</v>
      </c>
      <c r="D8" s="2">
        <f>Sheet4!J8*$K$1</f>
        <v>0.59832000000000007</v>
      </c>
      <c r="E8" s="2">
        <f>Sheet4!O8*$K$1</f>
        <v>3.5044000000000004</v>
      </c>
      <c r="F8" s="2">
        <f>Sheet4!P8*$K$1</f>
        <v>1.4980000000000002E-2</v>
      </c>
      <c r="G8" s="9">
        <f>Sheet4!K8*$K$1</f>
        <v>31.137360000000001</v>
      </c>
      <c r="H8" s="9">
        <f>Sheet4!M8*$K$1</f>
        <v>5.3045200000000001</v>
      </c>
      <c r="I8" s="9">
        <f>Sheet4!V8*$K$1</f>
        <v>8.5468000000000011</v>
      </c>
      <c r="J8" s="9">
        <f>(Sheet4!L8-Sheet4!V8)*$K$1</f>
        <v>17.28604</v>
      </c>
    </row>
    <row r="9" spans="1:11" x14ac:dyDescent="0.3">
      <c r="A9" s="2">
        <f>Sheet4!F9*$K$1</f>
        <v>9.3699600000000007</v>
      </c>
      <c r="B9" s="2">
        <f>Sheet4!G9*$K$1</f>
        <v>1.5168800000000002</v>
      </c>
      <c r="C9" s="2">
        <f>Sheet4!I9*$K$1</f>
        <v>0.95796000000000003</v>
      </c>
      <c r="D9" s="2">
        <f>Sheet4!J9*$K$1</f>
        <v>0.8325800000000001</v>
      </c>
      <c r="E9" s="2">
        <f>Sheet4!O9*$K$1</f>
        <v>6.5509200000000005</v>
      </c>
      <c r="F9" s="2">
        <f>Sheet4!P9*$K$1</f>
        <v>2.9800000000000004E-3</v>
      </c>
      <c r="G9" s="9">
        <f>Sheet4!K9*$K$1</f>
        <v>43.288180000000004</v>
      </c>
      <c r="H9" s="9">
        <f>Sheet4!M9*$K$1</f>
        <v>1.9506600000000001</v>
      </c>
      <c r="I9" s="9">
        <f>Sheet4!V9*$K$1</f>
        <v>12.809800000000001</v>
      </c>
      <c r="J9" s="9">
        <f>(Sheet4!L9-Sheet4!V9)*$K$1</f>
        <v>28.527720000000002</v>
      </c>
    </row>
    <row r="10" spans="1:11" x14ac:dyDescent="0.3">
      <c r="A10" s="2">
        <f>Sheet4!F10*$K$1</f>
        <v>12.358080000000001</v>
      </c>
      <c r="B10" s="2">
        <f>Sheet4!G10*$K$1</f>
        <v>3.5195800000000004</v>
      </c>
      <c r="C10" s="2">
        <f>Sheet4!I10*$K$1</f>
        <v>0.36472000000000004</v>
      </c>
      <c r="D10" s="2">
        <f>Sheet4!J10*$K$1</f>
        <v>1.7212400000000001</v>
      </c>
      <c r="E10" s="2">
        <f>Sheet4!O10*$K$1</f>
        <v>3.6308800000000003</v>
      </c>
      <c r="F10" s="2">
        <f>Sheet4!P10*$K$1</f>
        <v>8.7600000000000004E-3</v>
      </c>
      <c r="G10" s="9">
        <f>Sheet4!K10*$K$1</f>
        <v>49.631480000000003</v>
      </c>
      <c r="H10" s="9">
        <f>Sheet4!M10*$K$1</f>
        <v>3.8949400000000005</v>
      </c>
      <c r="I10" s="9">
        <f>Sheet4!V10*$K$1</f>
        <v>17.215960000000003</v>
      </c>
      <c r="J10" s="9">
        <f>(Sheet4!L10-Sheet4!V10)*$K$1</f>
        <v>28.520580000000002</v>
      </c>
    </row>
    <row r="11" spans="1:11" x14ac:dyDescent="0.3">
      <c r="A11" s="2">
        <f>Sheet4!F11*$K$1</f>
        <v>2.1297800000000002</v>
      </c>
      <c r="B11" s="2">
        <f>Sheet4!G11*$K$1</f>
        <v>2.8683800000000002</v>
      </c>
      <c r="C11" s="2">
        <f>Sheet4!I11*$K$1</f>
        <v>0.19840000000000002</v>
      </c>
      <c r="D11" s="2">
        <f>Sheet4!J11*$K$1</f>
        <v>1.4204800000000002</v>
      </c>
      <c r="E11" s="2">
        <f>Sheet4!O11*$K$1</f>
        <v>4.1413200000000003</v>
      </c>
      <c r="F11" s="2">
        <f>Sheet4!P11*$K$1</f>
        <v>1.5680000000000003E-2</v>
      </c>
      <c r="G11" s="9">
        <f>Sheet4!K11*$K$1</f>
        <v>33.969200000000001</v>
      </c>
      <c r="H11" s="9">
        <f>Sheet4!M11*$K$1</f>
        <v>5.4790600000000005</v>
      </c>
      <c r="I11" s="9">
        <f>Sheet4!V11*$K$1</f>
        <v>9.9890600000000003</v>
      </c>
      <c r="J11" s="9">
        <f>(Sheet4!L11-Sheet4!V11)*$K$1</f>
        <v>18.501080000000002</v>
      </c>
    </row>
    <row r="12" spans="1:11" x14ac:dyDescent="0.3">
      <c r="A12" s="2">
        <f>Sheet4!F12*$K$1</f>
        <v>7.5660000000000005E-2</v>
      </c>
      <c r="B12" s="2">
        <f>Sheet4!G12*$K$1</f>
        <v>1.9000000000000002E-3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6.7000000000000002E-3</v>
      </c>
      <c r="F12" s="2">
        <f>Sheet4!P12*$K$1</f>
        <v>4.0000000000000003E-5</v>
      </c>
      <c r="G12" s="9">
        <f>Sheet4!K12*$K$1</f>
        <v>17.402760000000001</v>
      </c>
      <c r="H12" s="9">
        <f>Sheet4!M12*$K$1</f>
        <v>4.7200000000000002E-3</v>
      </c>
      <c r="I12" s="9">
        <f>Sheet4!V12*$K$1</f>
        <v>2.5282200000000001</v>
      </c>
      <c r="J12" s="9">
        <f>(Sheet4!L12-Sheet4!V12)*$K$1</f>
        <v>14.869820000000001</v>
      </c>
    </row>
    <row r="13" spans="1:11" x14ac:dyDescent="0.3">
      <c r="A13" s="2">
        <f>Sheet4!F13*$K$1</f>
        <v>6.5043800000000003</v>
      </c>
      <c r="B13" s="2">
        <f>Sheet4!G13*$K$1</f>
        <v>5.7030000000000003</v>
      </c>
      <c r="C13" s="2">
        <f>Sheet4!I13*$K$1</f>
        <v>0.79992000000000008</v>
      </c>
      <c r="D13" s="2">
        <f>Sheet4!J13*$K$1</f>
        <v>1.4945200000000001</v>
      </c>
      <c r="E13" s="2">
        <f>Sheet4!O13*$K$1</f>
        <v>5.6621600000000001</v>
      </c>
      <c r="F13" s="2">
        <f>Sheet4!P13*$K$1</f>
        <v>2.3200000000000002E-2</v>
      </c>
      <c r="G13" s="9">
        <f>Sheet4!K13*$K$1</f>
        <v>46.319440000000007</v>
      </c>
      <c r="H13" s="9">
        <f>Sheet4!M13*$K$1</f>
        <v>12.480400000000001</v>
      </c>
      <c r="I13" s="9">
        <f>Sheet4!V13*$K$1</f>
        <v>11.19786</v>
      </c>
      <c r="J13" s="9">
        <f>(Sheet4!L13-Sheet4!V13)*$K$1</f>
        <v>22.641180000000002</v>
      </c>
    </row>
    <row r="14" spans="1:11" x14ac:dyDescent="0.3">
      <c r="A14" s="2">
        <f>Sheet4!F14*$K$1</f>
        <v>36.739520000000006</v>
      </c>
      <c r="B14" s="2">
        <f>Sheet4!G14*$K$1</f>
        <v>5.3802600000000007</v>
      </c>
      <c r="C14" s="2">
        <f>Sheet4!I14*$K$1</f>
        <v>1.1293000000000002</v>
      </c>
      <c r="D14" s="2">
        <f>Sheet4!J14*$K$1</f>
        <v>0.98242000000000007</v>
      </c>
      <c r="E14" s="2">
        <f>Sheet4!O14*$K$1</f>
        <v>4.8747200000000008</v>
      </c>
      <c r="F14" s="2">
        <f>Sheet4!P14*$K$1</f>
        <v>2.5980000000000003E-2</v>
      </c>
      <c r="G14" s="9">
        <f>Sheet4!K14*$K$1</f>
        <v>91.16434000000001</v>
      </c>
      <c r="H14" s="9">
        <f>Sheet4!M14*$K$1</f>
        <v>14.378360000000001</v>
      </c>
      <c r="I14" s="9">
        <f>Sheet4!V14*$K$1</f>
        <v>24.849000000000004</v>
      </c>
      <c r="J14" s="9">
        <f>(Sheet4!L14-Sheet4!V14)*$K$1</f>
        <v>51.936980000000005</v>
      </c>
    </row>
    <row r="15" spans="1:11" x14ac:dyDescent="0.3">
      <c r="A15" s="2">
        <f>Sheet4!F15*$K$1</f>
        <v>41.805700000000002</v>
      </c>
      <c r="B15" s="2">
        <f>Sheet4!G15*$K$1</f>
        <v>4.82212</v>
      </c>
      <c r="C15" s="2">
        <f>Sheet4!I15*$K$1</f>
        <v>1.28634</v>
      </c>
      <c r="D15" s="2">
        <f>Sheet4!J15*$K$1</f>
        <v>0.78510000000000002</v>
      </c>
      <c r="E15" s="2">
        <f>Sheet4!O15*$K$1</f>
        <v>5.1195000000000004</v>
      </c>
      <c r="F15" s="2">
        <f>Sheet4!P15*$K$1</f>
        <v>1.754E-2</v>
      </c>
      <c r="G15" s="9">
        <f>Sheet4!K15*$K$1</f>
        <v>96.785340000000005</v>
      </c>
      <c r="H15" s="9">
        <f>Sheet4!M15*$K$1</f>
        <v>14.612920000000001</v>
      </c>
      <c r="I15" s="9">
        <f>Sheet4!V15*$K$1</f>
        <v>26.568600000000004</v>
      </c>
      <c r="J15" s="9">
        <f>(Sheet4!L15-Sheet4!V15)*$K$1</f>
        <v>55.603820000000006</v>
      </c>
    </row>
    <row r="16" spans="1:11" x14ac:dyDescent="0.3">
      <c r="A16" s="2">
        <f>Sheet4!F16*$K$1</f>
        <v>27.633220000000001</v>
      </c>
      <c r="B16" s="2">
        <f>Sheet4!G16*$K$1</f>
        <v>4.8907400000000001</v>
      </c>
      <c r="C16" s="2">
        <f>Sheet4!I16*$K$1</f>
        <v>1.0008000000000001</v>
      </c>
      <c r="D16" s="2">
        <f>Sheet4!J16*$K$1</f>
        <v>0.86560000000000004</v>
      </c>
      <c r="E16" s="2">
        <f>Sheet4!O16*$K$1</f>
        <v>5.2847600000000003</v>
      </c>
      <c r="F16" s="2">
        <f>Sheet4!P16*$K$1</f>
        <v>2.2260000000000002E-2</v>
      </c>
      <c r="G16" s="9">
        <f>Sheet4!K16*$K$1</f>
        <v>79.961040000000011</v>
      </c>
      <c r="H16" s="9">
        <f>Sheet4!M16*$K$1</f>
        <v>16.357240000000001</v>
      </c>
      <c r="I16" s="9">
        <f>Sheet4!V16*$K$1</f>
        <v>21.168220000000002</v>
      </c>
      <c r="J16" s="9">
        <f>(Sheet4!L16-Sheet4!V16)*$K$1</f>
        <v>42.435580000000002</v>
      </c>
    </row>
    <row r="17" spans="1:10" x14ac:dyDescent="0.3">
      <c r="A17" s="2">
        <f>Sheet4!F17*$K$1</f>
        <v>5.6204400000000003</v>
      </c>
      <c r="B17" s="2">
        <f>Sheet4!G17*$K$1</f>
        <v>5.3947000000000003</v>
      </c>
      <c r="C17" s="2">
        <f>Sheet4!I17*$K$1</f>
        <v>0.68766000000000005</v>
      </c>
      <c r="D17" s="2">
        <f>Sheet4!J17*$K$1</f>
        <v>0.91622000000000003</v>
      </c>
      <c r="E17" s="2">
        <f>Sheet4!O17*$K$1</f>
        <v>5.3401000000000005</v>
      </c>
      <c r="F17" s="2">
        <f>Sheet4!P17*$K$1</f>
        <v>2.1980000000000003E-2</v>
      </c>
      <c r="G17" s="9">
        <f>Sheet4!K17*$K$1</f>
        <v>50.151820000000001</v>
      </c>
      <c r="H17" s="9">
        <f>Sheet4!M17*$K$1</f>
        <v>15.908200000000001</v>
      </c>
      <c r="I17" s="9">
        <f>Sheet4!V17*$K$1</f>
        <v>10.46546</v>
      </c>
      <c r="J17" s="9">
        <f>(Sheet4!L17-Sheet4!V17)*$K$1</f>
        <v>23.778160000000003</v>
      </c>
    </row>
    <row r="18" spans="1:10" x14ac:dyDescent="0.3">
      <c r="A18" s="2">
        <f>Sheet4!F18*$K$1</f>
        <v>5.1094600000000003</v>
      </c>
      <c r="B18" s="2">
        <f>Sheet4!G18*$K$1</f>
        <v>5.5517600000000007</v>
      </c>
      <c r="C18" s="2">
        <f>Sheet4!I18*$K$1</f>
        <v>0.63588</v>
      </c>
      <c r="D18" s="2">
        <f>Sheet4!J18*$K$1</f>
        <v>0.97682000000000013</v>
      </c>
      <c r="E18" s="2">
        <f>Sheet4!O18*$K$1</f>
        <v>5.4852600000000002</v>
      </c>
      <c r="F18" s="2">
        <f>Sheet4!P18*$K$1</f>
        <v>2.4280000000000003E-2</v>
      </c>
      <c r="G18" s="9">
        <f>Sheet4!K18*$K$1</f>
        <v>52.133360000000003</v>
      </c>
      <c r="H18" s="9">
        <f>Sheet4!M18*$K$1</f>
        <v>18.34168</v>
      </c>
      <c r="I18" s="9">
        <f>Sheet4!V18*$K$1</f>
        <v>9.9264400000000013</v>
      </c>
      <c r="J18" s="9">
        <f>(Sheet4!L18-Sheet4!V18)*$K$1</f>
        <v>23.865240000000004</v>
      </c>
    </row>
    <row r="19" spans="1:10" x14ac:dyDescent="0.3">
      <c r="A19" s="2">
        <f>Sheet4!F19*$K$1</f>
        <v>5.0347000000000008</v>
      </c>
      <c r="B19" s="2">
        <f>Sheet4!G19*$K$1</f>
        <v>5.8620800000000006</v>
      </c>
      <c r="C19" s="2">
        <f>Sheet4!I19*$K$1</f>
        <v>0.6299800000000001</v>
      </c>
      <c r="D19" s="2">
        <f>Sheet4!J19*$K$1</f>
        <v>0.9470400000000001</v>
      </c>
      <c r="E19" s="2">
        <f>Sheet4!O19*$K$1</f>
        <v>5.4800800000000001</v>
      </c>
      <c r="F19" s="2">
        <f>Sheet4!P19*$K$1</f>
        <v>3.5620000000000006E-2</v>
      </c>
      <c r="G19" s="9">
        <f>Sheet4!K19*$K$1</f>
        <v>53.463560000000001</v>
      </c>
      <c r="H19" s="9">
        <f>Sheet4!M19*$K$1</f>
        <v>19.973260000000003</v>
      </c>
      <c r="I19" s="9">
        <f>Sheet4!V19*$K$1</f>
        <v>9.9425600000000003</v>
      </c>
      <c r="J19" s="9">
        <f>(Sheet4!L19-Sheet4!V19)*$K$1</f>
        <v>23.547740000000001</v>
      </c>
    </row>
    <row r="20" spans="1:10" x14ac:dyDescent="0.3">
      <c r="A20" s="2">
        <f>Sheet4!F20*$K$1</f>
        <v>0.77248000000000006</v>
      </c>
      <c r="B20" s="2">
        <f>Sheet4!G20*$K$1</f>
        <v>0.49314000000000002</v>
      </c>
      <c r="C20" s="2">
        <f>Sheet4!I20*$K$1</f>
        <v>2.196E-2</v>
      </c>
      <c r="D20" s="2">
        <f>Sheet4!J20*$K$1</f>
        <v>0.61868000000000001</v>
      </c>
      <c r="E20" s="2">
        <f>Sheet4!O20*$K$1</f>
        <v>0.76696000000000009</v>
      </c>
      <c r="F20" s="2">
        <f>Sheet4!P20*$K$1</f>
        <v>4.0000000000000002E-4</v>
      </c>
      <c r="G20" s="9">
        <f>Sheet4!K20*$K$1</f>
        <v>38.072720000000004</v>
      </c>
      <c r="H20" s="9">
        <f>Sheet4!M20*$K$1</f>
        <v>0.35684000000000005</v>
      </c>
      <c r="I20" s="9">
        <f>Sheet4!V20*$K$1</f>
        <v>8.9977800000000006</v>
      </c>
      <c r="J20" s="9">
        <f>(Sheet4!L20-Sheet4!V20)*$K$1</f>
        <v>28.718100000000003</v>
      </c>
    </row>
    <row r="21" spans="1:10" x14ac:dyDescent="0.3">
      <c r="A21" s="2">
        <f>Sheet4!F21*$K$1</f>
        <v>0.54188000000000003</v>
      </c>
      <c r="B21" s="2">
        <f>Sheet4!G21*$K$1</f>
        <v>1.7200000000000002E-3</v>
      </c>
      <c r="C21" s="2">
        <f>Sheet4!I21*$K$1</f>
        <v>1.8600000000000001E-3</v>
      </c>
      <c r="D21" s="2">
        <f>Sheet4!J21*$K$1</f>
        <v>4.0000000000000003E-5</v>
      </c>
      <c r="E21" s="2">
        <f>Sheet4!O21*$K$1</f>
        <v>6.980000000000001E-3</v>
      </c>
      <c r="F21" s="2">
        <f>Sheet4!P21*$K$1</f>
        <v>0</v>
      </c>
      <c r="G21" s="9">
        <f>Sheet4!K21*$K$1</f>
        <v>36.420059999999999</v>
      </c>
      <c r="H21" s="9">
        <f>Sheet4!M21*$K$1</f>
        <v>6.7400000000000003E-3</v>
      </c>
      <c r="I21" s="9">
        <f>Sheet4!V21*$K$1</f>
        <v>6.6217200000000007</v>
      </c>
      <c r="J21" s="9">
        <f>(Sheet4!L21-Sheet4!V21)*$K$1</f>
        <v>29.791600000000003</v>
      </c>
    </row>
    <row r="22" spans="1:10" x14ac:dyDescent="0.3">
      <c r="A22" s="2">
        <f>Sheet4!F22*$K$1</f>
        <v>9.2141999999999999</v>
      </c>
      <c r="B22" s="2">
        <f>Sheet4!G22*$K$1</f>
        <v>1.8356400000000002</v>
      </c>
      <c r="C22" s="2">
        <f>Sheet4!I22*$K$1</f>
        <v>3.2137800000000003</v>
      </c>
      <c r="D22" s="2">
        <f>Sheet4!J22*$K$1</f>
        <v>1.1950000000000001</v>
      </c>
      <c r="E22" s="2">
        <f>Sheet4!O22*$K$1</f>
        <v>8.5394000000000005</v>
      </c>
      <c r="F22" s="2">
        <f>Sheet4!P22*$K$1</f>
        <v>2.4820000000000002E-2</v>
      </c>
      <c r="G22" s="9">
        <f>Sheet4!K22*$K$1</f>
        <v>75.340160000000012</v>
      </c>
      <c r="H22" s="9">
        <f>Sheet4!M22*$K$1</f>
        <v>7.3078600000000007</v>
      </c>
      <c r="I22" s="9">
        <f>Sheet4!V22*$K$1</f>
        <v>18.42266</v>
      </c>
      <c r="J22" s="9">
        <f>(Sheet4!L22-Sheet4!V22)*$K$1</f>
        <v>49.609640000000006</v>
      </c>
    </row>
    <row r="23" spans="1:10" x14ac:dyDescent="0.3">
      <c r="A23" s="2">
        <f>Sheet4!F23*$K$1</f>
        <v>4.5960600000000005</v>
      </c>
      <c r="B23" s="2">
        <f>Sheet4!G23*$K$1</f>
        <v>6.6226000000000003</v>
      </c>
      <c r="C23" s="2">
        <f>Sheet4!I23*$K$1</f>
        <v>0.34694000000000003</v>
      </c>
      <c r="D23" s="2">
        <f>Sheet4!J23*$K$1</f>
        <v>16.826520000000002</v>
      </c>
      <c r="E23" s="2">
        <f>Sheet4!O23*$K$1</f>
        <v>22.41872</v>
      </c>
      <c r="F23" s="2">
        <f>Sheet4!P23*$K$1</f>
        <v>3.814E-2</v>
      </c>
      <c r="G23" s="9">
        <f>Sheet4!K23*$K$1</f>
        <v>76.212740000000011</v>
      </c>
      <c r="H23" s="9">
        <f>Sheet4!M23*$K$1</f>
        <v>13.373320000000001</v>
      </c>
      <c r="I23" s="9">
        <f>Sheet4!V23*$K$1</f>
        <v>17.321100000000001</v>
      </c>
      <c r="J23" s="9">
        <f>(Sheet4!L23-Sheet4!V23)*$K$1</f>
        <v>45.518320000000003</v>
      </c>
    </row>
    <row r="24" spans="1:10" x14ac:dyDescent="0.3">
      <c r="A24" s="2">
        <f>Sheet4!F24*$K$1</f>
        <v>5.0885000000000007</v>
      </c>
      <c r="B24" s="2">
        <f>Sheet4!G24*$K$1</f>
        <v>5.3440600000000007</v>
      </c>
      <c r="C24" s="2">
        <f>Sheet4!I24*$K$1</f>
        <v>0.40276000000000001</v>
      </c>
      <c r="D24" s="2">
        <f>Sheet4!J24*$K$1</f>
        <v>18.631300000000003</v>
      </c>
      <c r="E24" s="2">
        <f>Sheet4!O24*$K$1</f>
        <v>23.349340000000002</v>
      </c>
      <c r="F24" s="2">
        <f>Sheet4!P24*$K$1</f>
        <v>5.0480000000000004E-2</v>
      </c>
      <c r="G24" s="9">
        <f>Sheet4!K24*$K$1</f>
        <v>82.0762</v>
      </c>
      <c r="H24" s="9">
        <f>Sheet4!M24*$K$1</f>
        <v>13.18726</v>
      </c>
      <c r="I24" s="9">
        <f>Sheet4!V24*$K$1</f>
        <v>18.911420000000003</v>
      </c>
      <c r="J24" s="9">
        <f>(Sheet4!L24-Sheet4!V24)*$K$1</f>
        <v>49.977520000000005</v>
      </c>
    </row>
    <row r="25" spans="1:10" x14ac:dyDescent="0.3">
      <c r="A25" s="2">
        <f>Sheet4!F25*$K$1</f>
        <v>4.8187600000000002</v>
      </c>
      <c r="B25" s="2">
        <f>Sheet4!G25*$K$1</f>
        <v>6.7298600000000004</v>
      </c>
      <c r="C25" s="2">
        <f>Sheet4!I25*$K$1</f>
        <v>0.36672000000000005</v>
      </c>
      <c r="D25" s="2">
        <f>Sheet4!J25*$K$1</f>
        <v>17.663240000000002</v>
      </c>
      <c r="E25" s="2">
        <f>Sheet4!O25*$K$1</f>
        <v>23.446560000000002</v>
      </c>
      <c r="F25" s="2">
        <f>Sheet4!P25*$K$1</f>
        <v>4.6040000000000005E-2</v>
      </c>
      <c r="G25" s="9">
        <f>Sheet4!K25*$K$1</f>
        <v>76.431840000000008</v>
      </c>
      <c r="H25" s="9">
        <f>Sheet4!M25*$K$1</f>
        <v>13.337180000000002</v>
      </c>
      <c r="I25" s="9">
        <f>Sheet4!V25*$K$1</f>
        <v>17.358420000000002</v>
      </c>
      <c r="J25" s="9">
        <f>(Sheet4!L25-Sheet4!V25)*$K$1</f>
        <v>45.736240000000002</v>
      </c>
    </row>
    <row r="26" spans="1:10" x14ac:dyDescent="0.3">
      <c r="A26" s="2">
        <f>Sheet4!F26*$K$1</f>
        <v>4.9842600000000008</v>
      </c>
      <c r="B26" s="2">
        <f>Sheet4!G26*$K$1</f>
        <v>5.3605800000000006</v>
      </c>
      <c r="C26" s="2">
        <f>Sheet4!I26*$K$1</f>
        <v>0.40416000000000002</v>
      </c>
      <c r="D26" s="2">
        <f>Sheet4!J26*$K$1</f>
        <v>18.505600000000001</v>
      </c>
      <c r="E26" s="2">
        <f>Sheet4!O26*$K$1</f>
        <v>23.220460000000003</v>
      </c>
      <c r="F26" s="2">
        <f>Sheet4!P26*$K$1</f>
        <v>5.0500000000000003E-2</v>
      </c>
      <c r="G26" s="9">
        <f>Sheet4!K26*$K$1</f>
        <v>82.367360000000005</v>
      </c>
      <c r="H26" s="9">
        <f>Sheet4!M26*$K$1</f>
        <v>13.166400000000001</v>
      </c>
      <c r="I26" s="9">
        <f>Sheet4!V26*$K$1</f>
        <v>18.86786</v>
      </c>
      <c r="J26" s="9">
        <f>(Sheet4!L26-Sheet4!V26)*$K$1</f>
        <v>50.333100000000002</v>
      </c>
    </row>
    <row r="27" spans="1:10" x14ac:dyDescent="0.3">
      <c r="A27" s="2">
        <f>Sheet4!F27*$K$1</f>
        <v>4.9503200000000005</v>
      </c>
      <c r="B27" s="2">
        <f>Sheet4!G27*$K$1</f>
        <v>5.0280400000000007</v>
      </c>
      <c r="C27" s="2">
        <f>Sheet4!I27*$K$1</f>
        <v>0.43266000000000004</v>
      </c>
      <c r="D27" s="2">
        <f>Sheet4!J27*$K$1</f>
        <v>19.0671</v>
      </c>
      <c r="E27" s="2">
        <f>Sheet4!O27*$K$1</f>
        <v>23.54748</v>
      </c>
      <c r="F27" s="2">
        <f>Sheet4!P27*$K$1</f>
        <v>4.9840000000000002E-2</v>
      </c>
      <c r="G27" s="9">
        <f>Sheet4!K27*$K$1</f>
        <v>83.561180000000007</v>
      </c>
      <c r="H27" s="9">
        <f>Sheet4!M27*$K$1</f>
        <v>13.06432</v>
      </c>
      <c r="I27" s="9">
        <f>Sheet4!V27*$K$1</f>
        <v>19.149720000000002</v>
      </c>
      <c r="J27" s="9">
        <f>(Sheet4!L27-Sheet4!V27)*$K$1</f>
        <v>51.347140000000003</v>
      </c>
    </row>
    <row r="28" spans="1:10" x14ac:dyDescent="0.3">
      <c r="A28" s="2">
        <f>Sheet4!F28*$K$1</f>
        <v>5.0678600000000005</v>
      </c>
      <c r="B28" s="2">
        <f>Sheet4!G28*$K$1</f>
        <v>4.9619200000000001</v>
      </c>
      <c r="C28" s="2">
        <f>Sheet4!I28*$K$1</f>
        <v>0.40786000000000006</v>
      </c>
      <c r="D28" s="2">
        <f>Sheet4!J28*$K$1</f>
        <v>19.171940000000003</v>
      </c>
      <c r="E28" s="2">
        <f>Sheet4!O28*$K$1</f>
        <v>23.659040000000001</v>
      </c>
      <c r="F28" s="2">
        <f>Sheet4!P28*$K$1</f>
        <v>4.41E-2</v>
      </c>
      <c r="G28" s="9">
        <f>Sheet4!K28*$K$1</f>
        <v>82.979020000000006</v>
      </c>
      <c r="H28" s="9">
        <f>Sheet4!M28*$K$1</f>
        <v>13.006620000000002</v>
      </c>
      <c r="I28" s="9">
        <f>Sheet4!V28*$K$1</f>
        <v>18.760340000000003</v>
      </c>
      <c r="J28" s="9">
        <f>(Sheet4!L28-Sheet4!V28)*$K$1</f>
        <v>51.212060000000001</v>
      </c>
    </row>
    <row r="29" spans="1:10" x14ac:dyDescent="0.3">
      <c r="A29" s="2">
        <f>Sheet4!F29*$K$1</f>
        <v>10.587540000000001</v>
      </c>
      <c r="B29" s="2">
        <f>Sheet4!G29*$K$1</f>
        <v>2.4030200000000002</v>
      </c>
      <c r="C29" s="2">
        <f>Sheet4!I29*$K$1</f>
        <v>3.4219000000000004</v>
      </c>
      <c r="D29" s="2">
        <f>Sheet4!J29*$K$1</f>
        <v>1.7661000000000002</v>
      </c>
      <c r="E29" s="2">
        <f>Sheet4!O29*$K$1</f>
        <v>9.9460800000000003</v>
      </c>
      <c r="F29" s="2">
        <f>Sheet4!P29*$K$1</f>
        <v>3.9400000000000004E-2</v>
      </c>
      <c r="G29" s="9">
        <f>Sheet4!K29*$K$1</f>
        <v>91.880560000000003</v>
      </c>
      <c r="H29" s="9">
        <f>Sheet4!M29*$K$1</f>
        <v>8.6705200000000016</v>
      </c>
      <c r="I29" s="9">
        <f>Sheet4!V29*$K$1</f>
        <v>22.67</v>
      </c>
      <c r="J29" s="9">
        <f>(Sheet4!L29-Sheet4!V29)*$K$1</f>
        <v>60.540040000000005</v>
      </c>
    </row>
    <row r="30" spans="1:10" x14ac:dyDescent="0.3">
      <c r="A30" s="2">
        <f>Sheet4!F30*$K$1</f>
        <v>10.561660000000002</v>
      </c>
      <c r="B30" s="2">
        <f>Sheet4!G30*$K$1</f>
        <v>2.4426000000000001</v>
      </c>
      <c r="C30" s="2">
        <f>Sheet4!I30*$K$1</f>
        <v>3.7362800000000003</v>
      </c>
      <c r="D30" s="2">
        <f>Sheet4!J30*$K$1</f>
        <v>1.7079600000000001</v>
      </c>
      <c r="E30" s="2">
        <f>Sheet4!O30*$K$1</f>
        <v>10.348280000000001</v>
      </c>
      <c r="F30" s="2">
        <f>Sheet4!P30*$K$1</f>
        <v>5.5680000000000007E-2</v>
      </c>
      <c r="G30" s="9">
        <f>Sheet4!K30*$K$1</f>
        <v>90.337180000000004</v>
      </c>
      <c r="H30" s="9">
        <f>Sheet4!M30*$K$1</f>
        <v>9.1195599999999999</v>
      </c>
      <c r="I30" s="9">
        <f>Sheet4!V30*$K$1</f>
        <v>21.813120000000001</v>
      </c>
      <c r="J30" s="9">
        <f>(Sheet4!L30-Sheet4!V30)*$K$1</f>
        <v>59.404500000000006</v>
      </c>
    </row>
    <row r="31" spans="1:10" x14ac:dyDescent="0.3">
      <c r="A31" s="2">
        <f>Sheet4!F31*$K$1</f>
        <v>10.485080000000002</v>
      </c>
      <c r="B31" s="2">
        <f>Sheet4!G31*$K$1</f>
        <v>2.1409800000000003</v>
      </c>
      <c r="C31" s="2">
        <f>Sheet4!I31*$K$1</f>
        <v>3.3921600000000001</v>
      </c>
      <c r="D31" s="2">
        <f>Sheet4!J31*$K$1</f>
        <v>1.54278</v>
      </c>
      <c r="E31" s="2">
        <f>Sheet4!O31*$K$1</f>
        <v>9.8724000000000007</v>
      </c>
      <c r="F31" s="2">
        <f>Sheet4!P31*$K$1</f>
        <v>6.2300000000000008E-2</v>
      </c>
      <c r="G31" s="9">
        <f>Sheet4!K31*$K$1</f>
        <v>85.564760000000007</v>
      </c>
      <c r="H31" s="9">
        <f>Sheet4!M31*$K$1</f>
        <v>8.7838600000000007</v>
      </c>
      <c r="I31" s="9">
        <f>Sheet4!V31*$K$1</f>
        <v>19.390180000000001</v>
      </c>
      <c r="J31" s="9">
        <f>(Sheet4!L31-Sheet4!V31)*$K$1</f>
        <v>57.390720000000002</v>
      </c>
    </row>
    <row r="32" spans="1:10" x14ac:dyDescent="0.3">
      <c r="A32" s="2">
        <f>Sheet4!F32*$K$1</f>
        <v>11.628940000000002</v>
      </c>
      <c r="B32" s="2">
        <f>Sheet4!G32*$K$1</f>
        <v>2.7888600000000001</v>
      </c>
      <c r="C32" s="2">
        <f>Sheet4!I32*$K$1</f>
        <v>3.8306400000000003</v>
      </c>
      <c r="D32" s="2">
        <f>Sheet4!J32*$K$1</f>
        <v>1.8635600000000001</v>
      </c>
      <c r="E32" s="2">
        <f>Sheet4!O32*$K$1</f>
        <v>11.153840000000001</v>
      </c>
      <c r="F32" s="2">
        <f>Sheet4!P32*$K$1</f>
        <v>6.9280000000000008E-2</v>
      </c>
      <c r="G32" s="9">
        <f>Sheet4!K32*$K$1</f>
        <v>96.95902000000001</v>
      </c>
      <c r="H32" s="9">
        <f>Sheet4!M32*$K$1</f>
        <v>10.360060000000001</v>
      </c>
      <c r="I32" s="9">
        <f>Sheet4!V32*$K$1</f>
        <v>22.718060000000001</v>
      </c>
      <c r="J32" s="9">
        <f>(Sheet4!L32-Sheet4!V32)*$K$1</f>
        <v>63.880900000000004</v>
      </c>
    </row>
    <row r="33" spans="1:10" x14ac:dyDescent="0.3">
      <c r="A33" s="2">
        <f>Sheet4!F33*$K$1</f>
        <v>11.476180000000001</v>
      </c>
      <c r="B33" s="2">
        <f>Sheet4!G33*$K$1</f>
        <v>2.5285000000000002</v>
      </c>
      <c r="C33" s="2">
        <f>Sheet4!I33*$K$1</f>
        <v>3.9687000000000001</v>
      </c>
      <c r="D33" s="2">
        <f>Sheet4!J33*$K$1</f>
        <v>1.7057000000000002</v>
      </c>
      <c r="E33" s="2">
        <f>Sheet4!O33*$K$1</f>
        <v>11.115960000000001</v>
      </c>
      <c r="F33" s="2">
        <f>Sheet4!P33*$K$1</f>
        <v>7.0060000000000011E-2</v>
      </c>
      <c r="G33" s="9">
        <f>Sheet4!K33*$K$1</f>
        <v>96.498820000000009</v>
      </c>
      <c r="H33" s="9">
        <f>Sheet4!M33*$K$1</f>
        <v>11.06672</v>
      </c>
      <c r="I33" s="9">
        <f>Sheet4!V33*$K$1</f>
        <v>22.0411</v>
      </c>
      <c r="J33" s="9">
        <f>(Sheet4!L33-Sheet4!V33)*$K$1</f>
        <v>63.391000000000005</v>
      </c>
    </row>
    <row r="34" spans="1:10" x14ac:dyDescent="0.3">
      <c r="A34" s="2">
        <f>Sheet4!F34*$K$1</f>
        <v>15.757540000000001</v>
      </c>
      <c r="B34" s="2">
        <f>Sheet4!G34*$K$1</f>
        <v>3.1095000000000002</v>
      </c>
      <c r="C34" s="2">
        <f>Sheet4!I34*$K$1</f>
        <v>4.6172600000000008</v>
      </c>
      <c r="D34" s="2">
        <f>Sheet4!J34*$K$1</f>
        <v>1.0173000000000001</v>
      </c>
      <c r="E34" s="2">
        <f>Sheet4!O34*$K$1</f>
        <v>12.074560000000002</v>
      </c>
      <c r="F34" s="2">
        <f>Sheet4!P34*$K$1</f>
        <v>2.6740000000000003E-2</v>
      </c>
      <c r="G34" s="9">
        <f>Sheet4!K34*$K$1</f>
        <v>112.33174000000001</v>
      </c>
      <c r="H34" s="9">
        <f>Sheet4!M34*$K$1</f>
        <v>8.9047600000000013</v>
      </c>
      <c r="I34" s="9">
        <f>Sheet4!V34*$K$1</f>
        <v>30.240160000000003</v>
      </c>
      <c r="J34" s="9">
        <f>(Sheet4!L34-Sheet4!V34)*$K$1</f>
        <v>73.186820000000012</v>
      </c>
    </row>
    <row r="35" spans="1:10" x14ac:dyDescent="0.3">
      <c r="A35" s="2">
        <f>Sheet4!F35*$K$1</f>
        <v>16.142300000000002</v>
      </c>
      <c r="B35" s="2">
        <f>Sheet4!G35*$K$1</f>
        <v>2.8217000000000003</v>
      </c>
      <c r="C35" s="2">
        <f>Sheet4!I35*$K$1</f>
        <v>4.7472000000000003</v>
      </c>
      <c r="D35" s="2">
        <f>Sheet4!J35*$K$1</f>
        <v>0.92348000000000008</v>
      </c>
      <c r="E35" s="2">
        <f>Sheet4!O35*$K$1</f>
        <v>12.19012</v>
      </c>
      <c r="F35" s="2">
        <f>Sheet4!P35*$K$1</f>
        <v>2.0380000000000002E-2</v>
      </c>
      <c r="G35" s="9">
        <f>Sheet4!K35*$K$1</f>
        <v>110.53916000000001</v>
      </c>
      <c r="H35" s="9">
        <f>Sheet4!M35*$K$1</f>
        <v>8.7121200000000005</v>
      </c>
      <c r="I35" s="9">
        <f>Sheet4!V35*$K$1</f>
        <v>29.355000000000004</v>
      </c>
      <c r="J35" s="9">
        <f>(Sheet4!L35-Sheet4!V35)*$K$1</f>
        <v>72.472040000000007</v>
      </c>
    </row>
    <row r="36" spans="1:10" x14ac:dyDescent="0.3">
      <c r="A36" s="2">
        <f>Sheet4!F36*$K$1</f>
        <v>16.420760000000001</v>
      </c>
      <c r="B36" s="2">
        <f>Sheet4!G36*$K$1</f>
        <v>2.76492</v>
      </c>
      <c r="C36" s="2">
        <f>Sheet4!I36*$K$1</f>
        <v>4.69482</v>
      </c>
      <c r="D36" s="2">
        <f>Sheet4!J36*$K$1</f>
        <v>0.97406000000000004</v>
      </c>
      <c r="E36" s="2">
        <f>Sheet4!O36*$K$1</f>
        <v>12.242740000000001</v>
      </c>
      <c r="F36" s="2">
        <f>Sheet4!P36*$K$1</f>
        <v>6.7960000000000007E-2</v>
      </c>
      <c r="G36" s="9">
        <f>Sheet4!K36*$K$1</f>
        <v>113.29914000000001</v>
      </c>
      <c r="H36" s="9">
        <f>Sheet4!M36*$K$1</f>
        <v>8.6384800000000013</v>
      </c>
      <c r="I36" s="9">
        <f>Sheet4!V36*$K$1</f>
        <v>30.603400000000004</v>
      </c>
      <c r="J36" s="9">
        <f>(Sheet4!L36-Sheet4!V36)*$K$1</f>
        <v>74.057259999999999</v>
      </c>
    </row>
    <row r="37" spans="1:10" x14ac:dyDescent="0.3">
      <c r="A37" s="2">
        <f>Sheet4!F37*$K$1</f>
        <v>14.720480000000002</v>
      </c>
      <c r="B37" s="2">
        <f>Sheet4!G37*$K$1</f>
        <v>2.5180400000000001</v>
      </c>
      <c r="C37" s="2">
        <f>Sheet4!I37*$K$1</f>
        <v>4.9910600000000001</v>
      </c>
      <c r="D37" s="2">
        <f>Sheet4!J37*$K$1</f>
        <v>0.80102000000000007</v>
      </c>
      <c r="E37" s="2">
        <f>Sheet4!O37*$K$1</f>
        <v>12.324100000000001</v>
      </c>
      <c r="F37" s="2">
        <f>Sheet4!P37*$K$1</f>
        <v>1.4320000000000001E-2</v>
      </c>
      <c r="G37" s="9">
        <f>Sheet4!K37*$K$1</f>
        <v>110.34796000000001</v>
      </c>
      <c r="H37" s="9">
        <f>Sheet4!M37*$K$1</f>
        <v>8.1363599999999998</v>
      </c>
      <c r="I37" s="9">
        <f>Sheet4!V37*$K$1</f>
        <v>28.034960000000002</v>
      </c>
      <c r="J37" s="9">
        <f>(Sheet4!L37-Sheet4!V37)*$K$1</f>
        <v>74.176640000000006</v>
      </c>
    </row>
    <row r="38" spans="1:10" x14ac:dyDescent="0.3">
      <c r="A38" s="2">
        <f>Sheet4!F38*$K$1</f>
        <v>14.053100000000001</v>
      </c>
      <c r="B38" s="2">
        <f>Sheet4!G38*$K$1</f>
        <v>1.7633200000000002</v>
      </c>
      <c r="C38" s="2">
        <f>Sheet4!I38*$K$1</f>
        <v>4.8765800000000006</v>
      </c>
      <c r="D38" s="2">
        <f>Sheet4!J38*$K$1</f>
        <v>0.97502000000000011</v>
      </c>
      <c r="E38" s="2">
        <f>Sheet4!O38*$K$1</f>
        <v>12.55362</v>
      </c>
      <c r="F38" s="2">
        <f>Sheet4!P38*$K$1</f>
        <v>0.17536000000000002</v>
      </c>
      <c r="G38" s="9">
        <f>Sheet4!K38*$K$1</f>
        <v>111.51460000000002</v>
      </c>
      <c r="H38" s="9">
        <f>Sheet4!M38*$K$1</f>
        <v>8.7755200000000002</v>
      </c>
      <c r="I38" s="9">
        <f>Sheet4!V38*$K$1</f>
        <v>28.037980000000001</v>
      </c>
      <c r="J38" s="9">
        <f>(Sheet4!L38-Sheet4!V38)*$K$1</f>
        <v>74.701100000000011</v>
      </c>
    </row>
    <row r="39" spans="1:10" x14ac:dyDescent="0.3">
      <c r="A39" s="2">
        <f>Sheet4!F39*$K$1</f>
        <v>11.757040000000002</v>
      </c>
      <c r="B39" s="2">
        <f>Sheet4!G39*$K$1</f>
        <v>2.59518</v>
      </c>
      <c r="C39" s="2">
        <f>Sheet4!I39*$K$1</f>
        <v>2.5699800000000002</v>
      </c>
      <c r="D39" s="2">
        <f>Sheet4!J39*$K$1</f>
        <v>0.38894000000000001</v>
      </c>
      <c r="E39" s="2">
        <f>Sheet4!O39*$K$1</f>
        <v>7.3072000000000008</v>
      </c>
      <c r="F39" s="2">
        <f>Sheet4!P39*$K$1</f>
        <v>2.2080000000000002E-2</v>
      </c>
      <c r="G39" s="9">
        <f>Sheet4!K39*$K$1</f>
        <v>114.31304000000002</v>
      </c>
      <c r="H39" s="9">
        <f>Sheet4!M39*$K$1</f>
        <v>2.7676200000000004</v>
      </c>
      <c r="I39" s="9">
        <f>Sheet4!V39*$K$1</f>
        <v>29.277700000000003</v>
      </c>
      <c r="J39" s="9">
        <f>(Sheet4!L39-Sheet4!V39)*$K$1</f>
        <v>82.267720000000011</v>
      </c>
    </row>
    <row r="40" spans="1:10" x14ac:dyDescent="0.3">
      <c r="A40" s="2">
        <f>Sheet4!F40*$K$1</f>
        <v>12.733740000000001</v>
      </c>
      <c r="B40" s="2">
        <f>Sheet4!G40*$K$1</f>
        <v>0.91976000000000002</v>
      </c>
      <c r="C40" s="2">
        <f>Sheet4!I40*$K$1</f>
        <v>2.6424600000000003</v>
      </c>
      <c r="D40" s="2">
        <f>Sheet4!J40*$K$1</f>
        <v>0.17118000000000003</v>
      </c>
      <c r="E40" s="2">
        <f>Sheet4!O40*$K$1</f>
        <v>6.9965200000000003</v>
      </c>
      <c r="F40" s="2">
        <f>Sheet4!P40*$K$1</f>
        <v>1.8000000000000002E-2</v>
      </c>
      <c r="G40" s="9">
        <f>Sheet4!K40*$K$1</f>
        <v>113.23188</v>
      </c>
      <c r="H40" s="9">
        <f>Sheet4!M40*$K$1</f>
        <v>1.8436800000000002</v>
      </c>
      <c r="I40" s="9">
        <f>Sheet4!V40*$K$1</f>
        <v>28.733160000000002</v>
      </c>
      <c r="J40" s="9">
        <f>(Sheet4!L40-Sheet4!V40)*$K$1</f>
        <v>82.655040000000014</v>
      </c>
    </row>
    <row r="41" spans="1:10" x14ac:dyDescent="0.3">
      <c r="A41" s="2">
        <f>Sheet4!F41*$K$1</f>
        <v>11.864400000000002</v>
      </c>
      <c r="B41" s="2">
        <f>Sheet4!G41*$K$1</f>
        <v>2.5136200000000004</v>
      </c>
      <c r="C41" s="2">
        <f>Sheet4!I41*$K$1</f>
        <v>2.59992</v>
      </c>
      <c r="D41" s="2">
        <f>Sheet4!J41*$K$1</f>
        <v>0.40484000000000003</v>
      </c>
      <c r="E41" s="2">
        <f>Sheet4!O41*$K$1</f>
        <v>7.2873200000000002</v>
      </c>
      <c r="F41" s="2">
        <f>Sheet4!P41*$K$1</f>
        <v>1.366E-2</v>
      </c>
      <c r="G41" s="9">
        <f>Sheet4!K41*$K$1</f>
        <v>111.34188</v>
      </c>
      <c r="H41" s="9">
        <f>Sheet4!M41*$K$1</f>
        <v>2.8563400000000003</v>
      </c>
      <c r="I41" s="9">
        <f>Sheet4!V41*$K$1</f>
        <v>26.516380000000002</v>
      </c>
      <c r="J41" s="9">
        <f>(Sheet4!L41-Sheet4!V41)*$K$1</f>
        <v>81.969160000000002</v>
      </c>
    </row>
    <row r="42" spans="1:10" x14ac:dyDescent="0.3">
      <c r="A42" s="2">
        <f>Sheet4!F42*$K$1</f>
        <v>1.00888</v>
      </c>
      <c r="B42" s="2">
        <f>Sheet4!G42*$K$1</f>
        <v>1.4360000000000001E-2</v>
      </c>
      <c r="C42" s="2">
        <f>Sheet4!I42*$K$1</f>
        <v>0.14318</v>
      </c>
      <c r="D42" s="2">
        <f>Sheet4!J42*$K$1</f>
        <v>1.0600000000000002E-3</v>
      </c>
      <c r="E42" s="2">
        <f>Sheet4!O42*$K$1</f>
        <v>0.31202000000000002</v>
      </c>
      <c r="F42" s="2">
        <f>Sheet4!P42*$K$1</f>
        <v>4.8000000000000007E-4</v>
      </c>
      <c r="G42" s="9">
        <f>Sheet4!K42*$K$1</f>
        <v>102.99266000000001</v>
      </c>
      <c r="H42" s="9">
        <f>Sheet4!M42*$K$1</f>
        <v>2.9800000000000004E-2</v>
      </c>
      <c r="I42" s="9">
        <f>Sheet4!V42*$K$1</f>
        <v>26.074680000000001</v>
      </c>
      <c r="J42" s="9">
        <f>(Sheet4!L42-Sheet4!V42)*$K$1</f>
        <v>76.888180000000006</v>
      </c>
    </row>
    <row r="43" spans="1:10" x14ac:dyDescent="0.3">
      <c r="A43" s="2">
        <f>Sheet4!F43*$K$1</f>
        <v>7.57</v>
      </c>
      <c r="B43" s="2">
        <f>Sheet4!G43*$K$1</f>
        <v>2.7400600000000002</v>
      </c>
      <c r="C43" s="2">
        <f>Sheet4!I43*$K$1</f>
        <v>0.74450000000000005</v>
      </c>
      <c r="D43" s="2">
        <f>Sheet4!J43*$K$1</f>
        <v>0.52938000000000007</v>
      </c>
      <c r="E43" s="2">
        <f>Sheet4!O43*$K$1</f>
        <v>5.7708400000000006</v>
      </c>
      <c r="F43" s="2">
        <f>Sheet4!P43*$K$1</f>
        <v>1.8680000000000002E-2</v>
      </c>
      <c r="G43" s="9">
        <f>Sheet4!K43*$K$1</f>
        <v>134.66242</v>
      </c>
      <c r="H43" s="9">
        <f>Sheet4!M43*$K$1</f>
        <v>2.7199000000000004</v>
      </c>
      <c r="I43" s="9">
        <f>Sheet4!V43*$K$1</f>
        <v>42.232500000000002</v>
      </c>
      <c r="J43" s="9">
        <f>(Sheet4!L43-Sheet4!V43)*$K$1</f>
        <v>89.710020000000014</v>
      </c>
    </row>
    <row r="44" spans="1:10" x14ac:dyDescent="0.3">
      <c r="A44" s="2">
        <f>Sheet4!F44*$K$1</f>
        <v>7.4640800000000009</v>
      </c>
      <c r="B44" s="2">
        <f>Sheet4!G44*$K$1</f>
        <v>2.9110800000000001</v>
      </c>
      <c r="C44" s="2">
        <f>Sheet4!I44*$K$1</f>
        <v>0.71460000000000001</v>
      </c>
      <c r="D44" s="2">
        <f>Sheet4!J44*$K$1</f>
        <v>0.56532000000000004</v>
      </c>
      <c r="E44" s="2">
        <f>Sheet4!O44*$K$1</f>
        <v>5.8188400000000007</v>
      </c>
      <c r="F44" s="2">
        <f>Sheet4!P44*$K$1</f>
        <v>1.5340000000000001E-2</v>
      </c>
      <c r="G44" s="9">
        <f>Sheet4!K44*$K$1</f>
        <v>135.77068</v>
      </c>
      <c r="H44" s="9">
        <f>Sheet4!M44*$K$1</f>
        <v>2.8510200000000001</v>
      </c>
      <c r="I44" s="9">
        <f>Sheet4!V44*$K$1</f>
        <v>42.835480000000004</v>
      </c>
      <c r="J44" s="9">
        <f>(Sheet4!L44-Sheet4!V44)*$K$1</f>
        <v>90.084180000000003</v>
      </c>
    </row>
    <row r="45" spans="1:10" x14ac:dyDescent="0.3">
      <c r="A45" s="2">
        <f>Sheet4!F45*$K$1</f>
        <v>4.9065800000000008</v>
      </c>
      <c r="B45" s="2">
        <f>Sheet4!G45*$K$1</f>
        <v>1E-4</v>
      </c>
      <c r="C45" s="2">
        <f>Sheet4!I45*$K$1</f>
        <v>1.3350200000000001</v>
      </c>
      <c r="D45" s="2">
        <f>Sheet4!J45*$K$1</f>
        <v>0</v>
      </c>
      <c r="E45" s="2">
        <f>Sheet4!O45*$K$1</f>
        <v>3.6014800000000005</v>
      </c>
      <c r="F45" s="2">
        <f>Sheet4!P45*$K$1</f>
        <v>0</v>
      </c>
      <c r="G45" s="9">
        <f>Sheet4!K45*$K$1</f>
        <v>123.06886000000002</v>
      </c>
      <c r="H45" s="9">
        <f>Sheet4!M45*$K$1</f>
        <v>4.2000000000000006E-3</v>
      </c>
      <c r="I45" s="9">
        <f>Sheet4!V45*$K$1</f>
        <v>32.394360000000006</v>
      </c>
      <c r="J45" s="9">
        <f>(Sheet4!L45-Sheet4!V45)*$K$1</f>
        <v>90.670300000000012</v>
      </c>
    </row>
    <row r="46" spans="1:10" x14ac:dyDescent="0.3">
      <c r="A46" s="2">
        <f>Sheet4!F46*$K$1</f>
        <v>8.2617200000000004</v>
      </c>
      <c r="B46" s="2">
        <f>Sheet4!G46*$K$1</f>
        <v>1.9691600000000002</v>
      </c>
      <c r="C46" s="2">
        <f>Sheet4!I46*$K$1</f>
        <v>0.7263400000000001</v>
      </c>
      <c r="D46" s="2">
        <f>Sheet4!J46*$K$1</f>
        <v>0.7735200000000001</v>
      </c>
      <c r="E46" s="2">
        <f>Sheet4!O46*$K$1</f>
        <v>5.0628200000000003</v>
      </c>
      <c r="F46" s="2">
        <f>Sheet4!P46*$K$1</f>
        <v>1.23E-2</v>
      </c>
      <c r="G46" s="9">
        <f>Sheet4!K46*$K$1</f>
        <v>37.686600000000006</v>
      </c>
      <c r="H46" s="9">
        <f>Sheet4!M46*$K$1</f>
        <v>2.5358400000000003</v>
      </c>
      <c r="I46" s="9">
        <f>Sheet4!V46*$K$1</f>
        <v>16.791980000000002</v>
      </c>
      <c r="J46" s="9">
        <f>(Sheet4!L46-Sheet4!V46)*$K$1</f>
        <v>18.358780000000003</v>
      </c>
    </row>
    <row r="47" spans="1:10" x14ac:dyDescent="0.3">
      <c r="A47" s="2">
        <f>Sheet4!F47*$K$1</f>
        <v>2.8163600000000004</v>
      </c>
      <c r="B47" s="2">
        <f>Sheet4!G47*$K$1</f>
        <v>3.5390400000000004</v>
      </c>
      <c r="C47" s="2">
        <f>Sheet4!I47*$K$1</f>
        <v>0.24788000000000002</v>
      </c>
      <c r="D47" s="2">
        <f>Sheet4!J47*$K$1</f>
        <v>71.73312</v>
      </c>
      <c r="E47" s="2">
        <f>Sheet4!O47*$K$1</f>
        <v>74.506800000000013</v>
      </c>
      <c r="F47" s="2">
        <f>Sheet4!P47*$K$1</f>
        <v>3.1400000000000004E-3</v>
      </c>
      <c r="G47" s="9">
        <f>Sheet4!K47*$K$1</f>
        <v>51.511680000000005</v>
      </c>
      <c r="H47" s="9">
        <f>Sheet4!M47*$K$1</f>
        <v>30.991040000000002</v>
      </c>
      <c r="I47" s="9">
        <f>Sheet4!V47*$K$1</f>
        <v>5.5841400000000005</v>
      </c>
      <c r="J47" s="9">
        <f>(Sheet4!L47-Sheet4!V47)*$K$1</f>
        <v>14.936500000000001</v>
      </c>
    </row>
    <row r="48" spans="1:10" x14ac:dyDescent="0.3">
      <c r="A48" s="2">
        <f>Sheet4!F48*$K$1</f>
        <v>1.7262200000000001</v>
      </c>
      <c r="B48" s="2">
        <f>Sheet4!G48*$K$1</f>
        <v>3.7660000000000005</v>
      </c>
      <c r="C48" s="2">
        <f>Sheet4!I48*$K$1</f>
        <v>0.12918000000000002</v>
      </c>
      <c r="D48" s="2">
        <f>Sheet4!J48*$K$1</f>
        <v>100.86718</v>
      </c>
      <c r="E48" s="2">
        <f>Sheet4!O48*$K$1</f>
        <v>103.15124</v>
      </c>
      <c r="F48" s="2">
        <f>Sheet4!P48*$K$1</f>
        <v>6.3400000000000001E-3</v>
      </c>
      <c r="G48" s="9">
        <f>Sheet4!K48*$K$1</f>
        <v>34.981500000000004</v>
      </c>
      <c r="H48" s="9">
        <f>Sheet4!M48*$K$1</f>
        <v>16.379480000000001</v>
      </c>
      <c r="I48" s="9">
        <f>Sheet4!V48*$K$1</f>
        <v>5.08908</v>
      </c>
      <c r="J48" s="9">
        <f>(Sheet4!L48-Sheet4!V48)*$K$1</f>
        <v>13.51294</v>
      </c>
    </row>
    <row r="49" spans="1:10" x14ac:dyDescent="0.3">
      <c r="A49" s="2">
        <f>Sheet4!F49*$K$1</f>
        <v>2.9938400000000001</v>
      </c>
      <c r="B49" s="2">
        <f>Sheet4!G49*$K$1</f>
        <v>0.75992000000000004</v>
      </c>
      <c r="C49" s="2">
        <f>Sheet4!I49*$K$1</f>
        <v>1.4028400000000001</v>
      </c>
      <c r="D49" s="2">
        <f>Sheet4!J49*$K$1</f>
        <v>0.68082000000000009</v>
      </c>
      <c r="E49" s="2">
        <f>Sheet4!O49*$K$1</f>
        <v>2.7841800000000001</v>
      </c>
      <c r="F49" s="2">
        <f>Sheet4!P49*$K$1</f>
        <v>1.9200000000000003E-3</v>
      </c>
      <c r="G49" s="9">
        <f>Sheet4!K49*$K$1</f>
        <v>28.020780000000002</v>
      </c>
      <c r="H49" s="9">
        <f>Sheet4!M49*$K$1</f>
        <v>1.0062200000000001</v>
      </c>
      <c r="I49" s="9">
        <f>Sheet4!V49*$K$1</f>
        <v>10.095500000000001</v>
      </c>
      <c r="J49" s="9">
        <f>(Sheet4!L49-Sheet4!V49)*$K$1</f>
        <v>16.919060000000002</v>
      </c>
    </row>
    <row r="50" spans="1:10" x14ac:dyDescent="0.3">
      <c r="A50" s="2">
        <f>Sheet4!F50*$K$1</f>
        <v>2.39554</v>
      </c>
      <c r="B50" s="2">
        <f>Sheet4!G50*$K$1</f>
        <v>0.30444000000000004</v>
      </c>
      <c r="C50" s="2">
        <f>Sheet4!I50*$K$1</f>
        <v>0.79640000000000011</v>
      </c>
      <c r="D50" s="2">
        <f>Sheet4!J50*$K$1</f>
        <v>5.4700000000000006E-2</v>
      </c>
      <c r="E50" s="2">
        <f>Sheet4!O50*$K$1</f>
        <v>1.4814600000000002</v>
      </c>
      <c r="F50" s="2">
        <f>Sheet4!P50*$K$1</f>
        <v>2.66E-3</v>
      </c>
      <c r="G50" s="9">
        <f>Sheet4!K50*$K$1</f>
        <v>32.714359999999999</v>
      </c>
      <c r="H50" s="9">
        <f>Sheet4!M50*$K$1</f>
        <v>0.37670000000000003</v>
      </c>
      <c r="I50" s="9">
        <f>Sheet4!V50*$K$1</f>
        <v>11.58502</v>
      </c>
      <c r="J50" s="9">
        <f>(Sheet4!L50-Sheet4!V50)*$K$1</f>
        <v>20.752640000000003</v>
      </c>
    </row>
    <row r="51" spans="1:10" x14ac:dyDescent="0.3">
      <c r="A51" s="2">
        <f>Sheet4!F51*$K$1</f>
        <v>3.5246600000000003</v>
      </c>
      <c r="B51" s="2">
        <f>Sheet4!G51*$K$1</f>
        <v>1.71252</v>
      </c>
      <c r="C51" s="2">
        <f>Sheet4!I51*$K$1</f>
        <v>0.25668000000000002</v>
      </c>
      <c r="D51" s="2">
        <f>Sheet4!J51*$K$1</f>
        <v>0.1087</v>
      </c>
      <c r="E51" s="2">
        <f>Sheet4!O51*$K$1</f>
        <v>1.5720200000000002</v>
      </c>
      <c r="F51" s="2">
        <f>Sheet4!P51*$K$1</f>
        <v>7.0200000000000002E-3</v>
      </c>
      <c r="G51" s="9">
        <f>Sheet4!K51*$K$1</f>
        <v>21.856000000000002</v>
      </c>
      <c r="H51" s="9">
        <f>Sheet4!M51*$K$1</f>
        <v>1.4823000000000002</v>
      </c>
      <c r="I51" s="9">
        <f>Sheet4!V51*$K$1</f>
        <v>6.5950400000000009</v>
      </c>
      <c r="J51" s="9">
        <f>(Sheet4!L51-Sheet4!V51)*$K$1</f>
        <v>13.77866</v>
      </c>
    </row>
    <row r="52" spans="1:10" x14ac:dyDescent="0.3">
      <c r="A52" s="2">
        <f>Sheet4!F52*$K$1</f>
        <v>1.1600000000000001</v>
      </c>
      <c r="B52" s="2">
        <f>Sheet4!G52*$K$1</f>
        <v>0.11826</v>
      </c>
      <c r="C52" s="2">
        <f>Sheet4!I52*$K$1</f>
        <v>0.43792000000000003</v>
      </c>
      <c r="D52" s="2">
        <f>Sheet4!J52*$K$1</f>
        <v>0.24134000000000003</v>
      </c>
      <c r="E52" s="2">
        <f>Sheet4!O52*$K$1</f>
        <v>0.86016000000000004</v>
      </c>
      <c r="F52" s="2">
        <f>Sheet4!P52*$K$1</f>
        <v>1.2800000000000001E-3</v>
      </c>
      <c r="G52" s="9">
        <f>Sheet4!K52*$K$1</f>
        <v>11.1165</v>
      </c>
      <c r="H52" s="9">
        <f>Sheet4!M52*$K$1</f>
        <v>0.40816000000000002</v>
      </c>
      <c r="I52" s="9">
        <f>Sheet4!V52*$K$1</f>
        <v>3.5746800000000003</v>
      </c>
      <c r="J52" s="9">
        <f>(Sheet4!L52-Sheet4!V52)*$K$1</f>
        <v>7.1336600000000008</v>
      </c>
    </row>
    <row r="53" spans="1:10" x14ac:dyDescent="0.3">
      <c r="A53" s="2">
        <f>AVERAGE(A3:A52)</f>
        <v>8.5950112000000018</v>
      </c>
      <c r="B53" s="2">
        <f t="shared" ref="B53:J53" si="0">AVERAGE(B3:B52)</f>
        <v>2.9215439999999999</v>
      </c>
      <c r="C53" s="2">
        <f t="shared" si="0"/>
        <v>1.4690184000000002</v>
      </c>
      <c r="D53" s="2">
        <f t="shared" si="0"/>
        <v>6.4736124000000004</v>
      </c>
      <c r="E53" s="2">
        <f t="shared" si="0"/>
        <v>11.309103599999998</v>
      </c>
      <c r="F53" s="2">
        <f t="shared" si="0"/>
        <v>2.6910000000000003E-2</v>
      </c>
      <c r="G53" s="9">
        <f t="shared" si="0"/>
        <v>70.304062799999997</v>
      </c>
      <c r="H53" s="9">
        <f t="shared" si="0"/>
        <v>7.7087768000000052</v>
      </c>
      <c r="I53" s="9">
        <f t="shared" si="0"/>
        <v>18.073635999999997</v>
      </c>
      <c r="J53" s="9">
        <f t="shared" si="0"/>
        <v>44.521650000000015</v>
      </c>
    </row>
    <row r="54" spans="1:10" x14ac:dyDescent="0.3">
      <c r="A54" s="2" t="s">
        <v>164</v>
      </c>
      <c r="B54" s="2">
        <f>SUM(A53:G53)</f>
        <v>101.0992624</v>
      </c>
      <c r="C54" s="2"/>
      <c r="D54" s="2"/>
      <c r="E54" s="2"/>
      <c r="F54" s="2"/>
      <c r="G54" s="2"/>
      <c r="H54" s="2"/>
      <c r="I54" s="2"/>
    </row>
    <row r="55" spans="1:10" x14ac:dyDescent="0.3">
      <c r="A55" s="2" t="s">
        <v>151</v>
      </c>
      <c r="B55" s="2">
        <f>(B53+D53+F53+H53)*linkedrecords!$D$3</f>
        <v>24.283484161296009</v>
      </c>
      <c r="C55" s="2"/>
      <c r="D55" s="2"/>
      <c r="E55" s="2"/>
      <c r="F55" s="2"/>
      <c r="G55" s="2"/>
      <c r="H55" s="2"/>
      <c r="I55" s="2"/>
    </row>
    <row r="56" spans="1:10" x14ac:dyDescent="0.3">
      <c r="A56" s="2" t="s">
        <v>152</v>
      </c>
      <c r="B56" s="2">
        <f>(A53+C53+E53+J53)*linkedrecords!$C$3</f>
        <v>78.044463326416007</v>
      </c>
    </row>
    <row r="57" spans="1:10" x14ac:dyDescent="0.3">
      <c r="A57" s="2" t="s">
        <v>139</v>
      </c>
      <c r="B57" s="2">
        <f>I53*linkedrecords!$B$3</f>
        <v>0.87904562676839981</v>
      </c>
    </row>
    <row r="58" spans="1:10" x14ac:dyDescent="0.3">
      <c r="A58" s="5" t="s">
        <v>160</v>
      </c>
      <c r="B58" s="2">
        <f>SUM(B55:B57)</f>
        <v>103.20699311448041</v>
      </c>
    </row>
    <row r="59" spans="1:10" x14ac:dyDescent="0.3">
      <c r="A59" s="5" t="s">
        <v>161</v>
      </c>
      <c r="B59" s="5">
        <f>Sheet1!B55*linkedrecords!E3*20</f>
        <v>49.758200031654667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2021-01-30T19:57:27Z</dcterms:created>
  <dcterms:modified xsi:type="dcterms:W3CDTF">2021-03-05T11:01:27Z</dcterms:modified>
</cp:coreProperties>
</file>