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RDIP-l1i_32k2w\"/>
    </mc:Choice>
  </mc:AlternateContent>
  <bookViews>
    <workbookView xWindow="240" yWindow="12" windowWidth="16092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E2" i="7" l="1"/>
  <c r="D2" i="7"/>
  <c r="C2" i="7"/>
  <c r="B2" i="7"/>
  <c r="G4" i="9" l="1"/>
  <c r="H4" i="9"/>
  <c r="I4" i="9"/>
  <c r="J4" i="9"/>
  <c r="G5" i="9"/>
  <c r="H5" i="9"/>
  <c r="I5" i="9"/>
  <c r="J5" i="9"/>
  <c r="G6" i="9"/>
  <c r="H6" i="9"/>
  <c r="H53" i="9" s="1"/>
  <c r="I6" i="9"/>
  <c r="J6" i="9"/>
  <c r="G7" i="9"/>
  <c r="H7" i="9"/>
  <c r="I7" i="9"/>
  <c r="J7" i="9"/>
  <c r="G8" i="9"/>
  <c r="H8" i="9"/>
  <c r="I8" i="9"/>
  <c r="J8" i="9"/>
  <c r="G9" i="9"/>
  <c r="H9" i="9"/>
  <c r="I9" i="9"/>
  <c r="J9" i="9"/>
  <c r="G10" i="9"/>
  <c r="H10" i="9"/>
  <c r="I10" i="9"/>
  <c r="J10" i="9"/>
  <c r="G11" i="9"/>
  <c r="H11" i="9"/>
  <c r="I11" i="9"/>
  <c r="J11" i="9"/>
  <c r="G12" i="9"/>
  <c r="H12" i="9"/>
  <c r="I12" i="9"/>
  <c r="J12" i="9"/>
  <c r="G13" i="9"/>
  <c r="H13" i="9"/>
  <c r="I13" i="9"/>
  <c r="J13" i="9"/>
  <c r="G14" i="9"/>
  <c r="H14" i="9"/>
  <c r="I14" i="9"/>
  <c r="J14" i="9"/>
  <c r="G15" i="9"/>
  <c r="H15" i="9"/>
  <c r="I15" i="9"/>
  <c r="J15" i="9"/>
  <c r="G16" i="9"/>
  <c r="H16" i="9"/>
  <c r="I16" i="9"/>
  <c r="J16" i="9"/>
  <c r="G17" i="9"/>
  <c r="H17" i="9"/>
  <c r="I17" i="9"/>
  <c r="J17" i="9"/>
  <c r="G18" i="9"/>
  <c r="H18" i="9"/>
  <c r="I18" i="9"/>
  <c r="J18" i="9"/>
  <c r="G19" i="9"/>
  <c r="H19" i="9"/>
  <c r="I19" i="9"/>
  <c r="J19" i="9"/>
  <c r="G20" i="9"/>
  <c r="H20" i="9"/>
  <c r="I20" i="9"/>
  <c r="J20" i="9"/>
  <c r="G21" i="9"/>
  <c r="H21" i="9"/>
  <c r="I21" i="9"/>
  <c r="J21" i="9"/>
  <c r="G22" i="9"/>
  <c r="H22" i="9"/>
  <c r="I22" i="9"/>
  <c r="J22" i="9"/>
  <c r="G23" i="9"/>
  <c r="H23" i="9"/>
  <c r="I23" i="9"/>
  <c r="J23" i="9"/>
  <c r="G24" i="9"/>
  <c r="H24" i="9"/>
  <c r="I24" i="9"/>
  <c r="J24" i="9"/>
  <c r="G25" i="9"/>
  <c r="H25" i="9"/>
  <c r="I25" i="9"/>
  <c r="J25" i="9"/>
  <c r="G26" i="9"/>
  <c r="H26" i="9"/>
  <c r="I26" i="9"/>
  <c r="J26" i="9"/>
  <c r="G27" i="9"/>
  <c r="H27" i="9"/>
  <c r="I27" i="9"/>
  <c r="J27" i="9"/>
  <c r="G28" i="9"/>
  <c r="H28" i="9"/>
  <c r="I28" i="9"/>
  <c r="J28" i="9"/>
  <c r="G29" i="9"/>
  <c r="H29" i="9"/>
  <c r="I29" i="9"/>
  <c r="J29" i="9"/>
  <c r="G30" i="9"/>
  <c r="H30" i="9"/>
  <c r="I30" i="9"/>
  <c r="J30" i="9"/>
  <c r="G31" i="9"/>
  <c r="H31" i="9"/>
  <c r="I31" i="9"/>
  <c r="J31" i="9"/>
  <c r="G32" i="9"/>
  <c r="H32" i="9"/>
  <c r="I32" i="9"/>
  <c r="J32" i="9"/>
  <c r="G33" i="9"/>
  <c r="H33" i="9"/>
  <c r="I33" i="9"/>
  <c r="J33" i="9"/>
  <c r="G34" i="9"/>
  <c r="H34" i="9"/>
  <c r="I34" i="9"/>
  <c r="J34" i="9"/>
  <c r="G35" i="9"/>
  <c r="H35" i="9"/>
  <c r="I35" i="9"/>
  <c r="J35" i="9"/>
  <c r="G36" i="9"/>
  <c r="H36" i="9"/>
  <c r="I36" i="9"/>
  <c r="J36" i="9"/>
  <c r="G37" i="9"/>
  <c r="H37" i="9"/>
  <c r="I37" i="9"/>
  <c r="J37" i="9"/>
  <c r="G38" i="9"/>
  <c r="H38" i="9"/>
  <c r="I38" i="9"/>
  <c r="J38" i="9"/>
  <c r="G39" i="9"/>
  <c r="H39" i="9"/>
  <c r="I39" i="9"/>
  <c r="J39" i="9"/>
  <c r="G40" i="9"/>
  <c r="H40" i="9"/>
  <c r="I40" i="9"/>
  <c r="J40" i="9"/>
  <c r="G41" i="9"/>
  <c r="H41" i="9"/>
  <c r="I41" i="9"/>
  <c r="J41" i="9"/>
  <c r="G42" i="9"/>
  <c r="H42" i="9"/>
  <c r="I42" i="9"/>
  <c r="J42" i="9"/>
  <c r="G43" i="9"/>
  <c r="H43" i="9"/>
  <c r="I43" i="9"/>
  <c r="J43" i="9"/>
  <c r="G44" i="9"/>
  <c r="H44" i="9"/>
  <c r="I44" i="9"/>
  <c r="J44" i="9"/>
  <c r="G45" i="9"/>
  <c r="H45" i="9"/>
  <c r="I45" i="9"/>
  <c r="J45" i="9"/>
  <c r="G46" i="9"/>
  <c r="H46" i="9"/>
  <c r="I46" i="9"/>
  <c r="J46" i="9"/>
  <c r="G47" i="9"/>
  <c r="H47" i="9"/>
  <c r="I47" i="9"/>
  <c r="J47" i="9"/>
  <c r="G48" i="9"/>
  <c r="H48" i="9"/>
  <c r="I48" i="9"/>
  <c r="J48" i="9"/>
  <c r="G49" i="9"/>
  <c r="H49" i="9"/>
  <c r="I49" i="9"/>
  <c r="J49" i="9"/>
  <c r="G50" i="9"/>
  <c r="H50" i="9"/>
  <c r="I50" i="9"/>
  <c r="J50" i="9"/>
  <c r="G51" i="9"/>
  <c r="H51" i="9"/>
  <c r="I51" i="9"/>
  <c r="J51" i="9"/>
  <c r="G52" i="9"/>
  <c r="H52" i="9"/>
  <c r="I52" i="9"/>
  <c r="J52" i="9"/>
  <c r="J3" i="9"/>
  <c r="I3" i="9"/>
  <c r="H3" i="9"/>
  <c r="G3" i="9"/>
  <c r="J53" i="9" l="1"/>
  <c r="I53" i="9"/>
  <c r="G53" i="9"/>
  <c r="B54" i="1"/>
  <c r="B55" i="1" s="1"/>
  <c r="A4" i="10" l="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3" i="10"/>
  <c r="B2" i="10"/>
  <c r="A53" i="10" l="1"/>
  <c r="E4" i="7"/>
  <c r="B59" i="9" s="1"/>
  <c r="B4" i="7"/>
  <c r="B57" i="9" s="1"/>
  <c r="C4" i="7"/>
  <c r="D4" i="7"/>
  <c r="C5" i="9"/>
  <c r="D5" i="9"/>
  <c r="E5" i="9"/>
  <c r="F5" i="9"/>
  <c r="C7" i="9"/>
  <c r="D7" i="9"/>
  <c r="E7" i="9"/>
  <c r="F7" i="9"/>
  <c r="C9" i="9"/>
  <c r="D9" i="9"/>
  <c r="E9" i="9"/>
  <c r="F9" i="9"/>
  <c r="C11" i="9"/>
  <c r="D11" i="9"/>
  <c r="E11" i="9"/>
  <c r="F11" i="9"/>
  <c r="C13" i="9"/>
  <c r="D13" i="9"/>
  <c r="E13" i="9"/>
  <c r="F13" i="9"/>
  <c r="C15" i="9"/>
  <c r="D15" i="9"/>
  <c r="E15" i="9"/>
  <c r="F15" i="9"/>
  <c r="C17" i="9"/>
  <c r="D17" i="9"/>
  <c r="E17" i="9"/>
  <c r="F17" i="9"/>
  <c r="C19" i="9"/>
  <c r="D19" i="9"/>
  <c r="E19" i="9"/>
  <c r="F19" i="9"/>
  <c r="C21" i="9"/>
  <c r="D21" i="9"/>
  <c r="E21" i="9"/>
  <c r="F21" i="9"/>
  <c r="C23" i="9"/>
  <c r="D23" i="9"/>
  <c r="E23" i="9"/>
  <c r="F23" i="9"/>
  <c r="C25" i="9"/>
  <c r="D25" i="9"/>
  <c r="E25" i="9"/>
  <c r="F25" i="9"/>
  <c r="C27" i="9"/>
  <c r="D27" i="9"/>
  <c r="E27" i="9"/>
  <c r="F27" i="9"/>
  <c r="C29" i="9"/>
  <c r="D29" i="9"/>
  <c r="E29" i="9"/>
  <c r="F29" i="9"/>
  <c r="B31" i="9"/>
  <c r="C31" i="9"/>
  <c r="D31" i="9"/>
  <c r="E31" i="9"/>
  <c r="F31" i="9"/>
  <c r="B33" i="9"/>
  <c r="C33" i="9"/>
  <c r="D33" i="9"/>
  <c r="E33" i="9"/>
  <c r="F33" i="9"/>
  <c r="B35" i="9"/>
  <c r="C35" i="9"/>
  <c r="D35" i="9"/>
  <c r="E35" i="9"/>
  <c r="F35" i="9"/>
  <c r="B37" i="9"/>
  <c r="C37" i="9"/>
  <c r="D37" i="9"/>
  <c r="E37" i="9"/>
  <c r="F37" i="9"/>
  <c r="B39" i="9"/>
  <c r="C39" i="9"/>
  <c r="D39" i="9"/>
  <c r="E39" i="9"/>
  <c r="F39" i="9"/>
  <c r="B41" i="9"/>
  <c r="C41" i="9"/>
  <c r="D41" i="9"/>
  <c r="E41" i="9"/>
  <c r="F41" i="9"/>
  <c r="E42" i="9"/>
  <c r="F42" i="9"/>
  <c r="B43" i="9"/>
  <c r="C43" i="9"/>
  <c r="D43" i="9"/>
  <c r="E43" i="9"/>
  <c r="F43" i="9"/>
  <c r="E44" i="9"/>
  <c r="F44" i="9"/>
  <c r="B45" i="9"/>
  <c r="C45" i="9"/>
  <c r="D45" i="9"/>
  <c r="E45" i="9"/>
  <c r="F45" i="9"/>
  <c r="D46" i="9"/>
  <c r="E46" i="9"/>
  <c r="F46" i="9"/>
  <c r="B47" i="9"/>
  <c r="C47" i="9"/>
  <c r="D47" i="9"/>
  <c r="E47" i="9"/>
  <c r="F47" i="9"/>
  <c r="D48" i="9"/>
  <c r="E48" i="9"/>
  <c r="F48" i="9"/>
  <c r="B49" i="9"/>
  <c r="C49" i="9"/>
  <c r="D49" i="9"/>
  <c r="E49" i="9"/>
  <c r="F49" i="9"/>
  <c r="D50" i="9"/>
  <c r="E50" i="9"/>
  <c r="F50" i="9"/>
  <c r="B51" i="9"/>
  <c r="C51" i="9"/>
  <c r="D51" i="9"/>
  <c r="E51" i="9"/>
  <c r="F51" i="9"/>
  <c r="D52" i="9"/>
  <c r="E52" i="9"/>
  <c r="F52" i="9"/>
  <c r="F3" i="9"/>
  <c r="E3" i="9"/>
  <c r="D3" i="9"/>
  <c r="C3" i="9"/>
  <c r="B3" i="9"/>
  <c r="A3" i="9"/>
  <c r="K1" i="9"/>
  <c r="B4" i="9" s="1"/>
  <c r="D20" i="8"/>
  <c r="C4" i="8"/>
  <c r="D4" i="8"/>
  <c r="C6" i="8"/>
  <c r="D6" i="8"/>
  <c r="C10" i="8"/>
  <c r="D10" i="8"/>
  <c r="C11" i="8"/>
  <c r="C12" i="8"/>
  <c r="D12" i="8"/>
  <c r="D14" i="8"/>
  <c r="C16" i="8"/>
  <c r="D16" i="8"/>
  <c r="C17" i="8"/>
  <c r="C18" i="8"/>
  <c r="D18" i="8"/>
  <c r="C22" i="8"/>
  <c r="D22" i="8"/>
  <c r="C23" i="8"/>
  <c r="C24" i="8"/>
  <c r="D24" i="8"/>
  <c r="D26" i="8"/>
  <c r="C28" i="8"/>
  <c r="D28" i="8"/>
  <c r="C29" i="8"/>
  <c r="C30" i="8"/>
  <c r="D30" i="8"/>
  <c r="D32" i="8"/>
  <c r="C34" i="8"/>
  <c r="D34" i="8"/>
  <c r="C35" i="8"/>
  <c r="C36" i="8"/>
  <c r="D36" i="8"/>
  <c r="D38" i="8"/>
  <c r="D39" i="8"/>
  <c r="C40" i="8"/>
  <c r="D40" i="8"/>
  <c r="C41" i="8"/>
  <c r="C42" i="8"/>
  <c r="D42" i="8"/>
  <c r="D44" i="8"/>
  <c r="D45" i="8"/>
  <c r="C46" i="8"/>
  <c r="D46" i="8"/>
  <c r="C47" i="8"/>
  <c r="C48" i="8"/>
  <c r="D48" i="8"/>
  <c r="D50" i="8"/>
  <c r="D51" i="8"/>
  <c r="C52" i="8"/>
  <c r="D52" i="8"/>
  <c r="D3" i="8"/>
  <c r="B4" i="8"/>
  <c r="B5" i="8"/>
  <c r="B9" i="8"/>
  <c r="B11" i="8"/>
  <c r="B12" i="8"/>
  <c r="B13" i="8"/>
  <c r="B14" i="8"/>
  <c r="B16" i="8"/>
  <c r="B17" i="8"/>
  <c r="B21" i="8"/>
  <c r="B23" i="8"/>
  <c r="B24" i="8"/>
  <c r="B25" i="8"/>
  <c r="B26" i="8"/>
  <c r="B28" i="8"/>
  <c r="B29" i="8"/>
  <c r="B33" i="8"/>
  <c r="B35" i="8"/>
  <c r="B36" i="8"/>
  <c r="B37" i="8"/>
  <c r="B38" i="8"/>
  <c r="B40" i="8"/>
  <c r="B41" i="8"/>
  <c r="B45" i="8"/>
  <c r="B47" i="8"/>
  <c r="B48" i="8"/>
  <c r="B49" i="8"/>
  <c r="B50" i="8"/>
  <c r="B52" i="8"/>
  <c r="B3" i="8"/>
  <c r="A7" i="8"/>
  <c r="A9" i="8"/>
  <c r="A10" i="8"/>
  <c r="A11" i="8"/>
  <c r="A12" i="8"/>
  <c r="A14" i="8"/>
  <c r="A15" i="8"/>
  <c r="A19" i="8"/>
  <c r="A21" i="8"/>
  <c r="A22" i="8"/>
  <c r="A23" i="8"/>
  <c r="A24" i="8"/>
  <c r="A26" i="8"/>
  <c r="A27" i="8"/>
  <c r="A31" i="8"/>
  <c r="A33" i="8"/>
  <c r="A34" i="8"/>
  <c r="A35" i="8"/>
  <c r="A36" i="8"/>
  <c r="A38" i="8"/>
  <c r="A39" i="8"/>
  <c r="A43" i="8"/>
  <c r="A45" i="8"/>
  <c r="A46" i="8"/>
  <c r="A47" i="8"/>
  <c r="A48" i="8"/>
  <c r="A49" i="8"/>
  <c r="A50" i="8"/>
  <c r="A51" i="8"/>
  <c r="E1" i="8"/>
  <c r="C7" i="8" s="1"/>
  <c r="B29" i="9" l="1"/>
  <c r="B27" i="9"/>
  <c r="B25" i="9"/>
  <c r="B23" i="9"/>
  <c r="B21" i="9"/>
  <c r="B19" i="9"/>
  <c r="B17" i="9"/>
  <c r="B15" i="9"/>
  <c r="B13" i="9"/>
  <c r="B11" i="9"/>
  <c r="B9" i="9"/>
  <c r="B7" i="9"/>
  <c r="B5" i="9"/>
  <c r="A51" i="9"/>
  <c r="A49" i="9"/>
  <c r="A47" i="9"/>
  <c r="A45" i="9"/>
  <c r="A43" i="9"/>
  <c r="A41" i="9"/>
  <c r="A39" i="9"/>
  <c r="A37" i="9"/>
  <c r="A35" i="9"/>
  <c r="A33" i="9"/>
  <c r="A31" i="9"/>
  <c r="A29" i="9"/>
  <c r="A27" i="9"/>
  <c r="A25" i="9"/>
  <c r="A23" i="9"/>
  <c r="A21" i="9"/>
  <c r="A19" i="9"/>
  <c r="A17" i="9"/>
  <c r="A15" i="9"/>
  <c r="A13" i="9"/>
  <c r="A11" i="9"/>
  <c r="A9" i="9"/>
  <c r="A7" i="9"/>
  <c r="A5" i="9"/>
  <c r="F40" i="9"/>
  <c r="F38" i="9"/>
  <c r="F36" i="9"/>
  <c r="F34" i="9"/>
  <c r="F32" i="9"/>
  <c r="F30" i="9"/>
  <c r="F28" i="9"/>
  <c r="F26" i="9"/>
  <c r="F24" i="9"/>
  <c r="F22" i="9"/>
  <c r="F20" i="9"/>
  <c r="F18" i="9"/>
  <c r="F16" i="9"/>
  <c r="F14" i="9"/>
  <c r="F12" i="9"/>
  <c r="F10" i="9"/>
  <c r="F8" i="9"/>
  <c r="F6" i="9"/>
  <c r="F4" i="9"/>
  <c r="E40" i="9"/>
  <c r="E38" i="9"/>
  <c r="E36" i="9"/>
  <c r="E34" i="9"/>
  <c r="E32" i="9"/>
  <c r="E30" i="9"/>
  <c r="E28" i="9"/>
  <c r="E26" i="9"/>
  <c r="E24" i="9"/>
  <c r="E22" i="9"/>
  <c r="E20" i="9"/>
  <c r="E18" i="9"/>
  <c r="E16" i="9"/>
  <c r="E14" i="9"/>
  <c r="E12" i="9"/>
  <c r="E10" i="9"/>
  <c r="E8" i="9"/>
  <c r="E6" i="9"/>
  <c r="E4" i="9"/>
  <c r="D44" i="9"/>
  <c r="D42" i="9"/>
  <c r="D40" i="9"/>
  <c r="D38" i="9"/>
  <c r="D36" i="9"/>
  <c r="D34" i="9"/>
  <c r="D32" i="9"/>
  <c r="D30" i="9"/>
  <c r="D28" i="9"/>
  <c r="D26" i="9"/>
  <c r="D24" i="9"/>
  <c r="D22" i="9"/>
  <c r="D20" i="9"/>
  <c r="D18" i="9"/>
  <c r="D16" i="9"/>
  <c r="D14" i="9"/>
  <c r="D12" i="9"/>
  <c r="D10" i="9"/>
  <c r="D8" i="9"/>
  <c r="D6" i="9"/>
  <c r="D4" i="9"/>
  <c r="C52" i="9"/>
  <c r="C50" i="9"/>
  <c r="C48" i="9"/>
  <c r="C46" i="9"/>
  <c r="C44" i="9"/>
  <c r="C42" i="9"/>
  <c r="C40" i="9"/>
  <c r="C38" i="9"/>
  <c r="C36" i="9"/>
  <c r="C34" i="9"/>
  <c r="C32" i="9"/>
  <c r="C30" i="9"/>
  <c r="C28" i="9"/>
  <c r="C26" i="9"/>
  <c r="C24" i="9"/>
  <c r="C22" i="9"/>
  <c r="C20" i="9"/>
  <c r="C18" i="9"/>
  <c r="C16" i="9"/>
  <c r="C14" i="9"/>
  <c r="C12" i="9"/>
  <c r="C10" i="9"/>
  <c r="C8" i="9"/>
  <c r="C6" i="9"/>
  <c r="C4" i="9"/>
  <c r="B52" i="9"/>
  <c r="B50" i="9"/>
  <c r="B48" i="9"/>
  <c r="B46" i="9"/>
  <c r="B44" i="9"/>
  <c r="B42" i="9"/>
  <c r="B40" i="9"/>
  <c r="B38" i="9"/>
  <c r="B36" i="9"/>
  <c r="B34" i="9"/>
  <c r="B32" i="9"/>
  <c r="B30" i="9"/>
  <c r="B28" i="9"/>
  <c r="B26" i="9"/>
  <c r="B24" i="9"/>
  <c r="B22" i="9"/>
  <c r="B20" i="9"/>
  <c r="B18" i="9"/>
  <c r="B16" i="9"/>
  <c r="B14" i="9"/>
  <c r="B12" i="9"/>
  <c r="B10" i="9"/>
  <c r="B8" i="9"/>
  <c r="B6" i="9"/>
  <c r="A52" i="9"/>
  <c r="A50" i="9"/>
  <c r="A48" i="9"/>
  <c r="A46" i="9"/>
  <c r="A44" i="9"/>
  <c r="A42" i="9"/>
  <c r="A40" i="9"/>
  <c r="A38" i="9"/>
  <c r="A36" i="9"/>
  <c r="A34" i="9"/>
  <c r="A32" i="9"/>
  <c r="A30" i="9"/>
  <c r="A28" i="9"/>
  <c r="A26" i="9"/>
  <c r="A24" i="9"/>
  <c r="A22" i="9"/>
  <c r="A20" i="9"/>
  <c r="A18" i="9"/>
  <c r="A16" i="9"/>
  <c r="A14" i="9"/>
  <c r="A12" i="9"/>
  <c r="A10" i="9"/>
  <c r="A8" i="9"/>
  <c r="A6" i="9"/>
  <c r="A4" i="9"/>
  <c r="A37" i="8"/>
  <c r="A25" i="8"/>
  <c r="A13" i="8"/>
  <c r="B51" i="8"/>
  <c r="B39" i="8"/>
  <c r="B27" i="8"/>
  <c r="B15" i="8"/>
  <c r="C3" i="8"/>
  <c r="D47" i="8"/>
  <c r="D41" i="8"/>
  <c r="D35" i="8"/>
  <c r="D29" i="8"/>
  <c r="D23" i="8"/>
  <c r="D17" i="8"/>
  <c r="D11" i="8"/>
  <c r="D5" i="8"/>
  <c r="D53" i="8" s="1"/>
  <c r="C5" i="8"/>
  <c r="D33" i="8"/>
  <c r="D21" i="8"/>
  <c r="D15" i="8"/>
  <c r="D9" i="8"/>
  <c r="D27" i="8"/>
  <c r="A44" i="8"/>
  <c r="A32" i="8"/>
  <c r="A20" i="8"/>
  <c r="A8" i="8"/>
  <c r="B46" i="8"/>
  <c r="B34" i="8"/>
  <c r="B22" i="8"/>
  <c r="B10" i="8"/>
  <c r="C51" i="8"/>
  <c r="C45" i="8"/>
  <c r="C39" i="8"/>
  <c r="C33" i="8"/>
  <c r="C27" i="8"/>
  <c r="C21" i="8"/>
  <c r="C15" i="8"/>
  <c r="C9" i="8"/>
  <c r="D8" i="8"/>
  <c r="A42" i="8"/>
  <c r="A30" i="8"/>
  <c r="A18" i="8"/>
  <c r="A6" i="8"/>
  <c r="B44" i="8"/>
  <c r="B32" i="8"/>
  <c r="B20" i="8"/>
  <c r="B8" i="8"/>
  <c r="C50" i="8"/>
  <c r="C44" i="8"/>
  <c r="C38" i="8"/>
  <c r="C32" i="8"/>
  <c r="C26" i="8"/>
  <c r="C20" i="8"/>
  <c r="C14" i="8"/>
  <c r="C8" i="8"/>
  <c r="A3" i="8"/>
  <c r="A41" i="8"/>
  <c r="A29" i="8"/>
  <c r="A17" i="8"/>
  <c r="A5" i="8"/>
  <c r="B43" i="8"/>
  <c r="B31" i="8"/>
  <c r="B19" i="8"/>
  <c r="B7" i="8"/>
  <c r="D49" i="8"/>
  <c r="D43" i="8"/>
  <c r="D37" i="8"/>
  <c r="D31" i="8"/>
  <c r="D25" i="8"/>
  <c r="D19" i="8"/>
  <c r="D13" i="8"/>
  <c r="D7" i="8"/>
  <c r="A52" i="8"/>
  <c r="A40" i="8"/>
  <c r="A28" i="8"/>
  <c r="A16" i="8"/>
  <c r="A4" i="8"/>
  <c r="B42" i="8"/>
  <c r="B30" i="8"/>
  <c r="B18" i="8"/>
  <c r="B6" i="8"/>
  <c r="C49" i="8"/>
  <c r="C43" i="8"/>
  <c r="C37" i="8"/>
  <c r="C31" i="8"/>
  <c r="C25" i="8"/>
  <c r="C19" i="8"/>
  <c r="C13" i="8"/>
  <c r="C53" i="9" l="1"/>
  <c r="B53" i="9"/>
  <c r="D53" i="9"/>
  <c r="F53" i="9"/>
  <c r="A53" i="9"/>
  <c r="E53" i="9"/>
  <c r="B53" i="8"/>
  <c r="C53" i="8"/>
  <c r="A53" i="8"/>
  <c r="B54" i="9" l="1"/>
  <c r="B56" i="9"/>
  <c r="B55" i="9"/>
  <c r="B54" i="8"/>
  <c r="E3" i="7"/>
  <c r="B56" i="10" s="1"/>
  <c r="C3" i="7"/>
  <c r="B55" i="10" s="1"/>
  <c r="B59" i="8"/>
  <c r="B57" i="8"/>
  <c r="B56" i="8"/>
  <c r="B55" i="8"/>
  <c r="B58" i="9" l="1"/>
  <c r="B58" i="8"/>
  <c r="L4" i="6"/>
  <c r="M4" i="6" s="1"/>
  <c r="L5" i="6"/>
  <c r="M5" i="6" s="1"/>
  <c r="L6" i="6"/>
  <c r="M6" i="6" s="1"/>
  <c r="L7" i="6"/>
  <c r="M7" i="6" s="1"/>
  <c r="L8" i="6"/>
  <c r="M8" i="6" s="1"/>
  <c r="L9" i="6"/>
  <c r="M9" i="6" s="1"/>
  <c r="L10" i="6"/>
  <c r="M10" i="6" s="1"/>
  <c r="L11" i="6"/>
  <c r="M11" i="6" s="1"/>
  <c r="L12" i="6"/>
  <c r="M12" i="6" s="1"/>
  <c r="L13" i="6"/>
  <c r="M13" i="6" s="1"/>
  <c r="L14" i="6"/>
  <c r="M14" i="6" s="1"/>
  <c r="L15" i="6"/>
  <c r="M15" i="6" s="1"/>
  <c r="L16" i="6"/>
  <c r="M16" i="6" s="1"/>
  <c r="L17" i="6"/>
  <c r="M17" i="6" s="1"/>
  <c r="L18" i="6"/>
  <c r="M18" i="6" s="1"/>
  <c r="L19" i="6"/>
  <c r="M19" i="6" s="1"/>
  <c r="L20" i="6"/>
  <c r="M20" i="6" s="1"/>
  <c r="L21" i="6"/>
  <c r="M21" i="6" s="1"/>
  <c r="L22" i="6"/>
  <c r="M22" i="6" s="1"/>
  <c r="L23" i="6"/>
  <c r="M23" i="6" s="1"/>
  <c r="L24" i="6"/>
  <c r="M24" i="6" s="1"/>
  <c r="L25" i="6"/>
  <c r="M25" i="6" s="1"/>
  <c r="L26" i="6"/>
  <c r="M26" i="6" s="1"/>
  <c r="L27" i="6"/>
  <c r="M27" i="6" s="1"/>
  <c r="L28" i="6"/>
  <c r="M28" i="6" s="1"/>
  <c r="L29" i="6"/>
  <c r="M29" i="6" s="1"/>
  <c r="L30" i="6"/>
  <c r="M30" i="6" s="1"/>
  <c r="L31" i="6"/>
  <c r="M31" i="6" s="1"/>
  <c r="L32" i="6"/>
  <c r="M32" i="6" s="1"/>
  <c r="L33" i="6"/>
  <c r="M33" i="6" s="1"/>
  <c r="L34" i="6"/>
  <c r="M34" i="6" s="1"/>
  <c r="L35" i="6"/>
  <c r="M35" i="6" s="1"/>
  <c r="L36" i="6"/>
  <c r="M36" i="6" s="1"/>
  <c r="L37" i="6"/>
  <c r="M37" i="6" s="1"/>
  <c r="L38" i="6"/>
  <c r="M38" i="6" s="1"/>
  <c r="L39" i="6"/>
  <c r="M39" i="6" s="1"/>
  <c r="L40" i="6"/>
  <c r="M40" i="6" s="1"/>
  <c r="L41" i="6"/>
  <c r="M41" i="6" s="1"/>
  <c r="L42" i="6"/>
  <c r="M42" i="6" s="1"/>
  <c r="L43" i="6"/>
  <c r="M43" i="6" s="1"/>
  <c r="L44" i="6"/>
  <c r="M44" i="6" s="1"/>
  <c r="L45" i="6"/>
  <c r="M45" i="6" s="1"/>
  <c r="L46" i="6"/>
  <c r="M46" i="6" s="1"/>
  <c r="L47" i="6"/>
  <c r="M47" i="6" s="1"/>
  <c r="L48" i="6"/>
  <c r="M48" i="6" s="1"/>
  <c r="L49" i="6"/>
  <c r="M49" i="6" s="1"/>
  <c r="L50" i="6"/>
  <c r="M50" i="6" s="1"/>
  <c r="L51" i="6"/>
  <c r="M51" i="6" s="1"/>
  <c r="L52" i="6"/>
  <c r="M52" i="6" s="1"/>
  <c r="L3" i="6"/>
  <c r="M3" i="6" s="1"/>
</calcChain>
</file>

<file path=xl/sharedStrings.xml><?xml version="1.0" encoding="utf-8"?>
<sst xmlns="http://schemas.openxmlformats.org/spreadsheetml/2006/main" count="444" uniqueCount="175">
  <si>
    <t xml:space="preserve">IPC </t>
  </si>
  <si>
    <t>client_001</t>
  </si>
  <si>
    <t>RDIP-cache32k8w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</si>
  <si>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</si>
  <si>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</si>
  <si>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</si>
  <si>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</si>
  <si>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</si>
  <si>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</si>
  <si>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</si>
  <si>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</si>
  <si>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</si>
  <si>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</si>
  <si>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</si>
  <si>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</si>
  <si>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</si>
  <si>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</si>
  <si>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</si>
  <si>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</si>
  <si>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</si>
  <si>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</si>
  <si>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</si>
  <si>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</si>
  <si>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</si>
  <si>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</si>
  <si>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</si>
  <si>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</si>
  <si>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</si>
  <si>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</si>
  <si>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</si>
  <si>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</si>
  <si>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</si>
  <si>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</si>
  <si>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</si>
  <si>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</si>
  <si>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</si>
  <si>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</si>
  <si>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</si>
  <si>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</si>
  <si>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</si>
  <si>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</si>
  <si>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</si>
  <si>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</si>
  <si>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</si>
  <si>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</si>
  <si>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</si>
  <si>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</si>
  <si>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</si>
  <si>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</si>
  <si>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</si>
  <si>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</si>
  <si>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</si>
  <si>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</si>
  <si>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</si>
  <si>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</si>
  <si>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</si>
  <si>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</si>
  <si>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</si>
  <si>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</si>
  <si>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</si>
  <si>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</si>
  <si>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</si>
  <si>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</si>
  <si>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</si>
  <si>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</si>
  <si>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</si>
  <si>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</si>
  <si>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</si>
  <si>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</si>
  <si>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</si>
  <si>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</si>
  <si>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</si>
  <si>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</si>
  <si>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</si>
  <si>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</si>
  <si>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</si>
  <si>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</si>
  <si>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</si>
  <si>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</si>
  <si>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</si>
  <si>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</si>
  <si>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</si>
  <si>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</si>
  <si>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RAS_access_cntr </t>
  </si>
  <si>
    <t xml:space="preserve">current_block_access_cntr </t>
  </si>
  <si>
    <t xml:space="preserve">table_access_cntr </t>
  </si>
  <si>
    <t xml:space="preserve">last_block_access_cntr </t>
  </si>
  <si>
    <t xml:space="preserve">last_signature_access_cntr </t>
  </si>
  <si>
    <t xml:space="preserve">miss_log_access_cntr </t>
  </si>
  <si>
    <t xml:space="preserve">prefetch_queue_access_cntr </t>
  </si>
  <si>
    <t xml:space="preserve">signature_access_cntr </t>
  </si>
  <si>
    <t xml:space="preserve">miss log count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</si>
  <si>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</si>
  <si>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</si>
  <si>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</si>
  <si>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</si>
  <si>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</si>
  <si>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</si>
  <si>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</si>
  <si>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</si>
  <si>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</si>
  <si>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</si>
  <si>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</si>
  <si>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</si>
  <si>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</si>
  <si>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</si>
  <si>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</si>
  <si>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</si>
  <si>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</si>
  <si>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</si>
  <si>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</si>
  <si>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</si>
  <si>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</si>
  <si>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</si>
  <si>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</si>
  <si>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</si>
  <si>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</si>
  <si>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</si>
  <si>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</si>
  <si>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</si>
  <si>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</si>
  <si>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</si>
  <si>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</si>
  <si>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</si>
  <si>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</si>
  <si>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</si>
  <si>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</si>
  <si>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</si>
  <si>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</si>
  <si>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</si>
  <si>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</si>
  <si>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</si>
  <si>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</si>
  <si>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</si>
  <si>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</si>
  <si>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</si>
  <si>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</si>
  <si>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</si>
  <si>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</si>
  <si>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</si>
  <si>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</si>
  <si>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table_energy</t>
  </si>
  <si>
    <t>total_energy</t>
  </si>
  <si>
    <t>tag</t>
  </si>
  <si>
    <t>read</t>
  </si>
  <si>
    <t>write</t>
  </si>
  <si>
    <t>static</t>
  </si>
  <si>
    <t>rdip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</si>
  <si>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</si>
  <si>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</si>
  <si>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</si>
  <si>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</si>
  <si>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</si>
  <si>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</si>
  <si>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</si>
  <si>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</si>
  <si>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</si>
  <si>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</si>
  <si>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</si>
  <si>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</si>
  <si>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</si>
  <si>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l2</t>
  </si>
  <si>
    <t>main_table</t>
  </si>
  <si>
    <t>geomean</t>
  </si>
  <si>
    <t>exec_time(s)</t>
  </si>
  <si>
    <t>dynamic_energy</t>
  </si>
  <si>
    <t>static_energy</t>
  </si>
  <si>
    <t>total_pki</t>
  </si>
  <si>
    <t xml:space="preserve">L2C-Morteza_fill_l2_prefetches </t>
  </si>
  <si>
    <t xml:space="preserve">LLC-Morteza_fill_l2_prefetches </t>
  </si>
  <si>
    <t>l2_pref_hit</t>
  </si>
  <si>
    <t>l2_pref_acc</t>
  </si>
  <si>
    <t>l2_pref_miss</t>
  </si>
  <si>
    <t>l2_pref_upper</t>
  </si>
  <si>
    <t>l1I32K512S2W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</si>
</sst>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20">
          <cell r="C20">
            <v>15.273199999999999</v>
          </cell>
          <cell r="D20">
            <v>7.9845100000000002E-3</v>
          </cell>
          <cell r="E20">
            <v>0.206593</v>
          </cell>
          <cell r="F20">
            <v>0.28170600000000001</v>
          </cell>
        </row>
      </sheetData>
      <sheetData sheetId="1"/>
      <sheetData sheetId="2">
        <row r="2">
          <cell r="B2">
            <v>0.16281599999999999</v>
          </cell>
          <cell r="C2">
            <v>36.241700000000002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topLeftCell="A29" workbookViewId="0">
      <selection activeCell="B53" sqref="B53"/>
    </sheetView>
  </sheetViews>
  <sheetFormatPr defaultRowHeight="14.4" x14ac:dyDescent="0.3"/>
  <cols>
    <col min="1" max="1" width="17.88671875" bestFit="1" customWidth="1"/>
  </cols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9">
        <v>1.23133</v>
      </c>
    </row>
    <row r="4" spans="1:2" x14ac:dyDescent="0.3">
      <c r="A4" t="s">
        <v>92</v>
      </c>
      <c r="B4" s="9">
        <v>1.47858</v>
      </c>
    </row>
    <row r="5" spans="1:2" x14ac:dyDescent="0.3">
      <c r="A5" t="s">
        <v>93</v>
      </c>
      <c r="B5" s="9">
        <v>1.2116199999999999</v>
      </c>
    </row>
    <row r="6" spans="1:2" x14ac:dyDescent="0.3">
      <c r="A6" t="s">
        <v>94</v>
      </c>
      <c r="B6" s="9">
        <v>1.1317600000000001</v>
      </c>
    </row>
    <row r="7" spans="1:2" x14ac:dyDescent="0.3">
      <c r="A7" t="s">
        <v>95</v>
      </c>
      <c r="B7" s="9">
        <v>1.1825000000000001</v>
      </c>
    </row>
    <row r="8" spans="1:2" x14ac:dyDescent="0.3">
      <c r="A8" t="s">
        <v>96</v>
      </c>
      <c r="B8" s="9">
        <v>1.15259</v>
      </c>
    </row>
    <row r="9" spans="1:2" x14ac:dyDescent="0.3">
      <c r="A9" t="s">
        <v>97</v>
      </c>
      <c r="B9" s="9">
        <v>1.27807</v>
      </c>
    </row>
    <row r="10" spans="1:2" x14ac:dyDescent="0.3">
      <c r="A10" t="s">
        <v>98</v>
      </c>
      <c r="B10" s="9">
        <v>1.2017199999999999</v>
      </c>
    </row>
    <row r="11" spans="1:2" x14ac:dyDescent="0.3">
      <c r="A11" t="s">
        <v>99</v>
      </c>
      <c r="B11" s="9">
        <v>1.3089500000000001</v>
      </c>
    </row>
    <row r="12" spans="1:2" x14ac:dyDescent="0.3">
      <c r="A12" t="s">
        <v>100</v>
      </c>
      <c r="B12" s="9">
        <v>1.51128</v>
      </c>
    </row>
    <row r="13" spans="1:2" x14ac:dyDescent="0.3">
      <c r="A13" t="s">
        <v>101</v>
      </c>
      <c r="B13" s="9">
        <v>0.85305299999999995</v>
      </c>
    </row>
    <row r="14" spans="1:2" x14ac:dyDescent="0.3">
      <c r="A14" t="s">
        <v>102</v>
      </c>
      <c r="B14" s="9">
        <v>0.68646300000000005</v>
      </c>
    </row>
    <row r="15" spans="1:2" x14ac:dyDescent="0.3">
      <c r="A15" t="s">
        <v>103</v>
      </c>
      <c r="B15" s="9">
        <v>0.72353999999999996</v>
      </c>
    </row>
    <row r="16" spans="1:2" x14ac:dyDescent="0.3">
      <c r="A16" t="s">
        <v>104</v>
      </c>
      <c r="B16" s="9">
        <v>0.79256000000000004</v>
      </c>
    </row>
    <row r="17" spans="1:2" x14ac:dyDescent="0.3">
      <c r="A17" t="s">
        <v>105</v>
      </c>
      <c r="B17" s="9">
        <v>0.96436900000000003</v>
      </c>
    </row>
    <row r="18" spans="1:2" x14ac:dyDescent="0.3">
      <c r="A18" t="s">
        <v>106</v>
      </c>
      <c r="B18" s="9">
        <v>0.986128</v>
      </c>
    </row>
    <row r="19" spans="1:2" x14ac:dyDescent="0.3">
      <c r="A19" t="s">
        <v>107</v>
      </c>
      <c r="B19" s="9">
        <v>0.96126500000000004</v>
      </c>
    </row>
    <row r="20" spans="1:2" x14ac:dyDescent="0.3">
      <c r="A20" t="s">
        <v>108</v>
      </c>
      <c r="B20" s="9">
        <v>1.3832</v>
      </c>
    </row>
    <row r="21" spans="1:2" x14ac:dyDescent="0.3">
      <c r="A21" t="s">
        <v>109</v>
      </c>
      <c r="B21" s="9">
        <v>1.4795700000000001</v>
      </c>
    </row>
    <row r="22" spans="1:2" x14ac:dyDescent="0.3">
      <c r="A22" t="s">
        <v>110</v>
      </c>
      <c r="B22" s="9">
        <v>1.1448700000000001</v>
      </c>
    </row>
    <row r="23" spans="1:2" x14ac:dyDescent="0.3">
      <c r="A23" t="s">
        <v>111</v>
      </c>
      <c r="B23" s="9">
        <v>0.51661000000000001</v>
      </c>
    </row>
    <row r="24" spans="1:2" x14ac:dyDescent="0.3">
      <c r="A24" t="s">
        <v>112</v>
      </c>
      <c r="B24" s="9">
        <v>0.56022400000000006</v>
      </c>
    </row>
    <row r="25" spans="1:2" x14ac:dyDescent="0.3">
      <c r="A25" t="s">
        <v>113</v>
      </c>
      <c r="B25" s="9">
        <v>0.50014700000000001</v>
      </c>
    </row>
    <row r="26" spans="1:2" x14ac:dyDescent="0.3">
      <c r="A26" t="s">
        <v>114</v>
      </c>
      <c r="B26" s="9">
        <v>0.56169199999999997</v>
      </c>
    </row>
    <row r="27" spans="1:2" x14ac:dyDescent="0.3">
      <c r="A27" t="s">
        <v>115</v>
      </c>
      <c r="B27" s="9">
        <v>0.58637799999999995</v>
      </c>
    </row>
    <row r="28" spans="1:2" x14ac:dyDescent="0.3">
      <c r="A28" t="s">
        <v>116</v>
      </c>
      <c r="B28" s="9">
        <v>0.59299500000000005</v>
      </c>
    </row>
    <row r="29" spans="1:2" x14ac:dyDescent="0.3">
      <c r="A29" t="s">
        <v>117</v>
      </c>
      <c r="B29" s="9">
        <v>1.1150500000000001</v>
      </c>
    </row>
    <row r="30" spans="1:2" x14ac:dyDescent="0.3">
      <c r="A30" t="s">
        <v>118</v>
      </c>
      <c r="B30" s="9">
        <v>1.12476</v>
      </c>
    </row>
    <row r="31" spans="1:2" x14ac:dyDescent="0.3">
      <c r="A31" t="s">
        <v>119</v>
      </c>
      <c r="B31" s="9">
        <v>1.13578</v>
      </c>
    </row>
    <row r="32" spans="1:2" x14ac:dyDescent="0.3">
      <c r="A32" t="s">
        <v>120</v>
      </c>
      <c r="B32" s="9">
        <v>1.0686</v>
      </c>
    </row>
    <row r="33" spans="1:2" x14ac:dyDescent="0.3">
      <c r="A33" t="s">
        <v>121</v>
      </c>
      <c r="B33" s="9">
        <v>1.0538099999999999</v>
      </c>
    </row>
    <row r="34" spans="1:2" x14ac:dyDescent="0.3">
      <c r="A34" t="s">
        <v>122</v>
      </c>
      <c r="B34" s="9">
        <v>1.0738000000000001</v>
      </c>
    </row>
    <row r="35" spans="1:2" x14ac:dyDescent="0.3">
      <c r="A35" t="s">
        <v>123</v>
      </c>
      <c r="B35" s="9">
        <v>1.08111</v>
      </c>
    </row>
    <row r="36" spans="1:2" x14ac:dyDescent="0.3">
      <c r="A36" t="s">
        <v>124</v>
      </c>
      <c r="B36" s="9">
        <v>1.12191</v>
      </c>
    </row>
    <row r="37" spans="1:2" x14ac:dyDescent="0.3">
      <c r="A37" t="s">
        <v>125</v>
      </c>
      <c r="B37" s="9">
        <v>1.06436</v>
      </c>
    </row>
    <row r="38" spans="1:2" x14ac:dyDescent="0.3">
      <c r="A38" t="s">
        <v>126</v>
      </c>
      <c r="B38" s="9">
        <v>1.15777</v>
      </c>
    </row>
    <row r="39" spans="1:2" x14ac:dyDescent="0.3">
      <c r="A39" t="s">
        <v>127</v>
      </c>
      <c r="B39" s="9">
        <v>1.3773200000000001</v>
      </c>
    </row>
    <row r="40" spans="1:2" x14ac:dyDescent="0.3">
      <c r="A40" t="s">
        <v>128</v>
      </c>
      <c r="B40" s="9">
        <v>1.44801</v>
      </c>
    </row>
    <row r="41" spans="1:2" x14ac:dyDescent="0.3">
      <c r="A41" t="s">
        <v>129</v>
      </c>
      <c r="B41" s="9">
        <v>1.1578900000000001</v>
      </c>
    </row>
    <row r="42" spans="1:2" x14ac:dyDescent="0.3">
      <c r="A42" t="s">
        <v>130</v>
      </c>
      <c r="B42" s="9">
        <v>1.52237</v>
      </c>
    </row>
    <row r="43" spans="1:2" x14ac:dyDescent="0.3">
      <c r="A43" t="s">
        <v>131</v>
      </c>
      <c r="B43" s="9">
        <v>1.4869600000000001</v>
      </c>
    </row>
    <row r="44" spans="1:2" x14ac:dyDescent="0.3">
      <c r="A44" t="s">
        <v>132</v>
      </c>
      <c r="B44" s="9">
        <v>1.5004</v>
      </c>
    </row>
    <row r="45" spans="1:2" x14ac:dyDescent="0.3">
      <c r="A45" t="s">
        <v>133</v>
      </c>
      <c r="B45" s="9">
        <v>1.5286200000000001</v>
      </c>
    </row>
    <row r="46" spans="1:2" x14ac:dyDescent="0.3">
      <c r="A46" t="s">
        <v>134</v>
      </c>
      <c r="B46" s="9">
        <v>1.238</v>
      </c>
    </row>
    <row r="47" spans="1:2" x14ac:dyDescent="0.3">
      <c r="A47" t="s">
        <v>135</v>
      </c>
      <c r="B47" s="9">
        <v>0.24934200000000001</v>
      </c>
    </row>
    <row r="48" spans="1:2" x14ac:dyDescent="0.3">
      <c r="A48" t="s">
        <v>136</v>
      </c>
      <c r="B48" s="9">
        <v>0.23181499999999999</v>
      </c>
    </row>
    <row r="49" spans="1:2" x14ac:dyDescent="0.3">
      <c r="A49" t="s">
        <v>137</v>
      </c>
      <c r="B49" s="9">
        <v>1.11372</v>
      </c>
    </row>
    <row r="50" spans="1:2" x14ac:dyDescent="0.3">
      <c r="A50" t="s">
        <v>138</v>
      </c>
      <c r="B50" s="9">
        <v>1.2746</v>
      </c>
    </row>
    <row r="51" spans="1:2" x14ac:dyDescent="0.3">
      <c r="A51" t="s">
        <v>139</v>
      </c>
      <c r="B51" s="9">
        <v>1.33857</v>
      </c>
    </row>
    <row r="52" spans="1:2" x14ac:dyDescent="0.3">
      <c r="A52" t="s">
        <v>140</v>
      </c>
      <c r="B52" s="9">
        <v>1.6530100000000001</v>
      </c>
    </row>
    <row r="54" spans="1:2" x14ac:dyDescent="0.3">
      <c r="A54" t="s">
        <v>163</v>
      </c>
      <c r="B54">
        <f>GEOMEAN(B3:B52)</f>
        <v>1.0075758399896448</v>
      </c>
    </row>
    <row r="55" spans="1:2" x14ac:dyDescent="0.3">
      <c r="A55" t="s">
        <v>164</v>
      </c>
      <c r="B55">
        <f>0.0125/B54</f>
        <v>1.2406014022853571E-2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2" workbookViewId="0">
      <selection activeCell="B56" sqref="B56"/>
    </sheetView>
  </sheetViews>
  <sheetFormatPr defaultRowHeight="14.4" x14ac:dyDescent="0.3"/>
  <cols>
    <col min="1" max="1" width="14.33203125" bestFit="1" customWidth="1"/>
  </cols>
  <sheetData>
    <row r="1" spans="1:2" s="2" customFormat="1" x14ac:dyDescent="0.3">
      <c r="A1" s="2" t="s">
        <v>148</v>
      </c>
    </row>
    <row r="2" spans="1:2" x14ac:dyDescent="0.3">
      <c r="A2" t="s">
        <v>162</v>
      </c>
      <c r="B2" s="2">
        <f>1000/50000000</f>
        <v>2.0000000000000002E-5</v>
      </c>
    </row>
    <row r="3" spans="1:2" x14ac:dyDescent="0.3">
      <c r="A3">
        <f>Sheet6!D3*$B$2</f>
        <v>114.34110000000001</v>
      </c>
    </row>
    <row r="4" spans="1:2" x14ac:dyDescent="0.3">
      <c r="A4" s="2">
        <f>Sheet6!D4*$B$2</f>
        <v>158.59100000000001</v>
      </c>
    </row>
    <row r="5" spans="1:2" x14ac:dyDescent="0.3">
      <c r="A5" s="2">
        <f>Sheet6!D5*$B$2</f>
        <v>147.39112</v>
      </c>
    </row>
    <row r="6" spans="1:2" x14ac:dyDescent="0.3">
      <c r="A6" s="2">
        <f>Sheet6!D6*$B$2</f>
        <v>127.56992000000001</v>
      </c>
    </row>
    <row r="7" spans="1:2" x14ac:dyDescent="0.3">
      <c r="A7" s="2">
        <f>Sheet6!D7*$B$2</f>
        <v>171.22702000000001</v>
      </c>
    </row>
    <row r="8" spans="1:2" x14ac:dyDescent="0.3">
      <c r="A8" s="2">
        <f>Sheet6!D8*$B$2</f>
        <v>113.50172000000001</v>
      </c>
    </row>
    <row r="9" spans="1:2" x14ac:dyDescent="0.3">
      <c r="A9" s="2">
        <f>Sheet6!D9*$B$2</f>
        <v>109.51404000000001</v>
      </c>
    </row>
    <row r="10" spans="1:2" x14ac:dyDescent="0.3">
      <c r="A10" s="2">
        <f>Sheet6!D10*$B$2</f>
        <v>163.63074</v>
      </c>
    </row>
    <row r="11" spans="1:2" x14ac:dyDescent="0.3">
      <c r="A11" s="2">
        <f>Sheet6!D11*$B$2</f>
        <v>93.669700000000006</v>
      </c>
    </row>
    <row r="12" spans="1:2" x14ac:dyDescent="0.3">
      <c r="A12" s="2">
        <f>Sheet6!D12*$B$2</f>
        <v>205.39948000000001</v>
      </c>
    </row>
    <row r="13" spans="1:2" x14ac:dyDescent="0.3">
      <c r="A13" s="2">
        <f>Sheet6!D13*$B$2</f>
        <v>145.99300000000002</v>
      </c>
    </row>
    <row r="14" spans="1:2" x14ac:dyDescent="0.3">
      <c r="A14" s="2">
        <f>Sheet6!D14*$B$2</f>
        <v>139.17882</v>
      </c>
    </row>
    <row r="15" spans="1:2" x14ac:dyDescent="0.3">
      <c r="A15" s="2">
        <f>Sheet6!D15*$B$2</f>
        <v>126.56156000000001</v>
      </c>
    </row>
    <row r="16" spans="1:2" x14ac:dyDescent="0.3">
      <c r="A16" s="2">
        <f>Sheet6!D16*$B$2</f>
        <v>122.69722000000002</v>
      </c>
    </row>
    <row r="17" spans="1:1" x14ac:dyDescent="0.3">
      <c r="A17" s="2">
        <f>Sheet6!D17*$B$2</f>
        <v>120.96654000000001</v>
      </c>
    </row>
    <row r="18" spans="1:1" x14ac:dyDescent="0.3">
      <c r="A18" s="2">
        <f>Sheet6!D18*$B$2</f>
        <v>120.92212000000001</v>
      </c>
    </row>
    <row r="19" spans="1:1" x14ac:dyDescent="0.3">
      <c r="A19" s="2">
        <f>Sheet6!D19*$B$2</f>
        <v>118.67624000000001</v>
      </c>
    </row>
    <row r="20" spans="1:1" x14ac:dyDescent="0.3">
      <c r="A20" s="2">
        <f>Sheet6!D20*$B$2</f>
        <v>206.93122000000002</v>
      </c>
    </row>
    <row r="21" spans="1:1" x14ac:dyDescent="0.3">
      <c r="A21" s="2">
        <f>Sheet6!D21*$B$2</f>
        <v>207.57054000000002</v>
      </c>
    </row>
    <row r="22" spans="1:1" x14ac:dyDescent="0.3">
      <c r="A22" s="2">
        <f>Sheet6!D22*$B$2</f>
        <v>103.97704</v>
      </c>
    </row>
    <row r="23" spans="1:1" x14ac:dyDescent="0.3">
      <c r="A23" s="2">
        <f>Sheet6!D23*$B$2</f>
        <v>148.91832000000002</v>
      </c>
    </row>
    <row r="24" spans="1:1" x14ac:dyDescent="0.3">
      <c r="A24" s="2">
        <f>Sheet6!D24*$B$2</f>
        <v>147.27734000000001</v>
      </c>
    </row>
    <row r="25" spans="1:1" x14ac:dyDescent="0.3">
      <c r="A25" s="2">
        <f>Sheet6!D25*$B$2</f>
        <v>147.26188000000002</v>
      </c>
    </row>
    <row r="26" spans="1:1" x14ac:dyDescent="0.3">
      <c r="A26" s="2">
        <f>Sheet6!D26*$B$2</f>
        <v>151.62664000000001</v>
      </c>
    </row>
    <row r="27" spans="1:1" x14ac:dyDescent="0.3">
      <c r="A27" s="2">
        <f>Sheet6!D27*$B$2</f>
        <v>152.11590000000001</v>
      </c>
    </row>
    <row r="28" spans="1:1" x14ac:dyDescent="0.3">
      <c r="A28" s="2">
        <f>Sheet6!D28*$B$2</f>
        <v>151.04404000000002</v>
      </c>
    </row>
    <row r="29" spans="1:1" x14ac:dyDescent="0.3">
      <c r="A29" s="2">
        <f>Sheet6!D29*$B$2</f>
        <v>130.24518</v>
      </c>
    </row>
    <row r="30" spans="1:1" x14ac:dyDescent="0.3">
      <c r="A30" s="2">
        <f>Sheet6!D30*$B$2</f>
        <v>132.30678</v>
      </c>
    </row>
    <row r="31" spans="1:1" x14ac:dyDescent="0.3">
      <c r="A31" s="2">
        <f>Sheet6!D31*$B$2</f>
        <v>145.96464</v>
      </c>
    </row>
    <row r="32" spans="1:1" x14ac:dyDescent="0.3">
      <c r="A32" s="2">
        <f>Sheet6!D32*$B$2</f>
        <v>135.02096</v>
      </c>
    </row>
    <row r="33" spans="1:1" x14ac:dyDescent="0.3">
      <c r="A33" s="2">
        <f>Sheet6!D33*$B$2</f>
        <v>136.01884000000001</v>
      </c>
    </row>
    <row r="34" spans="1:1" x14ac:dyDescent="0.3">
      <c r="A34" s="2">
        <f>Sheet6!D34*$B$2</f>
        <v>162.76856000000001</v>
      </c>
    </row>
    <row r="35" spans="1:1" x14ac:dyDescent="0.3">
      <c r="A35" s="2">
        <f>Sheet6!D35*$B$2</f>
        <v>161.12686000000002</v>
      </c>
    </row>
    <row r="36" spans="1:1" x14ac:dyDescent="0.3">
      <c r="A36" s="2">
        <f>Sheet6!D36*$B$2</f>
        <v>161.99224000000001</v>
      </c>
    </row>
    <row r="37" spans="1:1" x14ac:dyDescent="0.3">
      <c r="A37" s="2">
        <f>Sheet6!D37*$B$2</f>
        <v>165.99674000000002</v>
      </c>
    </row>
    <row r="38" spans="1:1" x14ac:dyDescent="0.3">
      <c r="A38" s="2">
        <f>Sheet6!D38*$B$2</f>
        <v>179.63536000000002</v>
      </c>
    </row>
    <row r="39" spans="1:1" x14ac:dyDescent="0.3">
      <c r="A39" s="2">
        <f>Sheet6!D39*$B$2</f>
        <v>202.94970000000001</v>
      </c>
    </row>
    <row r="40" spans="1:1" x14ac:dyDescent="0.3">
      <c r="A40" s="2">
        <f>Sheet6!D40*$B$2</f>
        <v>204.74576000000002</v>
      </c>
    </row>
    <row r="41" spans="1:1" x14ac:dyDescent="0.3">
      <c r="A41" s="2">
        <f>Sheet6!D41*$B$2</f>
        <v>205.35840000000002</v>
      </c>
    </row>
    <row r="42" spans="1:1" x14ac:dyDescent="0.3">
      <c r="A42" s="2">
        <f>Sheet6!D42*$B$2</f>
        <v>174.59376</v>
      </c>
    </row>
    <row r="43" spans="1:1" x14ac:dyDescent="0.3">
      <c r="A43" s="2">
        <f>Sheet6!D43*$B$2</f>
        <v>202.86938000000001</v>
      </c>
    </row>
    <row r="44" spans="1:1" x14ac:dyDescent="0.3">
      <c r="A44" s="2">
        <f>Sheet6!D44*$B$2</f>
        <v>203.08590000000001</v>
      </c>
    </row>
    <row r="45" spans="1:1" x14ac:dyDescent="0.3">
      <c r="A45" s="2">
        <f>Sheet6!D45*$B$2</f>
        <v>196.0489</v>
      </c>
    </row>
    <row r="46" spans="1:1" x14ac:dyDescent="0.3">
      <c r="A46" s="2">
        <f>Sheet6!D46*$B$2</f>
        <v>157.1652</v>
      </c>
    </row>
    <row r="47" spans="1:1" x14ac:dyDescent="0.3">
      <c r="A47" s="2">
        <f>Sheet6!D47*$B$2</f>
        <v>100.66770000000001</v>
      </c>
    </row>
    <row r="48" spans="1:1" x14ac:dyDescent="0.3">
      <c r="A48" s="2">
        <f>Sheet6!D48*$B$2</f>
        <v>94.860560000000007</v>
      </c>
    </row>
    <row r="49" spans="1:2" x14ac:dyDescent="0.3">
      <c r="A49" s="2">
        <f>Sheet6!D49*$B$2</f>
        <v>59.850160000000002</v>
      </c>
    </row>
    <row r="50" spans="1:2" x14ac:dyDescent="0.3">
      <c r="A50" s="2">
        <f>Sheet6!D50*$B$2</f>
        <v>77.395560000000003</v>
      </c>
    </row>
    <row r="51" spans="1:2" x14ac:dyDescent="0.3">
      <c r="A51" s="2">
        <f>Sheet6!D51*$B$2</f>
        <v>100.26844000000001</v>
      </c>
    </row>
    <row r="52" spans="1:2" x14ac:dyDescent="0.3">
      <c r="A52" s="2">
        <f>Sheet6!D52*$B$2</f>
        <v>27.308760000000003</v>
      </c>
    </row>
    <row r="53" spans="1:2" x14ac:dyDescent="0.3">
      <c r="A53" s="2">
        <f>AVERAGE(A2:A52)</f>
        <v>144.69597200000001</v>
      </c>
      <c r="B53" t="s">
        <v>153</v>
      </c>
    </row>
    <row r="54" spans="1:2" x14ac:dyDescent="0.3">
      <c r="A54" s="2"/>
    </row>
    <row r="55" spans="1:2" x14ac:dyDescent="0.3">
      <c r="A55" s="2" t="s">
        <v>165</v>
      </c>
      <c r="B55">
        <f>A53*linkedrecords!C3</f>
        <v>23.558819377152002</v>
      </c>
    </row>
    <row r="56" spans="1:2" x14ac:dyDescent="0.3">
      <c r="A56" s="2" t="s">
        <v>166</v>
      </c>
      <c r="B56">
        <f>Sheet1!B55*linkedrecords!E3*20</f>
        <v>8.9923007682410461</v>
      </c>
    </row>
    <row r="57" spans="1:2" x14ac:dyDescent="0.3">
      <c r="A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1" sqref="B1:U1"/>
    </sheetView>
  </sheetViews>
  <sheetFormatPr defaultRowHeight="14.4" x14ac:dyDescent="0.3"/>
  <sheetData>
    <row r="1" spans="1:22" x14ac:dyDescent="0.3">
      <c r="B1" s="12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2" x14ac:dyDescent="0.3">
      <c r="A3" t="s">
        <v>1</v>
      </c>
      <c r="B3" s="9">
        <v>21326055</v>
      </c>
      <c r="C3" s="9">
        <v>20489389</v>
      </c>
      <c r="D3" s="9">
        <v>836666</v>
      </c>
      <c r="E3" s="9">
        <v>8861709</v>
      </c>
      <c r="F3" s="9">
        <v>8467979</v>
      </c>
      <c r="G3" s="9">
        <v>393730</v>
      </c>
      <c r="H3" s="9">
        <v>4043277</v>
      </c>
      <c r="I3" s="9">
        <v>3984265</v>
      </c>
      <c r="J3" s="9">
        <v>59012</v>
      </c>
      <c r="K3" s="9">
        <v>8421069</v>
      </c>
      <c r="L3" s="9">
        <v>8037145</v>
      </c>
      <c r="M3" s="9">
        <v>383924</v>
      </c>
      <c r="N3" s="9">
        <v>0</v>
      </c>
      <c r="O3" s="9">
        <v>0</v>
      </c>
      <c r="P3" s="9">
        <v>0</v>
      </c>
      <c r="Q3" s="9">
        <v>8908099</v>
      </c>
      <c r="R3" s="9">
        <v>8599925</v>
      </c>
      <c r="S3" s="9">
        <v>130800</v>
      </c>
      <c r="T3" s="9">
        <v>253098</v>
      </c>
      <c r="U3" s="9">
        <v>46.759700000000002</v>
      </c>
      <c r="V3" s="9">
        <v>0</v>
      </c>
    </row>
    <row r="4" spans="1:22" x14ac:dyDescent="0.3">
      <c r="A4" t="s">
        <v>92</v>
      </c>
      <c r="B4" s="9">
        <v>19640007</v>
      </c>
      <c r="C4" s="9">
        <v>19300422</v>
      </c>
      <c r="D4" s="9">
        <v>339585</v>
      </c>
      <c r="E4" s="9">
        <v>6734992</v>
      </c>
      <c r="F4" s="9">
        <v>6619284</v>
      </c>
      <c r="G4" s="9">
        <v>115708</v>
      </c>
      <c r="H4" s="9">
        <v>6436140</v>
      </c>
      <c r="I4" s="9">
        <v>6346475</v>
      </c>
      <c r="J4" s="9">
        <v>89665</v>
      </c>
      <c r="K4" s="9">
        <v>6468875</v>
      </c>
      <c r="L4" s="9">
        <v>6334663</v>
      </c>
      <c r="M4" s="9">
        <v>134212</v>
      </c>
      <c r="N4" s="9">
        <v>0</v>
      </c>
      <c r="O4" s="9">
        <v>0</v>
      </c>
      <c r="P4" s="9">
        <v>0</v>
      </c>
      <c r="Q4" s="9">
        <v>6745368</v>
      </c>
      <c r="R4" s="9">
        <v>6538062</v>
      </c>
      <c r="S4" s="9">
        <v>55257</v>
      </c>
      <c r="T4" s="9">
        <v>79098</v>
      </c>
      <c r="U4" s="9">
        <v>48.392699999999998</v>
      </c>
      <c r="V4" s="9">
        <v>0</v>
      </c>
    </row>
    <row r="5" spans="1:22" x14ac:dyDescent="0.3">
      <c r="A5" t="s">
        <v>93</v>
      </c>
      <c r="B5" s="9">
        <v>17924673</v>
      </c>
      <c r="C5" s="9">
        <v>17428457</v>
      </c>
      <c r="D5" s="9">
        <v>496216</v>
      </c>
      <c r="E5" s="9">
        <v>6171032</v>
      </c>
      <c r="F5" s="9">
        <v>6046320</v>
      </c>
      <c r="G5" s="9">
        <v>124712</v>
      </c>
      <c r="H5" s="9">
        <v>5964529</v>
      </c>
      <c r="I5" s="9">
        <v>5730351</v>
      </c>
      <c r="J5" s="9">
        <v>234178</v>
      </c>
      <c r="K5" s="9">
        <v>5789112</v>
      </c>
      <c r="L5" s="9">
        <v>5651786</v>
      </c>
      <c r="M5" s="9">
        <v>137326</v>
      </c>
      <c r="N5" s="9">
        <v>0</v>
      </c>
      <c r="O5" s="9">
        <v>0</v>
      </c>
      <c r="P5" s="9">
        <v>0</v>
      </c>
      <c r="Q5" s="9">
        <v>6212060</v>
      </c>
      <c r="R5" s="9">
        <v>6069344</v>
      </c>
      <c r="S5" s="9">
        <v>69196</v>
      </c>
      <c r="T5" s="9">
        <v>68178</v>
      </c>
      <c r="U5" s="9">
        <v>122.92</v>
      </c>
      <c r="V5" s="9">
        <v>0</v>
      </c>
    </row>
    <row r="6" spans="1:22" x14ac:dyDescent="0.3">
      <c r="A6" t="s">
        <v>94</v>
      </c>
      <c r="B6" s="9">
        <v>22197014</v>
      </c>
      <c r="C6" s="9">
        <v>21307921</v>
      </c>
      <c r="D6" s="9">
        <v>889093</v>
      </c>
      <c r="E6" s="9">
        <v>8830560</v>
      </c>
      <c r="F6" s="9">
        <v>8435755</v>
      </c>
      <c r="G6" s="9">
        <v>394805</v>
      </c>
      <c r="H6" s="9">
        <v>4826506</v>
      </c>
      <c r="I6" s="9">
        <v>4705392</v>
      </c>
      <c r="J6" s="9">
        <v>121114</v>
      </c>
      <c r="K6" s="9">
        <v>8539948</v>
      </c>
      <c r="L6" s="9">
        <v>8166774</v>
      </c>
      <c r="M6" s="9">
        <v>373174</v>
      </c>
      <c r="N6" s="9">
        <v>0</v>
      </c>
      <c r="O6" s="9">
        <v>0</v>
      </c>
      <c r="P6" s="9">
        <v>0</v>
      </c>
      <c r="Q6" s="9">
        <v>8868997</v>
      </c>
      <c r="R6" s="9">
        <v>8709934</v>
      </c>
      <c r="S6" s="9">
        <v>134542</v>
      </c>
      <c r="T6" s="9">
        <v>238640</v>
      </c>
      <c r="U6" s="9">
        <v>28.7911</v>
      </c>
      <c r="V6" s="9">
        <v>0</v>
      </c>
    </row>
    <row r="7" spans="1:22" x14ac:dyDescent="0.3">
      <c r="A7" t="s">
        <v>95</v>
      </c>
      <c r="B7" s="9">
        <v>20022892</v>
      </c>
      <c r="C7" s="9">
        <v>19486707</v>
      </c>
      <c r="D7" s="9">
        <v>536185</v>
      </c>
      <c r="E7" s="9">
        <v>6833808</v>
      </c>
      <c r="F7" s="9">
        <v>6662761</v>
      </c>
      <c r="G7" s="9">
        <v>171047</v>
      </c>
      <c r="H7" s="9">
        <v>6811154</v>
      </c>
      <c r="I7" s="9">
        <v>6626896</v>
      </c>
      <c r="J7" s="9">
        <v>184258</v>
      </c>
      <c r="K7" s="9">
        <v>6377930</v>
      </c>
      <c r="L7" s="9">
        <v>6197050</v>
      </c>
      <c r="M7" s="9">
        <v>180880</v>
      </c>
      <c r="N7" s="9">
        <v>0</v>
      </c>
      <c r="O7" s="9">
        <v>0</v>
      </c>
      <c r="P7" s="9">
        <v>0</v>
      </c>
      <c r="Q7" s="9">
        <v>6857570</v>
      </c>
      <c r="R7" s="9">
        <v>6482678</v>
      </c>
      <c r="S7" s="9">
        <v>60376</v>
      </c>
      <c r="T7" s="9">
        <v>120391</v>
      </c>
      <c r="U7" s="9">
        <v>92.298500000000004</v>
      </c>
      <c r="V7" s="9">
        <v>0</v>
      </c>
    </row>
    <row r="8" spans="1:22" x14ac:dyDescent="0.3">
      <c r="A8" t="s">
        <v>96</v>
      </c>
      <c r="B8" s="9">
        <v>16740750</v>
      </c>
      <c r="C8" s="9">
        <v>16013551</v>
      </c>
      <c r="D8" s="9">
        <v>727199</v>
      </c>
      <c r="E8" s="9">
        <v>6437640</v>
      </c>
      <c r="F8" s="9">
        <v>6031233</v>
      </c>
      <c r="G8" s="9">
        <v>406407</v>
      </c>
      <c r="H8" s="9">
        <v>4337976</v>
      </c>
      <c r="I8" s="9">
        <v>4295364</v>
      </c>
      <c r="J8" s="9">
        <v>42612</v>
      </c>
      <c r="K8" s="9">
        <v>5965134</v>
      </c>
      <c r="L8" s="9">
        <v>5686954</v>
      </c>
      <c r="M8" s="9">
        <v>278180</v>
      </c>
      <c r="N8" s="9">
        <v>0</v>
      </c>
      <c r="O8" s="9">
        <v>0</v>
      </c>
      <c r="P8" s="9">
        <v>0</v>
      </c>
      <c r="Q8" s="9">
        <v>6478616</v>
      </c>
      <c r="R8" s="9">
        <v>6297760</v>
      </c>
      <c r="S8" s="9">
        <v>117138</v>
      </c>
      <c r="T8" s="9">
        <v>160917</v>
      </c>
      <c r="U8" s="9">
        <v>81.332499999999996</v>
      </c>
      <c r="V8" s="9">
        <v>0</v>
      </c>
    </row>
    <row r="9" spans="1:22" x14ac:dyDescent="0.3">
      <c r="A9" t="s">
        <v>97</v>
      </c>
      <c r="B9" s="9">
        <v>21481892</v>
      </c>
      <c r="C9" s="9">
        <v>20311978</v>
      </c>
      <c r="D9" s="9">
        <v>1169914</v>
      </c>
      <c r="E9" s="9">
        <v>8504722</v>
      </c>
      <c r="F9" s="9">
        <v>7969889</v>
      </c>
      <c r="G9" s="9">
        <v>534833</v>
      </c>
      <c r="H9" s="9">
        <v>4875778</v>
      </c>
      <c r="I9" s="9">
        <v>4784741</v>
      </c>
      <c r="J9" s="9">
        <v>91037</v>
      </c>
      <c r="K9" s="9">
        <v>8101392</v>
      </c>
      <c r="L9" s="9">
        <v>7557348</v>
      </c>
      <c r="M9" s="9">
        <v>544044</v>
      </c>
      <c r="N9" s="9">
        <v>0</v>
      </c>
      <c r="O9" s="9">
        <v>0</v>
      </c>
      <c r="P9" s="9">
        <v>0</v>
      </c>
      <c r="Q9" s="9">
        <v>8558154</v>
      </c>
      <c r="R9" s="9">
        <v>8317678</v>
      </c>
      <c r="S9" s="9">
        <v>163231</v>
      </c>
      <c r="T9" s="9">
        <v>380828</v>
      </c>
      <c r="U9" s="9">
        <v>34.292900000000003</v>
      </c>
      <c r="V9" s="9">
        <v>0</v>
      </c>
    </row>
    <row r="10" spans="1:22" x14ac:dyDescent="0.3">
      <c r="A10" t="s">
        <v>98</v>
      </c>
      <c r="B10" s="9">
        <v>20624497</v>
      </c>
      <c r="C10" s="9">
        <v>18995631</v>
      </c>
      <c r="D10" s="9">
        <v>1628866</v>
      </c>
      <c r="E10" s="9">
        <v>8128736</v>
      </c>
      <c r="F10" s="9">
        <v>7332000</v>
      </c>
      <c r="G10" s="9">
        <v>796736</v>
      </c>
      <c r="H10" s="9">
        <v>4820944</v>
      </c>
      <c r="I10" s="9">
        <v>4711634</v>
      </c>
      <c r="J10" s="9">
        <v>109310</v>
      </c>
      <c r="K10" s="9">
        <v>7674817</v>
      </c>
      <c r="L10" s="9">
        <v>6951997</v>
      </c>
      <c r="M10" s="9">
        <v>722820</v>
      </c>
      <c r="N10" s="9">
        <v>0</v>
      </c>
      <c r="O10" s="9">
        <v>0</v>
      </c>
      <c r="P10" s="9">
        <v>0</v>
      </c>
      <c r="Q10" s="9">
        <v>8197027</v>
      </c>
      <c r="R10" s="9">
        <v>8028980</v>
      </c>
      <c r="S10" s="9">
        <v>202764</v>
      </c>
      <c r="T10" s="9">
        <v>520061</v>
      </c>
      <c r="U10" s="9">
        <v>32.492100000000001</v>
      </c>
      <c r="V10" s="9">
        <v>0</v>
      </c>
    </row>
    <row r="11" spans="1:22" x14ac:dyDescent="0.3">
      <c r="A11" t="s">
        <v>99</v>
      </c>
      <c r="B11" s="9">
        <v>17844507</v>
      </c>
      <c r="C11" s="9">
        <v>17333222</v>
      </c>
      <c r="D11" s="9">
        <v>511285</v>
      </c>
      <c r="E11" s="9">
        <v>6551341</v>
      </c>
      <c r="F11" s="9">
        <v>6349595</v>
      </c>
      <c r="G11" s="9">
        <v>201746</v>
      </c>
      <c r="H11" s="9">
        <v>5064744</v>
      </c>
      <c r="I11" s="9">
        <v>4982055</v>
      </c>
      <c r="J11" s="9">
        <v>82689</v>
      </c>
      <c r="K11" s="9">
        <v>6228422</v>
      </c>
      <c r="L11" s="9">
        <v>6001572</v>
      </c>
      <c r="M11" s="9">
        <v>226850</v>
      </c>
      <c r="N11" s="9">
        <v>0</v>
      </c>
      <c r="O11" s="9">
        <v>0</v>
      </c>
      <c r="P11" s="9">
        <v>0</v>
      </c>
      <c r="Q11" s="9">
        <v>6579483</v>
      </c>
      <c r="R11" s="9">
        <v>6400100</v>
      </c>
      <c r="S11" s="9">
        <v>134997</v>
      </c>
      <c r="T11" s="9">
        <v>91981</v>
      </c>
      <c r="U11" s="9">
        <v>91.753799999999998</v>
      </c>
      <c r="V11" s="9">
        <v>0</v>
      </c>
    </row>
    <row r="12" spans="1:22" x14ac:dyDescent="0.3">
      <c r="A12" t="s">
        <v>100</v>
      </c>
      <c r="B12" s="9">
        <v>21772958</v>
      </c>
      <c r="C12" s="9">
        <v>21772149</v>
      </c>
      <c r="D12" s="9">
        <v>809</v>
      </c>
      <c r="E12" s="9">
        <v>6722309</v>
      </c>
      <c r="F12" s="9">
        <v>6721934</v>
      </c>
      <c r="G12" s="9">
        <v>375</v>
      </c>
      <c r="H12" s="9">
        <v>8431706</v>
      </c>
      <c r="I12" s="9">
        <v>8431593</v>
      </c>
      <c r="J12" s="9">
        <v>113</v>
      </c>
      <c r="K12" s="9">
        <v>6618943</v>
      </c>
      <c r="L12" s="9">
        <v>6618622</v>
      </c>
      <c r="M12" s="9">
        <v>321</v>
      </c>
      <c r="N12" s="9">
        <v>0</v>
      </c>
      <c r="O12" s="9">
        <v>0</v>
      </c>
      <c r="P12" s="9">
        <v>0</v>
      </c>
      <c r="Q12" s="9">
        <v>6722366</v>
      </c>
      <c r="R12" s="9">
        <v>6626494</v>
      </c>
      <c r="S12" s="9">
        <v>92</v>
      </c>
      <c r="T12" s="9">
        <v>230</v>
      </c>
      <c r="U12" s="9">
        <v>38.080300000000001</v>
      </c>
      <c r="V12" s="9">
        <v>0</v>
      </c>
    </row>
    <row r="13" spans="1:22" x14ac:dyDescent="0.3">
      <c r="A13" t="s">
        <v>101</v>
      </c>
      <c r="B13" s="9">
        <v>20515009</v>
      </c>
      <c r="C13" s="9">
        <v>19373476</v>
      </c>
      <c r="D13" s="9">
        <v>1141533</v>
      </c>
      <c r="E13" s="9">
        <v>8094323</v>
      </c>
      <c r="F13" s="9">
        <v>7569289</v>
      </c>
      <c r="G13" s="9">
        <v>525034</v>
      </c>
      <c r="H13" s="9">
        <v>4578405</v>
      </c>
      <c r="I13" s="9">
        <v>4461120</v>
      </c>
      <c r="J13" s="9">
        <v>117285</v>
      </c>
      <c r="K13" s="9">
        <v>7842281</v>
      </c>
      <c r="L13" s="9">
        <v>7343067</v>
      </c>
      <c r="M13" s="9">
        <v>499214</v>
      </c>
      <c r="N13" s="9">
        <v>0</v>
      </c>
      <c r="O13" s="9">
        <v>0</v>
      </c>
      <c r="P13" s="9">
        <v>0</v>
      </c>
      <c r="Q13" s="9">
        <v>8153452</v>
      </c>
      <c r="R13" s="9">
        <v>8059863</v>
      </c>
      <c r="S13" s="9">
        <v>160805</v>
      </c>
      <c r="T13" s="9">
        <v>338368</v>
      </c>
      <c r="U13" s="9">
        <v>52.731000000000002</v>
      </c>
      <c r="V13" s="9">
        <v>0</v>
      </c>
    </row>
    <row r="14" spans="1:22" x14ac:dyDescent="0.3">
      <c r="A14" t="s">
        <v>102</v>
      </c>
      <c r="B14" s="9">
        <v>22307650</v>
      </c>
      <c r="C14" s="9">
        <v>18235842</v>
      </c>
      <c r="D14" s="9">
        <v>4071808</v>
      </c>
      <c r="E14" s="9">
        <v>8916647</v>
      </c>
      <c r="F14" s="9">
        <v>6905145</v>
      </c>
      <c r="G14" s="9">
        <v>2011502</v>
      </c>
      <c r="H14" s="9">
        <v>4674652</v>
      </c>
      <c r="I14" s="9">
        <v>4567602</v>
      </c>
      <c r="J14" s="9">
        <v>107050</v>
      </c>
      <c r="K14" s="9">
        <v>8716351</v>
      </c>
      <c r="L14" s="9">
        <v>6763095</v>
      </c>
      <c r="M14" s="9">
        <v>1953256</v>
      </c>
      <c r="N14" s="9">
        <v>0</v>
      </c>
      <c r="O14" s="9">
        <v>0</v>
      </c>
      <c r="P14" s="9">
        <v>0</v>
      </c>
      <c r="Q14" s="9">
        <v>8953269</v>
      </c>
      <c r="R14" s="9">
        <v>8860840</v>
      </c>
      <c r="S14" s="9">
        <v>113275</v>
      </c>
      <c r="T14" s="9">
        <v>1839977</v>
      </c>
      <c r="U14" s="9">
        <v>22.468800000000002</v>
      </c>
      <c r="V14" s="9">
        <v>0</v>
      </c>
    </row>
    <row r="15" spans="1:22" x14ac:dyDescent="0.3">
      <c r="A15" t="s">
        <v>103</v>
      </c>
      <c r="B15" s="9">
        <v>22364741</v>
      </c>
      <c r="C15" s="9">
        <v>17784453</v>
      </c>
      <c r="D15" s="9">
        <v>4580288</v>
      </c>
      <c r="E15" s="9">
        <v>8976830</v>
      </c>
      <c r="F15" s="9">
        <v>6704881</v>
      </c>
      <c r="G15" s="9">
        <v>2271949</v>
      </c>
      <c r="H15" s="9">
        <v>4613530</v>
      </c>
      <c r="I15" s="9">
        <v>4508719</v>
      </c>
      <c r="J15" s="9">
        <v>104811</v>
      </c>
      <c r="K15" s="9">
        <v>8774381</v>
      </c>
      <c r="L15" s="9">
        <v>6570853</v>
      </c>
      <c r="M15" s="9">
        <v>2203528</v>
      </c>
      <c r="N15" s="9">
        <v>0</v>
      </c>
      <c r="O15" s="9">
        <v>0</v>
      </c>
      <c r="P15" s="9">
        <v>0</v>
      </c>
      <c r="Q15" s="9">
        <v>9011008</v>
      </c>
      <c r="R15" s="9">
        <v>8909855</v>
      </c>
      <c r="S15" s="9">
        <v>114656</v>
      </c>
      <c r="T15" s="9">
        <v>2088870</v>
      </c>
      <c r="U15" s="9">
        <v>19.9543</v>
      </c>
      <c r="V15" s="9">
        <v>0</v>
      </c>
    </row>
    <row r="16" spans="1:22" x14ac:dyDescent="0.3">
      <c r="A16" t="s">
        <v>104</v>
      </c>
      <c r="B16" s="9">
        <v>20932860</v>
      </c>
      <c r="C16" s="9">
        <v>17706626</v>
      </c>
      <c r="D16" s="9">
        <v>3226234</v>
      </c>
      <c r="E16" s="9">
        <v>8190849</v>
      </c>
      <c r="F16" s="9">
        <v>6607280</v>
      </c>
      <c r="G16" s="9">
        <v>1583569</v>
      </c>
      <c r="H16" s="9">
        <v>4762633</v>
      </c>
      <c r="I16" s="9">
        <v>4667943</v>
      </c>
      <c r="J16" s="9">
        <v>94690</v>
      </c>
      <c r="K16" s="9">
        <v>7979378</v>
      </c>
      <c r="L16" s="9">
        <v>6431403</v>
      </c>
      <c r="M16" s="9">
        <v>1547975</v>
      </c>
      <c r="N16" s="9">
        <v>0</v>
      </c>
      <c r="O16" s="9">
        <v>0</v>
      </c>
      <c r="P16" s="9">
        <v>0</v>
      </c>
      <c r="Q16" s="9">
        <v>8225546</v>
      </c>
      <c r="R16" s="9">
        <v>8124707</v>
      </c>
      <c r="S16" s="9">
        <v>126880</v>
      </c>
      <c r="T16" s="9">
        <v>1421066</v>
      </c>
      <c r="U16" s="9">
        <v>22.261700000000001</v>
      </c>
      <c r="V16" s="9">
        <v>0</v>
      </c>
    </row>
    <row r="17" spans="1:22" x14ac:dyDescent="0.3">
      <c r="A17" t="s">
        <v>105</v>
      </c>
      <c r="B17" s="9">
        <v>18993921</v>
      </c>
      <c r="C17" s="9">
        <v>17961735</v>
      </c>
      <c r="D17" s="9">
        <v>1032186</v>
      </c>
      <c r="E17" s="9">
        <v>7175154</v>
      </c>
      <c r="F17" s="9">
        <v>6702422</v>
      </c>
      <c r="G17" s="9">
        <v>472732</v>
      </c>
      <c r="H17" s="9">
        <v>4873104</v>
      </c>
      <c r="I17" s="9">
        <v>4791062</v>
      </c>
      <c r="J17" s="9">
        <v>82042</v>
      </c>
      <c r="K17" s="9">
        <v>6945663</v>
      </c>
      <c r="L17" s="9">
        <v>6468251</v>
      </c>
      <c r="M17" s="9">
        <v>477412</v>
      </c>
      <c r="N17" s="9">
        <v>0</v>
      </c>
      <c r="O17" s="9">
        <v>0</v>
      </c>
      <c r="P17" s="9">
        <v>0</v>
      </c>
      <c r="Q17" s="9">
        <v>7213726</v>
      </c>
      <c r="R17" s="9">
        <v>7114568</v>
      </c>
      <c r="S17" s="9">
        <v>146728</v>
      </c>
      <c r="T17" s="9">
        <v>330679</v>
      </c>
      <c r="U17" s="9">
        <v>39.151800000000001</v>
      </c>
      <c r="V17" s="9">
        <v>0</v>
      </c>
    </row>
    <row r="18" spans="1:22" x14ac:dyDescent="0.3">
      <c r="A18" t="s">
        <v>106</v>
      </c>
      <c r="B18" s="9">
        <v>18337080</v>
      </c>
      <c r="C18" s="9">
        <v>17293237</v>
      </c>
      <c r="D18" s="9">
        <v>1043843</v>
      </c>
      <c r="E18" s="9">
        <v>6780204</v>
      </c>
      <c r="F18" s="9">
        <v>6302921</v>
      </c>
      <c r="G18" s="9">
        <v>477283</v>
      </c>
      <c r="H18" s="9">
        <v>5008830</v>
      </c>
      <c r="I18" s="9">
        <v>4926659</v>
      </c>
      <c r="J18" s="9">
        <v>82171</v>
      </c>
      <c r="K18" s="9">
        <v>6548046</v>
      </c>
      <c r="L18" s="9">
        <v>6063657</v>
      </c>
      <c r="M18" s="9">
        <v>484389</v>
      </c>
      <c r="N18" s="9">
        <v>0</v>
      </c>
      <c r="O18" s="9">
        <v>0</v>
      </c>
      <c r="P18" s="9">
        <v>0</v>
      </c>
      <c r="Q18" s="9">
        <v>6816723</v>
      </c>
      <c r="R18" s="9">
        <v>6713370</v>
      </c>
      <c r="S18" s="9">
        <v>143293</v>
      </c>
      <c r="T18" s="9">
        <v>341117</v>
      </c>
      <c r="U18" s="9">
        <v>39.1571</v>
      </c>
      <c r="V18" s="9">
        <v>0</v>
      </c>
    </row>
    <row r="19" spans="1:22" x14ac:dyDescent="0.3">
      <c r="A19" t="s">
        <v>107</v>
      </c>
      <c r="B19" s="9">
        <v>18287463</v>
      </c>
      <c r="C19" s="9">
        <v>17219832</v>
      </c>
      <c r="D19" s="9">
        <v>1067631</v>
      </c>
      <c r="E19" s="9">
        <v>6770987</v>
      </c>
      <c r="F19" s="9">
        <v>6280658</v>
      </c>
      <c r="G19" s="9">
        <v>490329</v>
      </c>
      <c r="H19" s="9">
        <v>4974866</v>
      </c>
      <c r="I19" s="9">
        <v>4894528</v>
      </c>
      <c r="J19" s="9">
        <v>80338</v>
      </c>
      <c r="K19" s="9">
        <v>6541610</v>
      </c>
      <c r="L19" s="9">
        <v>6044646</v>
      </c>
      <c r="M19" s="9">
        <v>496964</v>
      </c>
      <c r="N19" s="9">
        <v>0</v>
      </c>
      <c r="O19" s="9">
        <v>0</v>
      </c>
      <c r="P19" s="9">
        <v>0</v>
      </c>
      <c r="Q19" s="9">
        <v>6808750</v>
      </c>
      <c r="R19" s="9">
        <v>6706122</v>
      </c>
      <c r="S19" s="9">
        <v>144859</v>
      </c>
      <c r="T19" s="9">
        <v>352114</v>
      </c>
      <c r="U19" s="9">
        <v>40.611400000000003</v>
      </c>
      <c r="V19" s="9">
        <v>0</v>
      </c>
    </row>
    <row r="20" spans="1:22" x14ac:dyDescent="0.3">
      <c r="A20" t="s">
        <v>108</v>
      </c>
      <c r="B20" s="9">
        <v>22439294</v>
      </c>
      <c r="C20" s="9">
        <v>22368422</v>
      </c>
      <c r="D20" s="9">
        <v>70872</v>
      </c>
      <c r="E20" s="9">
        <v>7067730</v>
      </c>
      <c r="F20" s="9">
        <v>7040903</v>
      </c>
      <c r="G20" s="9">
        <v>26827</v>
      </c>
      <c r="H20" s="9">
        <v>8421902</v>
      </c>
      <c r="I20" s="9">
        <v>8389812</v>
      </c>
      <c r="J20" s="9">
        <v>32090</v>
      </c>
      <c r="K20" s="9">
        <v>6949662</v>
      </c>
      <c r="L20" s="9">
        <v>6937707</v>
      </c>
      <c r="M20" s="9">
        <v>11955</v>
      </c>
      <c r="N20" s="9">
        <v>0</v>
      </c>
      <c r="O20" s="9">
        <v>0</v>
      </c>
      <c r="P20" s="9">
        <v>0</v>
      </c>
      <c r="Q20" s="9">
        <v>7072199</v>
      </c>
      <c r="R20" s="9">
        <v>6976718</v>
      </c>
      <c r="S20" s="9">
        <v>3400</v>
      </c>
      <c r="T20" s="9">
        <v>8555</v>
      </c>
      <c r="U20" s="9">
        <v>222.203</v>
      </c>
      <c r="V20" s="9">
        <v>0</v>
      </c>
    </row>
    <row r="21" spans="1:22" x14ac:dyDescent="0.3">
      <c r="A21" t="s">
        <v>109</v>
      </c>
      <c r="B21" s="9">
        <v>22564754</v>
      </c>
      <c r="C21" s="9">
        <v>22547006</v>
      </c>
      <c r="D21" s="9">
        <v>17748</v>
      </c>
      <c r="E21" s="9">
        <v>7048381</v>
      </c>
      <c r="F21" s="9">
        <v>7047842</v>
      </c>
      <c r="G21" s="9">
        <v>539</v>
      </c>
      <c r="H21" s="9">
        <v>8570239</v>
      </c>
      <c r="I21" s="9">
        <v>8570144</v>
      </c>
      <c r="J21" s="9">
        <v>95</v>
      </c>
      <c r="K21" s="9">
        <v>6946134</v>
      </c>
      <c r="L21" s="9">
        <v>6929020</v>
      </c>
      <c r="M21" s="9">
        <v>17114</v>
      </c>
      <c r="N21" s="9">
        <v>0</v>
      </c>
      <c r="O21" s="9">
        <v>0</v>
      </c>
      <c r="P21" s="9">
        <v>0</v>
      </c>
      <c r="Q21" s="9">
        <v>7048440</v>
      </c>
      <c r="R21" s="9">
        <v>6950357</v>
      </c>
      <c r="S21" s="9">
        <v>87</v>
      </c>
      <c r="T21" s="9">
        <v>17024</v>
      </c>
      <c r="U21" s="9">
        <v>15.984400000000001</v>
      </c>
      <c r="V21" s="9">
        <v>0</v>
      </c>
    </row>
    <row r="22" spans="1:22" x14ac:dyDescent="0.3">
      <c r="A22" t="s">
        <v>110</v>
      </c>
      <c r="B22" s="9">
        <v>19293816</v>
      </c>
      <c r="C22" s="9">
        <v>18024856</v>
      </c>
      <c r="D22" s="9">
        <v>1268960</v>
      </c>
      <c r="E22" s="9">
        <v>7165843</v>
      </c>
      <c r="F22" s="9">
        <v>6598544</v>
      </c>
      <c r="G22" s="9">
        <v>567299</v>
      </c>
      <c r="H22" s="9">
        <v>5232490</v>
      </c>
      <c r="I22" s="9">
        <v>5010045</v>
      </c>
      <c r="J22" s="9">
        <v>222445</v>
      </c>
      <c r="K22" s="9">
        <v>6895483</v>
      </c>
      <c r="L22" s="9">
        <v>6416267</v>
      </c>
      <c r="M22" s="9">
        <v>479216</v>
      </c>
      <c r="N22" s="9">
        <v>0</v>
      </c>
      <c r="O22" s="9">
        <v>0</v>
      </c>
      <c r="P22" s="9">
        <v>0</v>
      </c>
      <c r="Q22" s="9">
        <v>7207619</v>
      </c>
      <c r="R22" s="9">
        <v>7111390</v>
      </c>
      <c r="S22" s="9">
        <v>118861</v>
      </c>
      <c r="T22" s="9">
        <v>360371</v>
      </c>
      <c r="U22" s="9">
        <v>22.557600000000001</v>
      </c>
      <c r="V22" s="9">
        <v>0</v>
      </c>
    </row>
    <row r="23" spans="1:22" x14ac:dyDescent="0.3">
      <c r="A23" t="s">
        <v>111</v>
      </c>
      <c r="B23" s="9">
        <v>18542488</v>
      </c>
      <c r="C23" s="9">
        <v>16376880</v>
      </c>
      <c r="D23" s="9">
        <v>2165608</v>
      </c>
      <c r="E23" s="9">
        <v>7102820</v>
      </c>
      <c r="F23" s="9">
        <v>6357431</v>
      </c>
      <c r="G23" s="9">
        <v>745389</v>
      </c>
      <c r="H23" s="9">
        <v>5523592</v>
      </c>
      <c r="I23" s="9">
        <v>4664369</v>
      </c>
      <c r="J23" s="9">
        <v>859223</v>
      </c>
      <c r="K23" s="9">
        <v>5916076</v>
      </c>
      <c r="L23" s="9">
        <v>5355080</v>
      </c>
      <c r="M23" s="9">
        <v>560996</v>
      </c>
      <c r="N23" s="9">
        <v>0</v>
      </c>
      <c r="O23" s="9">
        <v>0</v>
      </c>
      <c r="P23" s="9">
        <v>0</v>
      </c>
      <c r="Q23" s="9">
        <v>7141141</v>
      </c>
      <c r="R23" s="9">
        <v>6952318</v>
      </c>
      <c r="S23" s="9">
        <v>198598</v>
      </c>
      <c r="T23" s="9">
        <v>362459</v>
      </c>
      <c r="U23" s="9">
        <v>174.45500000000001</v>
      </c>
      <c r="V23" s="9">
        <v>0</v>
      </c>
    </row>
    <row r="24" spans="1:22" x14ac:dyDescent="0.3">
      <c r="A24" t="s">
        <v>112</v>
      </c>
      <c r="B24" s="9">
        <v>18796195</v>
      </c>
      <c r="C24" s="9">
        <v>16578429</v>
      </c>
      <c r="D24" s="9">
        <v>2217766</v>
      </c>
      <c r="E24" s="9">
        <v>7126413</v>
      </c>
      <c r="F24" s="9">
        <v>6399648</v>
      </c>
      <c r="G24" s="9">
        <v>726765</v>
      </c>
      <c r="H24" s="9">
        <v>5816723</v>
      </c>
      <c r="I24" s="9">
        <v>4864288</v>
      </c>
      <c r="J24" s="9">
        <v>952435</v>
      </c>
      <c r="K24" s="9">
        <v>5853059</v>
      </c>
      <c r="L24" s="9">
        <v>5314493</v>
      </c>
      <c r="M24" s="9">
        <v>538566</v>
      </c>
      <c r="N24" s="9">
        <v>0</v>
      </c>
      <c r="O24" s="9">
        <v>0</v>
      </c>
      <c r="P24" s="9">
        <v>0</v>
      </c>
      <c r="Q24" s="9">
        <v>7167801</v>
      </c>
      <c r="R24" s="9">
        <v>6965678</v>
      </c>
      <c r="S24" s="9">
        <v>198772</v>
      </c>
      <c r="T24" s="9">
        <v>339883</v>
      </c>
      <c r="U24" s="9">
        <v>174.18100000000001</v>
      </c>
      <c r="V24" s="9">
        <v>0</v>
      </c>
    </row>
    <row r="25" spans="1:22" x14ac:dyDescent="0.3">
      <c r="A25" t="s">
        <v>113</v>
      </c>
      <c r="B25" s="9">
        <v>18495705</v>
      </c>
      <c r="C25" s="9">
        <v>16272059</v>
      </c>
      <c r="D25" s="9">
        <v>2223646</v>
      </c>
      <c r="E25" s="9">
        <v>7066940</v>
      </c>
      <c r="F25" s="9">
        <v>6315088</v>
      </c>
      <c r="G25" s="9">
        <v>751852</v>
      </c>
      <c r="H25" s="9">
        <v>5517294</v>
      </c>
      <c r="I25" s="9">
        <v>4615240</v>
      </c>
      <c r="J25" s="9">
        <v>902054</v>
      </c>
      <c r="K25" s="9">
        <v>5911471</v>
      </c>
      <c r="L25" s="9">
        <v>5341731</v>
      </c>
      <c r="M25" s="9">
        <v>569740</v>
      </c>
      <c r="N25" s="9">
        <v>0</v>
      </c>
      <c r="O25" s="9">
        <v>0</v>
      </c>
      <c r="P25" s="9">
        <v>0</v>
      </c>
      <c r="Q25" s="9">
        <v>7104847</v>
      </c>
      <c r="R25" s="9">
        <v>6921193</v>
      </c>
      <c r="S25" s="9">
        <v>200510</v>
      </c>
      <c r="T25" s="9">
        <v>369138</v>
      </c>
      <c r="U25" s="9">
        <v>185.202</v>
      </c>
      <c r="V25" s="9">
        <v>0</v>
      </c>
    </row>
    <row r="26" spans="1:22" x14ac:dyDescent="0.3">
      <c r="A26" t="s">
        <v>114</v>
      </c>
      <c r="B26" s="9">
        <v>18788772</v>
      </c>
      <c r="C26" s="9">
        <v>16584559</v>
      </c>
      <c r="D26" s="9">
        <v>2204213</v>
      </c>
      <c r="E26" s="9">
        <v>7115317</v>
      </c>
      <c r="F26" s="9">
        <v>6391425</v>
      </c>
      <c r="G26" s="9">
        <v>723892</v>
      </c>
      <c r="H26" s="9">
        <v>5822901</v>
      </c>
      <c r="I26" s="9">
        <v>4876924</v>
      </c>
      <c r="J26" s="9">
        <v>945977</v>
      </c>
      <c r="K26" s="9">
        <v>5850554</v>
      </c>
      <c r="L26" s="9">
        <v>5316210</v>
      </c>
      <c r="M26" s="9">
        <v>534344</v>
      </c>
      <c r="N26" s="9">
        <v>0</v>
      </c>
      <c r="O26" s="9">
        <v>0</v>
      </c>
      <c r="P26" s="9">
        <v>0</v>
      </c>
      <c r="Q26" s="9">
        <v>7157160</v>
      </c>
      <c r="R26" s="9">
        <v>6958798</v>
      </c>
      <c r="S26" s="9">
        <v>195078</v>
      </c>
      <c r="T26" s="9">
        <v>339185</v>
      </c>
      <c r="U26" s="9">
        <v>175.30600000000001</v>
      </c>
      <c r="V26" s="9">
        <v>0</v>
      </c>
    </row>
    <row r="27" spans="1:22" x14ac:dyDescent="0.3">
      <c r="A27" t="s">
        <v>115</v>
      </c>
      <c r="B27" s="9">
        <v>18848489</v>
      </c>
      <c r="C27" s="9">
        <v>16645065</v>
      </c>
      <c r="D27" s="9">
        <v>2203424</v>
      </c>
      <c r="E27" s="9">
        <v>7125809</v>
      </c>
      <c r="F27" s="9">
        <v>6420827</v>
      </c>
      <c r="G27" s="9">
        <v>704982</v>
      </c>
      <c r="H27" s="9">
        <v>5886313</v>
      </c>
      <c r="I27" s="9">
        <v>4910544</v>
      </c>
      <c r="J27" s="9">
        <v>975769</v>
      </c>
      <c r="K27" s="9">
        <v>5836367</v>
      </c>
      <c r="L27" s="9">
        <v>5313694</v>
      </c>
      <c r="M27" s="9">
        <v>522673</v>
      </c>
      <c r="N27" s="9">
        <v>0</v>
      </c>
      <c r="O27" s="9">
        <v>0</v>
      </c>
      <c r="P27" s="9">
        <v>0</v>
      </c>
      <c r="Q27" s="9">
        <v>7169612</v>
      </c>
      <c r="R27" s="9">
        <v>6965302</v>
      </c>
      <c r="S27" s="9">
        <v>201411</v>
      </c>
      <c r="T27" s="9">
        <v>321260</v>
      </c>
      <c r="U27" s="9">
        <v>177.64599999999999</v>
      </c>
      <c r="V27" s="9">
        <v>0</v>
      </c>
    </row>
    <row r="28" spans="1:22" x14ac:dyDescent="0.3">
      <c r="A28" t="s">
        <v>116</v>
      </c>
      <c r="B28" s="9">
        <v>18901263</v>
      </c>
      <c r="C28" s="9">
        <v>16690396</v>
      </c>
      <c r="D28" s="9">
        <v>2210867</v>
      </c>
      <c r="E28" s="9">
        <v>7154989</v>
      </c>
      <c r="F28" s="9">
        <v>6452127</v>
      </c>
      <c r="G28" s="9">
        <v>702862</v>
      </c>
      <c r="H28" s="9">
        <v>5888959</v>
      </c>
      <c r="I28" s="9">
        <v>4909270</v>
      </c>
      <c r="J28" s="9">
        <v>979689</v>
      </c>
      <c r="K28" s="9">
        <v>5857315</v>
      </c>
      <c r="L28" s="9">
        <v>5328999</v>
      </c>
      <c r="M28" s="9">
        <v>528316</v>
      </c>
      <c r="N28" s="9">
        <v>0</v>
      </c>
      <c r="O28" s="9">
        <v>0</v>
      </c>
      <c r="P28" s="9">
        <v>0</v>
      </c>
      <c r="Q28" s="9">
        <v>7198119</v>
      </c>
      <c r="R28" s="9">
        <v>6993442</v>
      </c>
      <c r="S28" s="9">
        <v>207062</v>
      </c>
      <c r="T28" s="9">
        <v>321259</v>
      </c>
      <c r="U28" s="9">
        <v>179.12100000000001</v>
      </c>
      <c r="V28" s="9">
        <v>0</v>
      </c>
    </row>
    <row r="29" spans="1:22" x14ac:dyDescent="0.3">
      <c r="A29" t="s">
        <v>117</v>
      </c>
      <c r="B29" s="9">
        <v>20990518</v>
      </c>
      <c r="C29" s="9">
        <v>19521824</v>
      </c>
      <c r="D29" s="9">
        <v>1468694</v>
      </c>
      <c r="E29" s="9">
        <v>7635785</v>
      </c>
      <c r="F29" s="9">
        <v>6982586</v>
      </c>
      <c r="G29" s="9">
        <v>653199</v>
      </c>
      <c r="H29" s="9">
        <v>6028676</v>
      </c>
      <c r="I29" s="9">
        <v>5766581</v>
      </c>
      <c r="J29" s="9">
        <v>262095</v>
      </c>
      <c r="K29" s="9">
        <v>7326057</v>
      </c>
      <c r="L29" s="9">
        <v>6772657</v>
      </c>
      <c r="M29" s="9">
        <v>553400</v>
      </c>
      <c r="N29" s="9">
        <v>0</v>
      </c>
      <c r="O29" s="9">
        <v>0</v>
      </c>
      <c r="P29" s="9">
        <v>0</v>
      </c>
      <c r="Q29" s="9">
        <v>7686608</v>
      </c>
      <c r="R29" s="9">
        <v>7574128</v>
      </c>
      <c r="S29" s="9">
        <v>137455</v>
      </c>
      <c r="T29" s="9">
        <v>415953</v>
      </c>
      <c r="U29" s="9">
        <v>23.5962</v>
      </c>
      <c r="V29" s="9">
        <v>0</v>
      </c>
    </row>
    <row r="30" spans="1:22" x14ac:dyDescent="0.3">
      <c r="A30" t="s">
        <v>118</v>
      </c>
      <c r="B30" s="9">
        <v>21324490</v>
      </c>
      <c r="C30" s="9">
        <v>19805262</v>
      </c>
      <c r="D30" s="9">
        <v>1519228</v>
      </c>
      <c r="E30" s="9">
        <v>7722577</v>
      </c>
      <c r="F30" s="9">
        <v>7049678</v>
      </c>
      <c r="G30" s="9">
        <v>672899</v>
      </c>
      <c r="H30" s="9">
        <v>6194759</v>
      </c>
      <c r="I30" s="9">
        <v>5920027</v>
      </c>
      <c r="J30" s="9">
        <v>274732</v>
      </c>
      <c r="K30" s="9">
        <v>7407154</v>
      </c>
      <c r="L30" s="9">
        <v>6835557</v>
      </c>
      <c r="M30" s="9">
        <v>571597</v>
      </c>
      <c r="N30" s="9">
        <v>0</v>
      </c>
      <c r="O30" s="9">
        <v>0</v>
      </c>
      <c r="P30" s="9">
        <v>0</v>
      </c>
      <c r="Q30" s="9">
        <v>7777413</v>
      </c>
      <c r="R30" s="9">
        <v>7666316</v>
      </c>
      <c r="S30" s="9">
        <v>143279</v>
      </c>
      <c r="T30" s="9">
        <v>428321</v>
      </c>
      <c r="U30" s="9">
        <v>24.3551</v>
      </c>
      <c r="V30" s="9">
        <v>0</v>
      </c>
    </row>
    <row r="31" spans="1:22" x14ac:dyDescent="0.3">
      <c r="A31" t="s">
        <v>119</v>
      </c>
      <c r="B31" s="9">
        <v>21624664</v>
      </c>
      <c r="C31" s="9">
        <v>20197764</v>
      </c>
      <c r="D31" s="9">
        <v>1426900</v>
      </c>
      <c r="E31" s="9">
        <v>7748142</v>
      </c>
      <c r="F31" s="9">
        <v>7136754</v>
      </c>
      <c r="G31" s="9">
        <v>611388</v>
      </c>
      <c r="H31" s="9">
        <v>6427666</v>
      </c>
      <c r="I31" s="9">
        <v>6178625</v>
      </c>
      <c r="J31" s="9">
        <v>249041</v>
      </c>
      <c r="K31" s="9">
        <v>7448856</v>
      </c>
      <c r="L31" s="9">
        <v>6882385</v>
      </c>
      <c r="M31" s="9">
        <v>566471</v>
      </c>
      <c r="N31" s="9">
        <v>0</v>
      </c>
      <c r="O31" s="9">
        <v>0</v>
      </c>
      <c r="P31" s="9">
        <v>0</v>
      </c>
      <c r="Q31" s="9">
        <v>7789278</v>
      </c>
      <c r="R31" s="9">
        <v>7625816</v>
      </c>
      <c r="S31" s="9">
        <v>138315</v>
      </c>
      <c r="T31" s="9">
        <v>428152</v>
      </c>
      <c r="U31" s="9">
        <v>22.480499999999999</v>
      </c>
      <c r="V31" s="9">
        <v>0</v>
      </c>
    </row>
    <row r="32" spans="1:22" x14ac:dyDescent="0.3">
      <c r="A32" t="s">
        <v>120</v>
      </c>
      <c r="B32" s="9">
        <v>21654589</v>
      </c>
      <c r="C32" s="9">
        <v>20007891</v>
      </c>
      <c r="D32" s="9">
        <v>1646698</v>
      </c>
      <c r="E32" s="9">
        <v>7839364</v>
      </c>
      <c r="F32" s="9">
        <v>7117438</v>
      </c>
      <c r="G32" s="9">
        <v>721926</v>
      </c>
      <c r="H32" s="9">
        <v>6297571</v>
      </c>
      <c r="I32" s="9">
        <v>6009705</v>
      </c>
      <c r="J32" s="9">
        <v>287866</v>
      </c>
      <c r="K32" s="9">
        <v>7517654</v>
      </c>
      <c r="L32" s="9">
        <v>6880748</v>
      </c>
      <c r="M32" s="9">
        <v>636906</v>
      </c>
      <c r="N32" s="9">
        <v>0</v>
      </c>
      <c r="O32" s="9">
        <v>0</v>
      </c>
      <c r="P32" s="9">
        <v>0</v>
      </c>
      <c r="Q32" s="9">
        <v>7887776</v>
      </c>
      <c r="R32" s="9">
        <v>7758589</v>
      </c>
      <c r="S32" s="9">
        <v>158118</v>
      </c>
      <c r="T32" s="9">
        <v>478800</v>
      </c>
      <c r="U32" s="9">
        <v>23.111799999999999</v>
      </c>
      <c r="V32" s="9">
        <v>0</v>
      </c>
    </row>
    <row r="33" spans="1:22" x14ac:dyDescent="0.3">
      <c r="A33" t="s">
        <v>121</v>
      </c>
      <c r="B33" s="9">
        <v>21868178</v>
      </c>
      <c r="C33" s="9">
        <v>20264307</v>
      </c>
      <c r="D33" s="9">
        <v>1603871</v>
      </c>
      <c r="E33" s="9">
        <v>7895221</v>
      </c>
      <c r="F33" s="9">
        <v>7214227</v>
      </c>
      <c r="G33" s="9">
        <v>680994</v>
      </c>
      <c r="H33" s="9">
        <v>6348488</v>
      </c>
      <c r="I33" s="9">
        <v>6062229</v>
      </c>
      <c r="J33" s="9">
        <v>286259</v>
      </c>
      <c r="K33" s="9">
        <v>7624469</v>
      </c>
      <c r="L33" s="9">
        <v>6987851</v>
      </c>
      <c r="M33" s="9">
        <v>636618</v>
      </c>
      <c r="N33" s="9">
        <v>0</v>
      </c>
      <c r="O33" s="9">
        <v>0</v>
      </c>
      <c r="P33" s="9">
        <v>0</v>
      </c>
      <c r="Q33" s="9">
        <v>7941743</v>
      </c>
      <c r="R33" s="9">
        <v>7828577</v>
      </c>
      <c r="S33" s="9">
        <v>160291</v>
      </c>
      <c r="T33" s="9">
        <v>476341</v>
      </c>
      <c r="U33" s="9">
        <v>22.845800000000001</v>
      </c>
      <c r="V33" s="9">
        <v>0</v>
      </c>
    </row>
    <row r="34" spans="1:22" x14ac:dyDescent="0.3">
      <c r="A34" t="s">
        <v>122</v>
      </c>
      <c r="B34" s="9">
        <v>20555832</v>
      </c>
      <c r="C34" s="9">
        <v>18480292</v>
      </c>
      <c r="D34" s="9">
        <v>2075540</v>
      </c>
      <c r="E34" s="9">
        <v>7439938</v>
      </c>
      <c r="F34" s="9">
        <v>6398173</v>
      </c>
      <c r="G34" s="9">
        <v>1041765</v>
      </c>
      <c r="H34" s="9">
        <v>6161696</v>
      </c>
      <c r="I34" s="9">
        <v>5877525</v>
      </c>
      <c r="J34" s="9">
        <v>284171</v>
      </c>
      <c r="K34" s="9">
        <v>6954198</v>
      </c>
      <c r="L34" s="9">
        <v>6204594</v>
      </c>
      <c r="M34" s="9">
        <v>749604</v>
      </c>
      <c r="N34" s="9">
        <v>0</v>
      </c>
      <c r="O34" s="9">
        <v>0</v>
      </c>
      <c r="P34" s="9">
        <v>0</v>
      </c>
      <c r="Q34" s="9">
        <v>7499230</v>
      </c>
      <c r="R34" s="9">
        <v>7413865</v>
      </c>
      <c r="S34" s="9">
        <v>181702</v>
      </c>
      <c r="T34" s="9">
        <v>567903</v>
      </c>
      <c r="U34" s="9">
        <v>20.9758</v>
      </c>
      <c r="V34" s="9">
        <v>0</v>
      </c>
    </row>
    <row r="35" spans="1:22" x14ac:dyDescent="0.3">
      <c r="A35" t="s">
        <v>123</v>
      </c>
      <c r="B35" s="9">
        <v>20559891</v>
      </c>
      <c r="C35" s="9">
        <v>18461640</v>
      </c>
      <c r="D35" s="9">
        <v>2098251</v>
      </c>
      <c r="E35" s="9">
        <v>7444759</v>
      </c>
      <c r="F35" s="9">
        <v>6386791</v>
      </c>
      <c r="G35" s="9">
        <v>1057968</v>
      </c>
      <c r="H35" s="9">
        <v>6166311</v>
      </c>
      <c r="I35" s="9">
        <v>5880403</v>
      </c>
      <c r="J35" s="9">
        <v>285908</v>
      </c>
      <c r="K35" s="9">
        <v>6948821</v>
      </c>
      <c r="L35" s="9">
        <v>6194446</v>
      </c>
      <c r="M35" s="9">
        <v>754375</v>
      </c>
      <c r="N35" s="9">
        <v>0</v>
      </c>
      <c r="O35" s="9">
        <v>0</v>
      </c>
      <c r="P35" s="9">
        <v>0</v>
      </c>
      <c r="Q35" s="9">
        <v>7511039</v>
      </c>
      <c r="R35" s="9">
        <v>7427516</v>
      </c>
      <c r="S35" s="9">
        <v>182659</v>
      </c>
      <c r="T35" s="9">
        <v>571706</v>
      </c>
      <c r="U35" s="9">
        <v>20.669499999999999</v>
      </c>
      <c r="V35" s="9">
        <v>0</v>
      </c>
    </row>
    <row r="36" spans="1:22" x14ac:dyDescent="0.3">
      <c r="A36" t="s">
        <v>124</v>
      </c>
      <c r="B36" s="9">
        <v>20829627</v>
      </c>
      <c r="C36" s="9">
        <v>18750981</v>
      </c>
      <c r="D36" s="9">
        <v>2078646</v>
      </c>
      <c r="E36" s="9">
        <v>7561378</v>
      </c>
      <c r="F36" s="9">
        <v>6516936</v>
      </c>
      <c r="G36" s="9">
        <v>1044442</v>
      </c>
      <c r="H36" s="9">
        <v>6226685</v>
      </c>
      <c r="I36" s="9">
        <v>5940487</v>
      </c>
      <c r="J36" s="9">
        <v>286198</v>
      </c>
      <c r="K36" s="9">
        <v>7041564</v>
      </c>
      <c r="L36" s="9">
        <v>6293558</v>
      </c>
      <c r="M36" s="9">
        <v>748006</v>
      </c>
      <c r="N36" s="9">
        <v>0</v>
      </c>
      <c r="O36" s="9">
        <v>0</v>
      </c>
      <c r="P36" s="9">
        <v>0</v>
      </c>
      <c r="Q36" s="9">
        <v>7613428</v>
      </c>
      <c r="R36" s="9">
        <v>7506559</v>
      </c>
      <c r="S36" s="9">
        <v>190724</v>
      </c>
      <c r="T36" s="9">
        <v>557377</v>
      </c>
      <c r="U36" s="9">
        <v>17.867799999999999</v>
      </c>
      <c r="V36" s="9">
        <v>0</v>
      </c>
    </row>
    <row r="37" spans="1:22" x14ac:dyDescent="0.3">
      <c r="A37" t="s">
        <v>125</v>
      </c>
      <c r="B37" s="9">
        <v>21174138</v>
      </c>
      <c r="C37" s="9">
        <v>19267625</v>
      </c>
      <c r="D37" s="9">
        <v>1906513</v>
      </c>
      <c r="E37" s="9">
        <v>7551743</v>
      </c>
      <c r="F37" s="9">
        <v>6687364</v>
      </c>
      <c r="G37" s="9">
        <v>864379</v>
      </c>
      <c r="H37" s="9">
        <v>6384938</v>
      </c>
      <c r="I37" s="9">
        <v>6092997</v>
      </c>
      <c r="J37" s="9">
        <v>291941</v>
      </c>
      <c r="K37" s="9">
        <v>7237457</v>
      </c>
      <c r="L37" s="9">
        <v>6487264</v>
      </c>
      <c r="M37" s="9">
        <v>750193</v>
      </c>
      <c r="N37" s="9">
        <v>0</v>
      </c>
      <c r="O37" s="9">
        <v>0</v>
      </c>
      <c r="P37" s="9">
        <v>0</v>
      </c>
      <c r="Q37" s="9">
        <v>7617196</v>
      </c>
      <c r="R37" s="9">
        <v>7531209</v>
      </c>
      <c r="S37" s="9">
        <v>182841</v>
      </c>
      <c r="T37" s="9">
        <v>567354</v>
      </c>
      <c r="U37" s="9">
        <v>21.941299999999998</v>
      </c>
      <c r="V37" s="9">
        <v>0</v>
      </c>
    </row>
    <row r="38" spans="1:22" x14ac:dyDescent="0.3">
      <c r="A38" t="s">
        <v>126</v>
      </c>
      <c r="B38" s="9">
        <v>21614484</v>
      </c>
      <c r="C38" s="9">
        <v>19783517</v>
      </c>
      <c r="D38" s="9">
        <v>1830967</v>
      </c>
      <c r="E38" s="9">
        <v>7638022</v>
      </c>
      <c r="F38" s="9">
        <v>6848385</v>
      </c>
      <c r="G38" s="9">
        <v>789637</v>
      </c>
      <c r="H38" s="9">
        <v>6600874</v>
      </c>
      <c r="I38" s="9">
        <v>6304538</v>
      </c>
      <c r="J38" s="9">
        <v>296336</v>
      </c>
      <c r="K38" s="9">
        <v>7375588</v>
      </c>
      <c r="L38" s="9">
        <v>6630594</v>
      </c>
      <c r="M38" s="9">
        <v>744994</v>
      </c>
      <c r="N38" s="9">
        <v>0</v>
      </c>
      <c r="O38" s="9">
        <v>0</v>
      </c>
      <c r="P38" s="9">
        <v>0</v>
      </c>
      <c r="Q38" s="9">
        <v>7687239</v>
      </c>
      <c r="R38" s="9">
        <v>7569969</v>
      </c>
      <c r="S38" s="9">
        <v>174274</v>
      </c>
      <c r="T38" s="9">
        <v>570720</v>
      </c>
      <c r="U38" s="9">
        <v>18.949100000000001</v>
      </c>
      <c r="V38" s="9">
        <v>0</v>
      </c>
    </row>
    <row r="39" spans="1:22" x14ac:dyDescent="0.3">
      <c r="A39" t="s">
        <v>127</v>
      </c>
      <c r="B39" s="9">
        <v>18934288</v>
      </c>
      <c r="C39" s="9">
        <v>17451716</v>
      </c>
      <c r="D39" s="9">
        <v>1482572</v>
      </c>
      <c r="E39" s="9">
        <v>6478982</v>
      </c>
      <c r="F39" s="9">
        <v>5797358</v>
      </c>
      <c r="G39" s="9">
        <v>681624</v>
      </c>
      <c r="H39" s="9">
        <v>6175961</v>
      </c>
      <c r="I39" s="9">
        <v>6025974</v>
      </c>
      <c r="J39" s="9">
        <v>149987</v>
      </c>
      <c r="K39" s="9">
        <v>6279345</v>
      </c>
      <c r="L39" s="9">
        <v>5628384</v>
      </c>
      <c r="M39" s="9">
        <v>650961</v>
      </c>
      <c r="N39" s="9">
        <v>0</v>
      </c>
      <c r="O39" s="9">
        <v>0</v>
      </c>
      <c r="P39" s="9">
        <v>0</v>
      </c>
      <c r="Q39" s="9">
        <v>6525337</v>
      </c>
      <c r="R39" s="9">
        <v>6418494</v>
      </c>
      <c r="S39" s="9">
        <v>142406</v>
      </c>
      <c r="T39" s="9">
        <v>508562</v>
      </c>
      <c r="U39" s="9">
        <v>23.636299999999999</v>
      </c>
      <c r="V39" s="9">
        <v>0</v>
      </c>
    </row>
    <row r="40" spans="1:22" x14ac:dyDescent="0.3">
      <c r="A40" t="s">
        <v>128</v>
      </c>
      <c r="B40" s="9">
        <v>19254004</v>
      </c>
      <c r="C40" s="9">
        <v>17829445</v>
      </c>
      <c r="D40" s="9">
        <v>1424559</v>
      </c>
      <c r="E40" s="9">
        <v>6618324</v>
      </c>
      <c r="F40" s="9">
        <v>5964288</v>
      </c>
      <c r="G40" s="9">
        <v>654036</v>
      </c>
      <c r="H40" s="9">
        <v>6184216</v>
      </c>
      <c r="I40" s="9">
        <v>6041121</v>
      </c>
      <c r="J40" s="9">
        <v>143095</v>
      </c>
      <c r="K40" s="9">
        <v>6451464</v>
      </c>
      <c r="L40" s="9">
        <v>5824036</v>
      </c>
      <c r="M40" s="9">
        <v>627428</v>
      </c>
      <c r="N40" s="9">
        <v>0</v>
      </c>
      <c r="O40" s="9">
        <v>0</v>
      </c>
      <c r="P40" s="9">
        <v>0</v>
      </c>
      <c r="Q40" s="9">
        <v>6659050</v>
      </c>
      <c r="R40" s="9">
        <v>6584882</v>
      </c>
      <c r="S40" s="9">
        <v>142362</v>
      </c>
      <c r="T40" s="9">
        <v>485034</v>
      </c>
      <c r="U40" s="9">
        <v>17.8996</v>
      </c>
      <c r="V40" s="9">
        <v>0</v>
      </c>
    </row>
    <row r="41" spans="1:22" x14ac:dyDescent="0.3">
      <c r="A41" t="s">
        <v>129</v>
      </c>
      <c r="B41" s="9">
        <v>18831993</v>
      </c>
      <c r="C41" s="9">
        <v>17328294</v>
      </c>
      <c r="D41" s="9">
        <v>1503699</v>
      </c>
      <c r="E41" s="9">
        <v>6437323</v>
      </c>
      <c r="F41" s="9">
        <v>5737039</v>
      </c>
      <c r="G41" s="9">
        <v>700284</v>
      </c>
      <c r="H41" s="9">
        <v>6164699</v>
      </c>
      <c r="I41" s="9">
        <v>6012556</v>
      </c>
      <c r="J41" s="9">
        <v>152143</v>
      </c>
      <c r="K41" s="9">
        <v>6229971</v>
      </c>
      <c r="L41" s="9">
        <v>5578699</v>
      </c>
      <c r="M41" s="9">
        <v>651272</v>
      </c>
      <c r="N41" s="9">
        <v>0</v>
      </c>
      <c r="O41" s="9">
        <v>0</v>
      </c>
      <c r="P41" s="9">
        <v>0</v>
      </c>
      <c r="Q41" s="9">
        <v>6483912</v>
      </c>
      <c r="R41" s="9">
        <v>6395182</v>
      </c>
      <c r="S41" s="9">
        <v>139405</v>
      </c>
      <c r="T41" s="9">
        <v>511873</v>
      </c>
      <c r="U41" s="9">
        <v>43.349200000000003</v>
      </c>
      <c r="V41" s="9">
        <v>0</v>
      </c>
    </row>
    <row r="42" spans="1:22" x14ac:dyDescent="0.3">
      <c r="A42" t="s">
        <v>130</v>
      </c>
      <c r="B42" s="9">
        <v>22119908</v>
      </c>
      <c r="C42" s="9">
        <v>22059391</v>
      </c>
      <c r="D42" s="9">
        <v>60517</v>
      </c>
      <c r="E42" s="9">
        <v>7438156</v>
      </c>
      <c r="F42" s="9">
        <v>7403109</v>
      </c>
      <c r="G42" s="9">
        <v>35047</v>
      </c>
      <c r="H42" s="9">
        <v>7386685</v>
      </c>
      <c r="I42" s="9">
        <v>7379416</v>
      </c>
      <c r="J42" s="9">
        <v>7269</v>
      </c>
      <c r="K42" s="9">
        <v>7295067</v>
      </c>
      <c r="L42" s="9">
        <v>7276866</v>
      </c>
      <c r="M42" s="9">
        <v>18201</v>
      </c>
      <c r="N42" s="9">
        <v>0</v>
      </c>
      <c r="O42" s="9">
        <v>0</v>
      </c>
      <c r="P42" s="9">
        <v>0</v>
      </c>
      <c r="Q42" s="9">
        <v>7438845</v>
      </c>
      <c r="R42" s="9">
        <v>7315999</v>
      </c>
      <c r="S42" s="9">
        <v>5434</v>
      </c>
      <c r="T42" s="9">
        <v>12768</v>
      </c>
      <c r="U42" s="9">
        <v>17.1158</v>
      </c>
      <c r="V42" s="9">
        <v>0</v>
      </c>
    </row>
    <row r="43" spans="1:22" x14ac:dyDescent="0.3">
      <c r="A43" t="s">
        <v>131</v>
      </c>
      <c r="B43" s="9">
        <v>19286992</v>
      </c>
      <c r="C43" s="9">
        <v>18308339</v>
      </c>
      <c r="D43" s="9">
        <v>978653</v>
      </c>
      <c r="E43" s="9">
        <v>6644120</v>
      </c>
      <c r="F43" s="9">
        <v>6154205</v>
      </c>
      <c r="G43" s="9">
        <v>489915</v>
      </c>
      <c r="H43" s="9">
        <v>6213049</v>
      </c>
      <c r="I43" s="9">
        <v>6148240</v>
      </c>
      <c r="J43" s="9">
        <v>64809</v>
      </c>
      <c r="K43" s="9">
        <v>6429823</v>
      </c>
      <c r="L43" s="9">
        <v>6005894</v>
      </c>
      <c r="M43" s="9">
        <v>423929</v>
      </c>
      <c r="N43" s="9">
        <v>0</v>
      </c>
      <c r="O43" s="9">
        <v>0</v>
      </c>
      <c r="P43" s="9">
        <v>0</v>
      </c>
      <c r="Q43" s="9">
        <v>6681499</v>
      </c>
      <c r="R43" s="9">
        <v>6544739</v>
      </c>
      <c r="S43" s="9">
        <v>118309</v>
      </c>
      <c r="T43" s="9">
        <v>305625</v>
      </c>
      <c r="U43" s="9">
        <v>28.607600000000001</v>
      </c>
      <c r="V43" s="9">
        <v>0</v>
      </c>
    </row>
    <row r="44" spans="1:22" x14ac:dyDescent="0.3">
      <c r="A44" t="s">
        <v>132</v>
      </c>
      <c r="B44" s="9">
        <v>19197269</v>
      </c>
      <c r="C44" s="9">
        <v>18214184</v>
      </c>
      <c r="D44" s="9">
        <v>983085</v>
      </c>
      <c r="E44" s="9">
        <v>6597159</v>
      </c>
      <c r="F44" s="9">
        <v>6105271</v>
      </c>
      <c r="G44" s="9">
        <v>491888</v>
      </c>
      <c r="H44" s="9">
        <v>6219685</v>
      </c>
      <c r="I44" s="9">
        <v>6154519</v>
      </c>
      <c r="J44" s="9">
        <v>65166</v>
      </c>
      <c r="K44" s="9">
        <v>6380425</v>
      </c>
      <c r="L44" s="9">
        <v>5954394</v>
      </c>
      <c r="M44" s="9">
        <v>426031</v>
      </c>
      <c r="N44" s="9">
        <v>0</v>
      </c>
      <c r="O44" s="9">
        <v>0</v>
      </c>
      <c r="P44" s="9">
        <v>0</v>
      </c>
      <c r="Q44" s="9">
        <v>6635467</v>
      </c>
      <c r="R44" s="9">
        <v>6498336</v>
      </c>
      <c r="S44" s="9">
        <v>118812</v>
      </c>
      <c r="T44" s="9">
        <v>307222</v>
      </c>
      <c r="U44" s="9">
        <v>29.1752</v>
      </c>
      <c r="V44" s="9">
        <v>0</v>
      </c>
    </row>
    <row r="45" spans="1:22" x14ac:dyDescent="0.3">
      <c r="A45" t="s">
        <v>133</v>
      </c>
      <c r="B45" s="9">
        <v>21140484</v>
      </c>
      <c r="C45" s="9">
        <v>20645417</v>
      </c>
      <c r="D45" s="9">
        <v>495067</v>
      </c>
      <c r="E45" s="9">
        <v>7084214</v>
      </c>
      <c r="F45" s="9">
        <v>6863125</v>
      </c>
      <c r="G45" s="9">
        <v>221089</v>
      </c>
      <c r="H45" s="9">
        <v>7122073</v>
      </c>
      <c r="I45" s="9">
        <v>7054035</v>
      </c>
      <c r="J45" s="9">
        <v>68038</v>
      </c>
      <c r="K45" s="9">
        <v>6934197</v>
      </c>
      <c r="L45" s="9">
        <v>6728257</v>
      </c>
      <c r="M45" s="9">
        <v>205940</v>
      </c>
      <c r="N45" s="9">
        <v>0</v>
      </c>
      <c r="O45" s="9">
        <v>0</v>
      </c>
      <c r="P45" s="9">
        <v>0</v>
      </c>
      <c r="Q45" s="9">
        <v>7101279</v>
      </c>
      <c r="R45" s="9">
        <v>7003506</v>
      </c>
      <c r="S45" s="9">
        <v>49673</v>
      </c>
      <c r="T45" s="9">
        <v>156271</v>
      </c>
      <c r="U45" s="9">
        <v>14.941700000000001</v>
      </c>
      <c r="V45" s="9">
        <v>0</v>
      </c>
    </row>
    <row r="46" spans="1:22" x14ac:dyDescent="0.3">
      <c r="A46" t="s">
        <v>134</v>
      </c>
      <c r="B46" s="9">
        <v>19447485</v>
      </c>
      <c r="C46" s="9">
        <v>18342314</v>
      </c>
      <c r="D46" s="9">
        <v>1105171</v>
      </c>
      <c r="E46" s="9">
        <v>7291410</v>
      </c>
      <c r="F46" s="9">
        <v>6812918</v>
      </c>
      <c r="G46" s="9">
        <v>478492</v>
      </c>
      <c r="H46" s="9">
        <v>5122920</v>
      </c>
      <c r="I46" s="9">
        <v>5043323</v>
      </c>
      <c r="J46" s="9">
        <v>79597</v>
      </c>
      <c r="K46" s="9">
        <v>7033155</v>
      </c>
      <c r="L46" s="9">
        <v>6486073</v>
      </c>
      <c r="M46" s="9">
        <v>547082</v>
      </c>
      <c r="N46" s="9">
        <v>0</v>
      </c>
      <c r="O46" s="9">
        <v>0</v>
      </c>
      <c r="P46" s="9">
        <v>0</v>
      </c>
      <c r="Q46" s="9">
        <v>7334687</v>
      </c>
      <c r="R46" s="9">
        <v>7234806</v>
      </c>
      <c r="S46" s="9">
        <v>276830</v>
      </c>
      <c r="T46" s="9">
        <v>270265</v>
      </c>
      <c r="U46" s="9">
        <v>25.009699999999999</v>
      </c>
      <c r="V46" s="9">
        <v>0</v>
      </c>
    </row>
    <row r="47" spans="1:22" x14ac:dyDescent="0.3">
      <c r="A47" t="s">
        <v>135</v>
      </c>
      <c r="B47" s="9">
        <v>18516871</v>
      </c>
      <c r="C47" s="9">
        <v>13282982</v>
      </c>
      <c r="D47" s="9">
        <v>5233889</v>
      </c>
      <c r="E47" s="9">
        <v>6485534</v>
      </c>
      <c r="F47" s="9">
        <v>5429842</v>
      </c>
      <c r="G47" s="9">
        <v>1055692</v>
      </c>
      <c r="H47" s="9">
        <v>7053075</v>
      </c>
      <c r="I47" s="9">
        <v>3452200</v>
      </c>
      <c r="J47" s="9">
        <v>3600875</v>
      </c>
      <c r="K47" s="9">
        <v>4978262</v>
      </c>
      <c r="L47" s="9">
        <v>4400940</v>
      </c>
      <c r="M47" s="9">
        <v>577322</v>
      </c>
      <c r="N47" s="9">
        <v>0</v>
      </c>
      <c r="O47" s="9">
        <v>0</v>
      </c>
      <c r="P47" s="9">
        <v>0</v>
      </c>
      <c r="Q47" s="9">
        <v>6505987</v>
      </c>
      <c r="R47" s="9">
        <v>6438907</v>
      </c>
      <c r="S47" s="9">
        <v>417429</v>
      </c>
      <c r="T47" s="9">
        <v>160109</v>
      </c>
      <c r="U47" s="9">
        <v>332.40699999999998</v>
      </c>
      <c r="V47" s="9">
        <v>0</v>
      </c>
    </row>
    <row r="48" spans="1:22" x14ac:dyDescent="0.3">
      <c r="A48" t="s">
        <v>136</v>
      </c>
      <c r="B48" s="9">
        <v>17272908</v>
      </c>
      <c r="C48" s="9">
        <v>11548379</v>
      </c>
      <c r="D48" s="9">
        <v>5724529</v>
      </c>
      <c r="E48" s="9">
        <v>4757345</v>
      </c>
      <c r="F48" s="9">
        <v>4375668</v>
      </c>
      <c r="G48" s="9">
        <v>381677</v>
      </c>
      <c r="H48" s="9">
        <v>8242354</v>
      </c>
      <c r="I48" s="9">
        <v>3190398</v>
      </c>
      <c r="J48" s="9">
        <v>5051956</v>
      </c>
      <c r="K48" s="9">
        <v>4273209</v>
      </c>
      <c r="L48" s="9">
        <v>3982313</v>
      </c>
      <c r="M48" s="9">
        <v>290896</v>
      </c>
      <c r="N48" s="9">
        <v>0</v>
      </c>
      <c r="O48" s="9">
        <v>0</v>
      </c>
      <c r="P48" s="9">
        <v>0</v>
      </c>
      <c r="Q48" s="9">
        <v>4775447</v>
      </c>
      <c r="R48" s="9">
        <v>4718233</v>
      </c>
      <c r="S48" s="9">
        <v>153389</v>
      </c>
      <c r="T48" s="9">
        <v>137687</v>
      </c>
      <c r="U48" s="9">
        <v>496.053</v>
      </c>
      <c r="V48" s="9">
        <v>0</v>
      </c>
    </row>
    <row r="49" spans="1:22" x14ac:dyDescent="0.3">
      <c r="A49" t="s">
        <v>137</v>
      </c>
      <c r="B49" s="9">
        <v>18100451</v>
      </c>
      <c r="C49" s="9">
        <v>17720891</v>
      </c>
      <c r="D49" s="9">
        <v>379560</v>
      </c>
      <c r="E49" s="9">
        <v>7266637</v>
      </c>
      <c r="F49" s="9">
        <v>7131474</v>
      </c>
      <c r="G49" s="9">
        <v>135163</v>
      </c>
      <c r="H49" s="9">
        <v>3706464</v>
      </c>
      <c r="I49" s="9">
        <v>3602008</v>
      </c>
      <c r="J49" s="9">
        <v>104456</v>
      </c>
      <c r="K49" s="9">
        <v>7127350</v>
      </c>
      <c r="L49" s="9">
        <v>6987409</v>
      </c>
      <c r="M49" s="9">
        <v>139941</v>
      </c>
      <c r="N49" s="9">
        <v>0</v>
      </c>
      <c r="O49" s="9">
        <v>0</v>
      </c>
      <c r="P49" s="9">
        <v>0</v>
      </c>
      <c r="Q49" s="9">
        <v>7271626</v>
      </c>
      <c r="R49" s="9">
        <v>7188743</v>
      </c>
      <c r="S49" s="9">
        <v>45254</v>
      </c>
      <c r="T49" s="9">
        <v>94693</v>
      </c>
      <c r="U49" s="9">
        <v>33.601399999999998</v>
      </c>
      <c r="V49" s="9">
        <v>0</v>
      </c>
    </row>
    <row r="50" spans="1:22" x14ac:dyDescent="0.3">
      <c r="A50" t="s">
        <v>138</v>
      </c>
      <c r="B50" s="9">
        <v>17790189</v>
      </c>
      <c r="C50" s="9">
        <v>17667057</v>
      </c>
      <c r="D50" s="9">
        <v>123132</v>
      </c>
      <c r="E50" s="9">
        <v>6738663</v>
      </c>
      <c r="F50" s="9">
        <v>6704452</v>
      </c>
      <c r="G50" s="9">
        <v>34211</v>
      </c>
      <c r="H50" s="9">
        <v>4391382</v>
      </c>
      <c r="I50" s="9">
        <v>4348710</v>
      </c>
      <c r="J50" s="9">
        <v>42672</v>
      </c>
      <c r="K50" s="9">
        <v>6660144</v>
      </c>
      <c r="L50" s="9">
        <v>6613895</v>
      </c>
      <c r="M50" s="9">
        <v>46249</v>
      </c>
      <c r="N50" s="9">
        <v>0</v>
      </c>
      <c r="O50" s="9">
        <v>0</v>
      </c>
      <c r="P50" s="9">
        <v>0</v>
      </c>
      <c r="Q50" s="9">
        <v>6741084</v>
      </c>
      <c r="R50" s="9">
        <v>6673460</v>
      </c>
      <c r="S50" s="9">
        <v>17188</v>
      </c>
      <c r="T50" s="9">
        <v>29245</v>
      </c>
      <c r="U50" s="9">
        <v>50.402200000000001</v>
      </c>
      <c r="V50" s="9">
        <v>0</v>
      </c>
    </row>
    <row r="51" spans="1:22" x14ac:dyDescent="0.3">
      <c r="A51" t="s">
        <v>139</v>
      </c>
      <c r="B51" s="9">
        <v>20859722</v>
      </c>
      <c r="C51" s="9">
        <v>20444607</v>
      </c>
      <c r="D51" s="9">
        <v>415115</v>
      </c>
      <c r="E51" s="9">
        <v>7256860</v>
      </c>
      <c r="F51" s="9">
        <v>7043414</v>
      </c>
      <c r="G51" s="9">
        <v>213446</v>
      </c>
      <c r="H51" s="9">
        <v>6545131</v>
      </c>
      <c r="I51" s="9">
        <v>6526614</v>
      </c>
      <c r="J51" s="9">
        <v>18517</v>
      </c>
      <c r="K51" s="9">
        <v>7057731</v>
      </c>
      <c r="L51" s="9">
        <v>6874579</v>
      </c>
      <c r="M51" s="9">
        <v>183152</v>
      </c>
      <c r="N51" s="9">
        <v>0</v>
      </c>
      <c r="O51" s="9">
        <v>0</v>
      </c>
      <c r="P51" s="9">
        <v>0</v>
      </c>
      <c r="Q51" s="9">
        <v>7273386</v>
      </c>
      <c r="R51" s="9">
        <v>7160059</v>
      </c>
      <c r="S51" s="9">
        <v>55482</v>
      </c>
      <c r="T51" s="9">
        <v>127665</v>
      </c>
      <c r="U51" s="9">
        <v>58.221800000000002</v>
      </c>
      <c r="V51" s="9">
        <v>0</v>
      </c>
    </row>
    <row r="52" spans="1:22" x14ac:dyDescent="0.3">
      <c r="A52" t="s">
        <v>140</v>
      </c>
      <c r="B52" s="9">
        <v>13022066</v>
      </c>
      <c r="C52" s="9">
        <v>12860512</v>
      </c>
      <c r="D52" s="9">
        <v>161554</v>
      </c>
      <c r="E52" s="9">
        <v>5121359</v>
      </c>
      <c r="F52" s="9">
        <v>5066487</v>
      </c>
      <c r="G52" s="9">
        <v>54872</v>
      </c>
      <c r="H52" s="9">
        <v>2881590</v>
      </c>
      <c r="I52" s="9">
        <v>2847101</v>
      </c>
      <c r="J52" s="9">
        <v>34489</v>
      </c>
      <c r="K52" s="9">
        <v>5019117</v>
      </c>
      <c r="L52" s="9">
        <v>4946924</v>
      </c>
      <c r="M52" s="9">
        <v>72193</v>
      </c>
      <c r="N52" s="9">
        <v>0</v>
      </c>
      <c r="O52" s="9">
        <v>0</v>
      </c>
      <c r="P52" s="9">
        <v>0</v>
      </c>
      <c r="Q52" s="9">
        <v>5138332</v>
      </c>
      <c r="R52" s="9">
        <v>5072195</v>
      </c>
      <c r="S52" s="9">
        <v>25961</v>
      </c>
      <c r="T52" s="9">
        <v>46041</v>
      </c>
      <c r="U52" s="9">
        <v>39.9193</v>
      </c>
      <c r="V52" s="9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T2" sqref="T1:T1048576"/>
    </sheetView>
  </sheetViews>
  <sheetFormatPr defaultRowHeight="14.4" x14ac:dyDescent="0.3"/>
  <sheetData>
    <row r="1" spans="1:22" x14ac:dyDescent="0.3">
      <c r="B1" s="12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2" s="10" customFormat="1" ht="57.6" x14ac:dyDescent="0.3"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0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0" t="s">
        <v>38</v>
      </c>
      <c r="R2" s="10" t="s">
        <v>39</v>
      </c>
      <c r="S2" s="10" t="s">
        <v>40</v>
      </c>
      <c r="T2" s="10" t="s">
        <v>41</v>
      </c>
      <c r="U2" s="10" t="s">
        <v>42</v>
      </c>
    </row>
    <row r="3" spans="1:22" x14ac:dyDescent="0.3">
      <c r="A3" t="s">
        <v>1</v>
      </c>
      <c r="B3" s="9">
        <v>12237569</v>
      </c>
      <c r="C3" s="9">
        <v>11726950</v>
      </c>
      <c r="D3" s="9">
        <v>510619</v>
      </c>
      <c r="E3" s="9">
        <v>8917447</v>
      </c>
      <c r="F3" s="9">
        <v>8767470</v>
      </c>
      <c r="G3" s="9">
        <v>149977</v>
      </c>
      <c r="H3" s="9">
        <v>0</v>
      </c>
      <c r="I3" s="9">
        <v>0</v>
      </c>
      <c r="J3" s="9">
        <v>0</v>
      </c>
      <c r="K3" s="9">
        <v>3320122</v>
      </c>
      <c r="L3" s="9">
        <v>2959480</v>
      </c>
      <c r="M3" s="9">
        <v>360642</v>
      </c>
      <c r="N3" s="9">
        <v>0</v>
      </c>
      <c r="O3" s="9">
        <v>0</v>
      </c>
      <c r="P3" s="9">
        <v>0</v>
      </c>
      <c r="Q3" s="9">
        <v>3447851</v>
      </c>
      <c r="R3" s="9">
        <v>3447851</v>
      </c>
      <c r="S3" s="9">
        <v>284749</v>
      </c>
      <c r="T3" s="9">
        <v>75858</v>
      </c>
      <c r="U3" s="9">
        <v>14.823700000000001</v>
      </c>
      <c r="V3" s="9">
        <v>0</v>
      </c>
    </row>
    <row r="4" spans="1:22" x14ac:dyDescent="0.3">
      <c r="A4" t="s">
        <v>92</v>
      </c>
      <c r="B4" s="9">
        <v>11520338</v>
      </c>
      <c r="C4" s="9">
        <v>10646835</v>
      </c>
      <c r="D4" s="9">
        <v>873503</v>
      </c>
      <c r="E4" s="9">
        <v>9536197</v>
      </c>
      <c r="F4" s="9">
        <v>8959904</v>
      </c>
      <c r="G4" s="9">
        <v>576293</v>
      </c>
      <c r="H4" s="9">
        <v>0</v>
      </c>
      <c r="I4" s="9">
        <v>0</v>
      </c>
      <c r="J4" s="9">
        <v>0</v>
      </c>
      <c r="K4" s="9">
        <v>1984141</v>
      </c>
      <c r="L4" s="9">
        <v>1686931</v>
      </c>
      <c r="M4" s="9">
        <v>297210</v>
      </c>
      <c r="N4" s="9">
        <v>0</v>
      </c>
      <c r="O4" s="9">
        <v>0</v>
      </c>
      <c r="P4" s="9">
        <v>0</v>
      </c>
      <c r="Q4" s="9">
        <v>2255340</v>
      </c>
      <c r="R4" s="9">
        <v>2255340</v>
      </c>
      <c r="S4" s="9">
        <v>223649</v>
      </c>
      <c r="T4" s="9">
        <v>73570</v>
      </c>
      <c r="U4" s="9">
        <v>14.6501</v>
      </c>
      <c r="V4" s="9">
        <v>0</v>
      </c>
    </row>
    <row r="5" spans="1:22" x14ac:dyDescent="0.3">
      <c r="A5" t="s">
        <v>93</v>
      </c>
      <c r="B5" s="9">
        <v>11008882</v>
      </c>
      <c r="C5" s="9">
        <v>10253162</v>
      </c>
      <c r="D5" s="9">
        <v>755720</v>
      </c>
      <c r="E5" s="9">
        <v>9462639</v>
      </c>
      <c r="F5" s="9">
        <v>8995755</v>
      </c>
      <c r="G5" s="9">
        <v>466884</v>
      </c>
      <c r="H5" s="9">
        <v>0</v>
      </c>
      <c r="I5" s="9">
        <v>0</v>
      </c>
      <c r="J5" s="9">
        <v>0</v>
      </c>
      <c r="K5" s="9">
        <v>1546243</v>
      </c>
      <c r="L5" s="9">
        <v>1257407</v>
      </c>
      <c r="M5" s="9">
        <v>288836</v>
      </c>
      <c r="N5" s="9">
        <v>0</v>
      </c>
      <c r="O5" s="9">
        <v>0</v>
      </c>
      <c r="P5" s="9">
        <v>0</v>
      </c>
      <c r="Q5" s="9">
        <v>1811166</v>
      </c>
      <c r="R5" s="9">
        <v>1811166</v>
      </c>
      <c r="S5" s="9">
        <v>223249</v>
      </c>
      <c r="T5" s="9">
        <v>65567</v>
      </c>
      <c r="U5" s="9">
        <v>14.731299999999999</v>
      </c>
      <c r="V5" s="9">
        <v>0</v>
      </c>
    </row>
    <row r="6" spans="1:22" x14ac:dyDescent="0.3">
      <c r="A6" t="s">
        <v>94</v>
      </c>
      <c r="B6" s="9">
        <v>12045617</v>
      </c>
      <c r="C6" s="9">
        <v>11356465</v>
      </c>
      <c r="D6" s="9">
        <v>689152</v>
      </c>
      <c r="E6" s="9">
        <v>9409281</v>
      </c>
      <c r="F6" s="9">
        <v>8971753</v>
      </c>
      <c r="G6" s="9">
        <v>437528</v>
      </c>
      <c r="H6" s="9">
        <v>0</v>
      </c>
      <c r="I6" s="9">
        <v>0</v>
      </c>
      <c r="J6" s="9">
        <v>0</v>
      </c>
      <c r="K6" s="9">
        <v>2636336</v>
      </c>
      <c r="L6" s="9">
        <v>2384712</v>
      </c>
      <c r="M6" s="9">
        <v>251624</v>
      </c>
      <c r="N6" s="9">
        <v>0</v>
      </c>
      <c r="O6" s="9">
        <v>0</v>
      </c>
      <c r="P6" s="9">
        <v>0</v>
      </c>
      <c r="Q6" s="9">
        <v>2773678</v>
      </c>
      <c r="R6" s="9">
        <v>2773678</v>
      </c>
      <c r="S6" s="9">
        <v>193231</v>
      </c>
      <c r="T6" s="9">
        <v>58401</v>
      </c>
      <c r="U6" s="9">
        <v>22.4497</v>
      </c>
      <c r="V6" s="9">
        <v>0</v>
      </c>
    </row>
    <row r="7" spans="1:22" x14ac:dyDescent="0.3">
      <c r="A7" t="s">
        <v>95</v>
      </c>
      <c r="B7" s="9">
        <v>11458481</v>
      </c>
      <c r="C7" s="9">
        <v>10474222</v>
      </c>
      <c r="D7" s="9">
        <v>984259</v>
      </c>
      <c r="E7" s="9">
        <v>9344899</v>
      </c>
      <c r="F7" s="9">
        <v>8700844</v>
      </c>
      <c r="G7" s="9">
        <v>644055</v>
      </c>
      <c r="H7" s="9">
        <v>0</v>
      </c>
      <c r="I7" s="9">
        <v>0</v>
      </c>
      <c r="J7" s="9">
        <v>0</v>
      </c>
      <c r="K7" s="9">
        <v>2113582</v>
      </c>
      <c r="L7" s="9">
        <v>1773378</v>
      </c>
      <c r="M7" s="9">
        <v>340204</v>
      </c>
      <c r="N7" s="9">
        <v>0</v>
      </c>
      <c r="O7" s="9">
        <v>0</v>
      </c>
      <c r="P7" s="9">
        <v>0</v>
      </c>
      <c r="Q7" s="9">
        <v>2377325</v>
      </c>
      <c r="R7" s="9">
        <v>2377325</v>
      </c>
      <c r="S7" s="9">
        <v>255198</v>
      </c>
      <c r="T7" s="9">
        <v>85008</v>
      </c>
      <c r="U7" s="9">
        <v>15.927099999999999</v>
      </c>
      <c r="V7" s="9">
        <v>0</v>
      </c>
    </row>
    <row r="8" spans="1:22" x14ac:dyDescent="0.3">
      <c r="A8" t="s">
        <v>96</v>
      </c>
      <c r="B8" s="9">
        <v>11542891</v>
      </c>
      <c r="C8" s="9">
        <v>10499748</v>
      </c>
      <c r="D8" s="9">
        <v>1043143</v>
      </c>
      <c r="E8" s="9">
        <v>8422709</v>
      </c>
      <c r="F8" s="9">
        <v>8158368</v>
      </c>
      <c r="G8" s="9">
        <v>264341</v>
      </c>
      <c r="H8" s="9">
        <v>0</v>
      </c>
      <c r="I8" s="9">
        <v>0</v>
      </c>
      <c r="J8" s="9">
        <v>0</v>
      </c>
      <c r="K8" s="9">
        <v>3120182</v>
      </c>
      <c r="L8" s="9">
        <v>2341380</v>
      </c>
      <c r="M8" s="9">
        <v>778802</v>
      </c>
      <c r="N8" s="9">
        <v>0</v>
      </c>
      <c r="O8" s="9">
        <v>0</v>
      </c>
      <c r="P8" s="9">
        <v>0</v>
      </c>
      <c r="Q8" s="9">
        <v>3378938</v>
      </c>
      <c r="R8" s="9">
        <v>3378938</v>
      </c>
      <c r="S8" s="9">
        <v>628387</v>
      </c>
      <c r="T8" s="9">
        <v>150362</v>
      </c>
      <c r="U8" s="9">
        <v>16.295999999999999</v>
      </c>
      <c r="V8" s="9">
        <v>0</v>
      </c>
    </row>
    <row r="9" spans="1:22" x14ac:dyDescent="0.3">
      <c r="A9" t="s">
        <v>97</v>
      </c>
      <c r="B9" s="9">
        <v>11580400</v>
      </c>
      <c r="C9" s="9">
        <v>10608362</v>
      </c>
      <c r="D9" s="9">
        <v>972038</v>
      </c>
      <c r="E9" s="9">
        <v>9046830</v>
      </c>
      <c r="F9" s="9">
        <v>8668148</v>
      </c>
      <c r="G9" s="9">
        <v>378682</v>
      </c>
      <c r="H9" s="9">
        <v>0</v>
      </c>
      <c r="I9" s="9">
        <v>0</v>
      </c>
      <c r="J9" s="9">
        <v>0</v>
      </c>
      <c r="K9" s="9">
        <v>2533570</v>
      </c>
      <c r="L9" s="9">
        <v>1940214</v>
      </c>
      <c r="M9" s="9">
        <v>593356</v>
      </c>
      <c r="N9" s="9">
        <v>0</v>
      </c>
      <c r="O9" s="9">
        <v>0</v>
      </c>
      <c r="P9" s="9">
        <v>0</v>
      </c>
      <c r="Q9" s="9">
        <v>2741201</v>
      </c>
      <c r="R9" s="9">
        <v>2741201</v>
      </c>
      <c r="S9" s="9">
        <v>491336</v>
      </c>
      <c r="T9" s="9">
        <v>102065</v>
      </c>
      <c r="U9" s="9">
        <v>13.6181</v>
      </c>
      <c r="V9" s="9">
        <v>0</v>
      </c>
    </row>
    <row r="10" spans="1:22" x14ac:dyDescent="0.3">
      <c r="A10" t="s">
        <v>98</v>
      </c>
      <c r="B10" s="9">
        <v>12034361</v>
      </c>
      <c r="C10" s="9">
        <v>11197480</v>
      </c>
      <c r="D10" s="9">
        <v>836881</v>
      </c>
      <c r="E10" s="9">
        <v>9709526</v>
      </c>
      <c r="F10" s="9">
        <v>9289672</v>
      </c>
      <c r="G10" s="9">
        <v>419854</v>
      </c>
      <c r="H10" s="9">
        <v>0</v>
      </c>
      <c r="I10" s="9">
        <v>0</v>
      </c>
      <c r="J10" s="9">
        <v>0</v>
      </c>
      <c r="K10" s="9">
        <v>2324835</v>
      </c>
      <c r="L10" s="9">
        <v>1907808</v>
      </c>
      <c r="M10" s="9">
        <v>417027</v>
      </c>
      <c r="N10" s="9">
        <v>0</v>
      </c>
      <c r="O10" s="9">
        <v>0</v>
      </c>
      <c r="P10" s="9">
        <v>0</v>
      </c>
      <c r="Q10" s="9">
        <v>2674848</v>
      </c>
      <c r="R10" s="9">
        <v>2674848</v>
      </c>
      <c r="S10" s="9">
        <v>359094</v>
      </c>
      <c r="T10" s="9">
        <v>57924</v>
      </c>
      <c r="U10" s="9">
        <v>13.116</v>
      </c>
      <c r="V10" s="9">
        <v>0</v>
      </c>
    </row>
    <row r="11" spans="1:22" x14ac:dyDescent="0.3">
      <c r="A11" t="s">
        <v>99</v>
      </c>
      <c r="B11" s="9">
        <v>10953408</v>
      </c>
      <c r="C11" s="9">
        <v>10075451</v>
      </c>
      <c r="D11" s="9">
        <v>877957</v>
      </c>
      <c r="E11" s="9">
        <v>8229958</v>
      </c>
      <c r="F11" s="9">
        <v>7911796</v>
      </c>
      <c r="G11" s="9">
        <v>318162</v>
      </c>
      <c r="H11" s="9">
        <v>0</v>
      </c>
      <c r="I11" s="9">
        <v>0</v>
      </c>
      <c r="J11" s="9">
        <v>0</v>
      </c>
      <c r="K11" s="9">
        <v>2723450</v>
      </c>
      <c r="L11" s="9">
        <v>2163655</v>
      </c>
      <c r="M11" s="9">
        <v>559795</v>
      </c>
      <c r="N11" s="9">
        <v>0</v>
      </c>
      <c r="O11" s="9">
        <v>0</v>
      </c>
      <c r="P11" s="9">
        <v>0</v>
      </c>
      <c r="Q11" s="9">
        <v>2873690</v>
      </c>
      <c r="R11" s="9">
        <v>2873690</v>
      </c>
      <c r="S11" s="9">
        <v>443506</v>
      </c>
      <c r="T11" s="9">
        <v>116258</v>
      </c>
      <c r="U11" s="9">
        <v>22.511600000000001</v>
      </c>
      <c r="V11" s="9">
        <v>0</v>
      </c>
    </row>
    <row r="12" spans="1:22" x14ac:dyDescent="0.3">
      <c r="A12" t="s">
        <v>100</v>
      </c>
      <c r="B12" s="9">
        <v>12789843</v>
      </c>
      <c r="C12" s="9">
        <v>10755447</v>
      </c>
      <c r="D12" s="9">
        <v>2034396</v>
      </c>
      <c r="E12" s="9">
        <v>9617160</v>
      </c>
      <c r="F12" s="9">
        <v>8753600</v>
      </c>
      <c r="G12" s="9">
        <v>863560</v>
      </c>
      <c r="H12" s="9">
        <v>0</v>
      </c>
      <c r="I12" s="9">
        <v>0</v>
      </c>
      <c r="J12" s="9">
        <v>0</v>
      </c>
      <c r="K12" s="9">
        <v>3172683</v>
      </c>
      <c r="L12" s="9">
        <v>2001847</v>
      </c>
      <c r="M12" s="9">
        <v>1170836</v>
      </c>
      <c r="N12" s="9">
        <v>0</v>
      </c>
      <c r="O12" s="9">
        <v>0</v>
      </c>
      <c r="P12" s="9">
        <v>0</v>
      </c>
      <c r="Q12" s="9">
        <v>4182034</v>
      </c>
      <c r="R12" s="9">
        <v>4182034</v>
      </c>
      <c r="S12" s="9">
        <v>961645</v>
      </c>
      <c r="T12" s="9">
        <v>209184</v>
      </c>
      <c r="U12" s="9">
        <v>8.6045200000000008</v>
      </c>
      <c r="V12" s="9">
        <v>0</v>
      </c>
    </row>
    <row r="13" spans="1:22" x14ac:dyDescent="0.3">
      <c r="A13" t="s">
        <v>101</v>
      </c>
      <c r="B13" s="9">
        <v>12109731</v>
      </c>
      <c r="C13" s="9">
        <v>10999292</v>
      </c>
      <c r="D13" s="9">
        <v>1110439</v>
      </c>
      <c r="E13" s="9">
        <v>9303252</v>
      </c>
      <c r="F13" s="9">
        <v>8524368</v>
      </c>
      <c r="G13" s="9">
        <v>778884</v>
      </c>
      <c r="H13" s="9">
        <v>0</v>
      </c>
      <c r="I13" s="9">
        <v>0</v>
      </c>
      <c r="J13" s="9">
        <v>0</v>
      </c>
      <c r="K13" s="9">
        <v>2806479</v>
      </c>
      <c r="L13" s="9">
        <v>2474924</v>
      </c>
      <c r="M13" s="9">
        <v>331555</v>
      </c>
      <c r="N13" s="9">
        <v>0</v>
      </c>
      <c r="O13" s="9">
        <v>0</v>
      </c>
      <c r="P13" s="9">
        <v>0</v>
      </c>
      <c r="Q13" s="9">
        <v>3054421</v>
      </c>
      <c r="R13" s="9">
        <v>3054421</v>
      </c>
      <c r="S13" s="9">
        <v>250345</v>
      </c>
      <c r="T13" s="9">
        <v>81231</v>
      </c>
      <c r="U13" s="9">
        <v>29.6875</v>
      </c>
      <c r="V13" s="9">
        <v>0</v>
      </c>
    </row>
    <row r="14" spans="1:22" x14ac:dyDescent="0.3">
      <c r="A14" t="s">
        <v>102</v>
      </c>
      <c r="B14" s="9">
        <v>12468013</v>
      </c>
      <c r="C14" s="9">
        <v>11278272</v>
      </c>
      <c r="D14" s="9">
        <v>1189741</v>
      </c>
      <c r="E14" s="9">
        <v>10628857</v>
      </c>
      <c r="F14" s="9">
        <v>9708384</v>
      </c>
      <c r="G14" s="9">
        <v>920473</v>
      </c>
      <c r="H14" s="9">
        <v>0</v>
      </c>
      <c r="I14" s="9">
        <v>0</v>
      </c>
      <c r="J14" s="9">
        <v>0</v>
      </c>
      <c r="K14" s="9">
        <v>1839156</v>
      </c>
      <c r="L14" s="9">
        <v>1569888</v>
      </c>
      <c r="M14" s="9">
        <v>269268</v>
      </c>
      <c r="N14" s="9">
        <v>0</v>
      </c>
      <c r="O14" s="9">
        <v>0</v>
      </c>
      <c r="P14" s="9">
        <v>0</v>
      </c>
      <c r="Q14" s="9">
        <v>2065761</v>
      </c>
      <c r="R14" s="9">
        <v>2065761</v>
      </c>
      <c r="S14" s="9">
        <v>229209</v>
      </c>
      <c r="T14" s="9">
        <v>40064</v>
      </c>
      <c r="U14" s="9">
        <v>29.707699999999999</v>
      </c>
      <c r="V14" s="9">
        <v>0</v>
      </c>
    </row>
    <row r="15" spans="1:22" x14ac:dyDescent="0.3">
      <c r="A15" t="s">
        <v>103</v>
      </c>
      <c r="B15" s="9">
        <v>12696492</v>
      </c>
      <c r="C15" s="9">
        <v>11466907</v>
      </c>
      <c r="D15" s="9">
        <v>1229585</v>
      </c>
      <c r="E15" s="9">
        <v>10656248</v>
      </c>
      <c r="F15" s="9">
        <v>9784409</v>
      </c>
      <c r="G15" s="9">
        <v>871839</v>
      </c>
      <c r="H15" s="9">
        <v>0</v>
      </c>
      <c r="I15" s="9">
        <v>0</v>
      </c>
      <c r="J15" s="9">
        <v>0</v>
      </c>
      <c r="K15" s="9">
        <v>2040244</v>
      </c>
      <c r="L15" s="9">
        <v>1682498</v>
      </c>
      <c r="M15" s="9">
        <v>357746</v>
      </c>
      <c r="N15" s="9">
        <v>0</v>
      </c>
      <c r="O15" s="9">
        <v>0</v>
      </c>
      <c r="P15" s="9">
        <v>0</v>
      </c>
      <c r="Q15" s="9">
        <v>2303863</v>
      </c>
      <c r="R15" s="9">
        <v>2303863</v>
      </c>
      <c r="S15" s="9">
        <v>303439</v>
      </c>
      <c r="T15" s="9">
        <v>54315</v>
      </c>
      <c r="U15" s="9">
        <v>26.219000000000001</v>
      </c>
      <c r="V15" s="9">
        <v>0</v>
      </c>
    </row>
    <row r="16" spans="1:22" x14ac:dyDescent="0.3">
      <c r="A16" t="s">
        <v>104</v>
      </c>
      <c r="B16" s="9">
        <v>11780203</v>
      </c>
      <c r="C16" s="9">
        <v>10141298</v>
      </c>
      <c r="D16" s="9">
        <v>1638905</v>
      </c>
      <c r="E16" s="9">
        <v>9871750</v>
      </c>
      <c r="F16" s="9">
        <v>8766795</v>
      </c>
      <c r="G16" s="9">
        <v>1104955</v>
      </c>
      <c r="H16" s="9">
        <v>0</v>
      </c>
      <c r="I16" s="9">
        <v>0</v>
      </c>
      <c r="J16" s="9">
        <v>0</v>
      </c>
      <c r="K16" s="9">
        <v>1908453</v>
      </c>
      <c r="L16" s="9">
        <v>1374503</v>
      </c>
      <c r="M16" s="9">
        <v>533950</v>
      </c>
      <c r="N16" s="9">
        <v>0</v>
      </c>
      <c r="O16" s="9">
        <v>0</v>
      </c>
      <c r="P16" s="9">
        <v>0</v>
      </c>
      <c r="Q16" s="9">
        <v>2303350</v>
      </c>
      <c r="R16" s="9">
        <v>2303350</v>
      </c>
      <c r="S16" s="9">
        <v>421577</v>
      </c>
      <c r="T16" s="9">
        <v>112392</v>
      </c>
      <c r="U16" s="9">
        <v>23.519500000000001</v>
      </c>
      <c r="V16" s="9">
        <v>0</v>
      </c>
    </row>
    <row r="17" spans="1:22" x14ac:dyDescent="0.3">
      <c r="A17" t="s">
        <v>105</v>
      </c>
      <c r="B17" s="9">
        <v>10983281</v>
      </c>
      <c r="C17" s="9">
        <v>9580369</v>
      </c>
      <c r="D17" s="9">
        <v>1402912</v>
      </c>
      <c r="E17" s="9">
        <v>8763563</v>
      </c>
      <c r="F17" s="9">
        <v>7778496</v>
      </c>
      <c r="G17" s="9">
        <v>985067</v>
      </c>
      <c r="H17" s="9">
        <v>0</v>
      </c>
      <c r="I17" s="9">
        <v>0</v>
      </c>
      <c r="J17" s="9">
        <v>0</v>
      </c>
      <c r="K17" s="9">
        <v>2219718</v>
      </c>
      <c r="L17" s="9">
        <v>1801873</v>
      </c>
      <c r="M17" s="9">
        <v>417845</v>
      </c>
      <c r="N17" s="9">
        <v>0</v>
      </c>
      <c r="O17" s="9">
        <v>0</v>
      </c>
      <c r="P17" s="9">
        <v>0</v>
      </c>
      <c r="Q17" s="9">
        <v>2494454</v>
      </c>
      <c r="R17" s="9">
        <v>2494453</v>
      </c>
      <c r="S17" s="9">
        <v>333839</v>
      </c>
      <c r="T17" s="9">
        <v>84008</v>
      </c>
      <c r="U17" s="9">
        <v>27.0565</v>
      </c>
      <c r="V17" s="9">
        <v>0</v>
      </c>
    </row>
    <row r="18" spans="1:22" x14ac:dyDescent="0.3">
      <c r="A18" t="s">
        <v>106</v>
      </c>
      <c r="B18" s="9">
        <v>10633318</v>
      </c>
      <c r="C18" s="9">
        <v>8993898</v>
      </c>
      <c r="D18" s="9">
        <v>1639420</v>
      </c>
      <c r="E18" s="9">
        <v>8609717</v>
      </c>
      <c r="F18" s="9">
        <v>7443805</v>
      </c>
      <c r="G18" s="9">
        <v>1165912</v>
      </c>
      <c r="H18" s="9">
        <v>0</v>
      </c>
      <c r="I18" s="9">
        <v>0</v>
      </c>
      <c r="J18" s="9">
        <v>0</v>
      </c>
      <c r="K18" s="9">
        <v>2023601</v>
      </c>
      <c r="L18" s="9">
        <v>1550093</v>
      </c>
      <c r="M18" s="9">
        <v>473508</v>
      </c>
      <c r="N18" s="9">
        <v>0</v>
      </c>
      <c r="O18" s="9">
        <v>0</v>
      </c>
      <c r="P18" s="9">
        <v>0</v>
      </c>
      <c r="Q18" s="9">
        <v>2416095</v>
      </c>
      <c r="R18" s="9">
        <v>2416095</v>
      </c>
      <c r="S18" s="9">
        <v>388819</v>
      </c>
      <c r="T18" s="9">
        <v>84698</v>
      </c>
      <c r="U18" s="9">
        <v>25.002400000000002</v>
      </c>
      <c r="V18" s="9">
        <v>0</v>
      </c>
    </row>
    <row r="19" spans="1:22" x14ac:dyDescent="0.3">
      <c r="A19" t="s">
        <v>107</v>
      </c>
      <c r="B19" s="9">
        <v>10785916</v>
      </c>
      <c r="C19" s="9">
        <v>9168322</v>
      </c>
      <c r="D19" s="9">
        <v>1617594</v>
      </c>
      <c r="E19" s="9">
        <v>8563656</v>
      </c>
      <c r="F19" s="9">
        <v>7420790</v>
      </c>
      <c r="G19" s="9">
        <v>1142866</v>
      </c>
      <c r="H19" s="9">
        <v>0</v>
      </c>
      <c r="I19" s="9">
        <v>0</v>
      </c>
      <c r="J19" s="9">
        <v>0</v>
      </c>
      <c r="K19" s="9">
        <v>2222260</v>
      </c>
      <c r="L19" s="9">
        <v>1747532</v>
      </c>
      <c r="M19" s="9">
        <v>474728</v>
      </c>
      <c r="N19" s="9">
        <v>0</v>
      </c>
      <c r="O19" s="9">
        <v>0</v>
      </c>
      <c r="P19" s="9">
        <v>0</v>
      </c>
      <c r="Q19" s="9">
        <v>2537268</v>
      </c>
      <c r="R19" s="9">
        <v>2537267</v>
      </c>
      <c r="S19" s="9">
        <v>394241</v>
      </c>
      <c r="T19" s="9">
        <v>80489</v>
      </c>
      <c r="U19" s="9">
        <v>26.904499999999999</v>
      </c>
      <c r="V19" s="9">
        <v>0</v>
      </c>
    </row>
    <row r="20" spans="1:22" x14ac:dyDescent="0.3">
      <c r="A20" t="s">
        <v>108</v>
      </c>
      <c r="B20" s="9">
        <v>12606080</v>
      </c>
      <c r="C20" s="9">
        <v>10190313</v>
      </c>
      <c r="D20" s="9">
        <v>2415767</v>
      </c>
      <c r="E20" s="9">
        <v>9549209</v>
      </c>
      <c r="F20" s="9">
        <v>8486822</v>
      </c>
      <c r="G20" s="9">
        <v>1062387</v>
      </c>
      <c r="H20" s="9">
        <v>0</v>
      </c>
      <c r="I20" s="9">
        <v>0</v>
      </c>
      <c r="J20" s="9">
        <v>0</v>
      </c>
      <c r="K20" s="9">
        <v>3056871</v>
      </c>
      <c r="L20" s="9">
        <v>1703491</v>
      </c>
      <c r="M20" s="9">
        <v>1353380</v>
      </c>
      <c r="N20" s="9">
        <v>0</v>
      </c>
      <c r="O20" s="9">
        <v>0</v>
      </c>
      <c r="P20" s="9">
        <v>0</v>
      </c>
      <c r="Q20" s="9">
        <v>4192257</v>
      </c>
      <c r="R20" s="9">
        <v>4192257</v>
      </c>
      <c r="S20" s="9">
        <v>1168067</v>
      </c>
      <c r="T20" s="9">
        <v>185311</v>
      </c>
      <c r="U20" s="9">
        <v>9.3334200000000003</v>
      </c>
      <c r="V20" s="9">
        <v>0</v>
      </c>
    </row>
    <row r="21" spans="1:22" x14ac:dyDescent="0.3">
      <c r="A21" t="s">
        <v>109</v>
      </c>
      <c r="B21" s="9">
        <v>12644627</v>
      </c>
      <c r="C21" s="9">
        <v>10228753</v>
      </c>
      <c r="D21" s="9">
        <v>2415874</v>
      </c>
      <c r="E21" s="9">
        <v>9524893</v>
      </c>
      <c r="F21" s="9">
        <v>8475670</v>
      </c>
      <c r="G21" s="9">
        <v>1049223</v>
      </c>
      <c r="H21" s="9">
        <v>0</v>
      </c>
      <c r="I21" s="9">
        <v>0</v>
      </c>
      <c r="J21" s="9">
        <v>0</v>
      </c>
      <c r="K21" s="9">
        <v>3119734</v>
      </c>
      <c r="L21" s="9">
        <v>1753083</v>
      </c>
      <c r="M21" s="9">
        <v>1366651</v>
      </c>
      <c r="N21" s="9">
        <v>0</v>
      </c>
      <c r="O21" s="9">
        <v>0</v>
      </c>
      <c r="P21" s="9">
        <v>0</v>
      </c>
      <c r="Q21" s="9">
        <v>4368043</v>
      </c>
      <c r="R21" s="9">
        <v>4368043</v>
      </c>
      <c r="S21" s="9">
        <v>1151076</v>
      </c>
      <c r="T21" s="9">
        <v>215571</v>
      </c>
      <c r="U21" s="9">
        <v>8.6603600000000007</v>
      </c>
      <c r="V21" s="9">
        <v>0</v>
      </c>
    </row>
    <row r="22" spans="1:22" x14ac:dyDescent="0.3">
      <c r="A22" t="s">
        <v>110</v>
      </c>
      <c r="B22" s="9">
        <v>10709180</v>
      </c>
      <c r="C22" s="9">
        <v>8513057</v>
      </c>
      <c r="D22" s="9">
        <v>2196123</v>
      </c>
      <c r="E22" s="9">
        <v>9679373</v>
      </c>
      <c r="F22" s="9">
        <v>8161986</v>
      </c>
      <c r="G22" s="9">
        <v>1517387</v>
      </c>
      <c r="H22" s="9">
        <v>0</v>
      </c>
      <c r="I22" s="9">
        <v>0</v>
      </c>
      <c r="J22" s="9">
        <v>0</v>
      </c>
      <c r="K22" s="9">
        <v>1029807</v>
      </c>
      <c r="L22" s="9">
        <v>351071</v>
      </c>
      <c r="M22" s="9">
        <v>678736</v>
      </c>
      <c r="N22" s="9">
        <v>0</v>
      </c>
      <c r="O22" s="9">
        <v>0</v>
      </c>
      <c r="P22" s="9">
        <v>0</v>
      </c>
      <c r="Q22" s="9">
        <v>1599704</v>
      </c>
      <c r="R22" s="9">
        <v>1599704</v>
      </c>
      <c r="S22" s="9">
        <v>636378</v>
      </c>
      <c r="T22" s="9">
        <v>42352</v>
      </c>
      <c r="U22" s="9">
        <v>14.217000000000001</v>
      </c>
      <c r="V22" s="9">
        <v>0</v>
      </c>
    </row>
    <row r="23" spans="1:22" x14ac:dyDescent="0.3">
      <c r="A23" t="s">
        <v>111</v>
      </c>
      <c r="B23" s="9">
        <v>13010170</v>
      </c>
      <c r="C23" s="9">
        <v>10699163</v>
      </c>
      <c r="D23" s="9">
        <v>2311007</v>
      </c>
      <c r="E23" s="9">
        <v>9738193</v>
      </c>
      <c r="F23" s="9">
        <v>8930979</v>
      </c>
      <c r="G23" s="9">
        <v>807214</v>
      </c>
      <c r="H23" s="9">
        <v>0</v>
      </c>
      <c r="I23" s="9">
        <v>0</v>
      </c>
      <c r="J23" s="9">
        <v>0</v>
      </c>
      <c r="K23" s="9">
        <v>3271977</v>
      </c>
      <c r="L23" s="9">
        <v>1768184</v>
      </c>
      <c r="M23" s="9">
        <v>1503793</v>
      </c>
      <c r="N23" s="9">
        <v>0</v>
      </c>
      <c r="O23" s="9">
        <v>0</v>
      </c>
      <c r="P23" s="9">
        <v>0</v>
      </c>
      <c r="Q23" s="9">
        <v>4402352</v>
      </c>
      <c r="R23" s="9">
        <v>4402352</v>
      </c>
      <c r="S23" s="9">
        <v>1347355</v>
      </c>
      <c r="T23" s="9">
        <v>156420</v>
      </c>
      <c r="U23" s="9">
        <v>11.5928</v>
      </c>
      <c r="V23" s="9">
        <v>0</v>
      </c>
    </row>
    <row r="24" spans="1:22" x14ac:dyDescent="0.3">
      <c r="A24" t="s">
        <v>112</v>
      </c>
      <c r="B24" s="9">
        <v>13402958</v>
      </c>
      <c r="C24" s="9">
        <v>10901361</v>
      </c>
      <c r="D24" s="9">
        <v>2501597</v>
      </c>
      <c r="E24" s="9">
        <v>9962707</v>
      </c>
      <c r="F24" s="9">
        <v>9064477</v>
      </c>
      <c r="G24" s="9">
        <v>898230</v>
      </c>
      <c r="H24" s="9">
        <v>0</v>
      </c>
      <c r="I24" s="9">
        <v>0</v>
      </c>
      <c r="J24" s="9">
        <v>0</v>
      </c>
      <c r="K24" s="9">
        <v>3440251</v>
      </c>
      <c r="L24" s="9">
        <v>1836884</v>
      </c>
      <c r="M24" s="9">
        <v>1603367</v>
      </c>
      <c r="N24" s="9">
        <v>0</v>
      </c>
      <c r="O24" s="9">
        <v>0</v>
      </c>
      <c r="P24" s="9">
        <v>0</v>
      </c>
      <c r="Q24" s="9">
        <v>4705963</v>
      </c>
      <c r="R24" s="9">
        <v>4705963</v>
      </c>
      <c r="S24" s="9">
        <v>1444359</v>
      </c>
      <c r="T24" s="9">
        <v>158999</v>
      </c>
      <c r="U24" s="9">
        <v>11.4351</v>
      </c>
      <c r="V24" s="9">
        <v>0</v>
      </c>
    </row>
    <row r="25" spans="1:22" x14ac:dyDescent="0.3">
      <c r="A25" t="s">
        <v>113</v>
      </c>
      <c r="B25" s="9">
        <v>12975467</v>
      </c>
      <c r="C25" s="9">
        <v>10645611</v>
      </c>
      <c r="D25" s="9">
        <v>2329856</v>
      </c>
      <c r="E25" s="9">
        <v>9731205</v>
      </c>
      <c r="F25" s="9">
        <v>8918721</v>
      </c>
      <c r="G25" s="9">
        <v>812484</v>
      </c>
      <c r="H25" s="9">
        <v>0</v>
      </c>
      <c r="I25" s="9">
        <v>0</v>
      </c>
      <c r="J25" s="9">
        <v>0</v>
      </c>
      <c r="K25" s="9">
        <v>3244262</v>
      </c>
      <c r="L25" s="9">
        <v>1726890</v>
      </c>
      <c r="M25" s="9">
        <v>1517372</v>
      </c>
      <c r="N25" s="9">
        <v>0</v>
      </c>
      <c r="O25" s="9">
        <v>0</v>
      </c>
      <c r="P25" s="9">
        <v>0</v>
      </c>
      <c r="Q25" s="9">
        <v>4337711</v>
      </c>
      <c r="R25" s="9">
        <v>4337711</v>
      </c>
      <c r="S25" s="9">
        <v>1343028</v>
      </c>
      <c r="T25" s="9">
        <v>174350</v>
      </c>
      <c r="U25" s="9">
        <v>12.2461</v>
      </c>
      <c r="V25" s="9">
        <v>0</v>
      </c>
    </row>
    <row r="26" spans="1:22" x14ac:dyDescent="0.3">
      <c r="A26" t="s">
        <v>114</v>
      </c>
      <c r="B26" s="9">
        <v>13368852</v>
      </c>
      <c r="C26" s="9">
        <v>10915723</v>
      </c>
      <c r="D26" s="9">
        <v>2453129</v>
      </c>
      <c r="E26" s="9">
        <v>9936804</v>
      </c>
      <c r="F26" s="9">
        <v>9079964</v>
      </c>
      <c r="G26" s="9">
        <v>856840</v>
      </c>
      <c r="H26" s="9">
        <v>0</v>
      </c>
      <c r="I26" s="9">
        <v>0</v>
      </c>
      <c r="J26" s="9">
        <v>0</v>
      </c>
      <c r="K26" s="9">
        <v>3432048</v>
      </c>
      <c r="L26" s="9">
        <v>1835759</v>
      </c>
      <c r="M26" s="9">
        <v>1596289</v>
      </c>
      <c r="N26" s="9">
        <v>0</v>
      </c>
      <c r="O26" s="9">
        <v>0</v>
      </c>
      <c r="P26" s="9">
        <v>0</v>
      </c>
      <c r="Q26" s="9">
        <v>4644979</v>
      </c>
      <c r="R26" s="9">
        <v>4644979</v>
      </c>
      <c r="S26" s="9">
        <v>1416087</v>
      </c>
      <c r="T26" s="9">
        <v>180196</v>
      </c>
      <c r="U26" s="9">
        <v>11.6074</v>
      </c>
      <c r="V26" s="9">
        <v>0</v>
      </c>
    </row>
    <row r="27" spans="1:22" x14ac:dyDescent="0.3">
      <c r="A27" t="s">
        <v>115</v>
      </c>
      <c r="B27" s="9">
        <v>13526904</v>
      </c>
      <c r="C27" s="9">
        <v>11011022</v>
      </c>
      <c r="D27" s="9">
        <v>2515882</v>
      </c>
      <c r="E27" s="9">
        <v>9961823</v>
      </c>
      <c r="F27" s="9">
        <v>9102733</v>
      </c>
      <c r="G27" s="9">
        <v>859090</v>
      </c>
      <c r="H27" s="9">
        <v>0</v>
      </c>
      <c r="I27" s="9">
        <v>0</v>
      </c>
      <c r="J27" s="9">
        <v>0</v>
      </c>
      <c r="K27" s="9">
        <v>3565081</v>
      </c>
      <c r="L27" s="9">
        <v>1908289</v>
      </c>
      <c r="M27" s="9">
        <v>1656792</v>
      </c>
      <c r="N27" s="9">
        <v>0</v>
      </c>
      <c r="O27" s="9">
        <v>0</v>
      </c>
      <c r="P27" s="9">
        <v>0</v>
      </c>
      <c r="Q27" s="9">
        <v>4762177</v>
      </c>
      <c r="R27" s="9">
        <v>4762177</v>
      </c>
      <c r="S27" s="9">
        <v>1478525</v>
      </c>
      <c r="T27" s="9">
        <v>178260</v>
      </c>
      <c r="U27" s="9">
        <v>11.4846</v>
      </c>
      <c r="V27" s="9">
        <v>0</v>
      </c>
    </row>
    <row r="28" spans="1:22" x14ac:dyDescent="0.3">
      <c r="A28" t="s">
        <v>116</v>
      </c>
      <c r="B28" s="9">
        <v>13547753</v>
      </c>
      <c r="C28" s="9">
        <v>10797568</v>
      </c>
      <c r="D28" s="9">
        <v>2750185</v>
      </c>
      <c r="E28" s="9">
        <v>9950511</v>
      </c>
      <c r="F28" s="9">
        <v>9016752</v>
      </c>
      <c r="G28" s="9">
        <v>933759</v>
      </c>
      <c r="H28" s="9">
        <v>0</v>
      </c>
      <c r="I28" s="9">
        <v>0</v>
      </c>
      <c r="J28" s="9">
        <v>0</v>
      </c>
      <c r="K28" s="9">
        <v>3597242</v>
      </c>
      <c r="L28" s="9">
        <v>1780816</v>
      </c>
      <c r="M28" s="9">
        <v>1816426</v>
      </c>
      <c r="N28" s="9">
        <v>0</v>
      </c>
      <c r="O28" s="9">
        <v>0</v>
      </c>
      <c r="P28" s="9">
        <v>0</v>
      </c>
      <c r="Q28" s="9">
        <v>4871627</v>
      </c>
      <c r="R28" s="9">
        <v>4871627</v>
      </c>
      <c r="S28" s="9">
        <v>1599920</v>
      </c>
      <c r="T28" s="9">
        <v>216514</v>
      </c>
      <c r="U28" s="9">
        <v>11.4377</v>
      </c>
      <c r="V28" s="9">
        <v>0</v>
      </c>
    </row>
    <row r="29" spans="1:22" x14ac:dyDescent="0.3">
      <c r="A29" t="s">
        <v>117</v>
      </c>
      <c r="B29" s="9">
        <v>10258385</v>
      </c>
      <c r="C29" s="9">
        <v>7729553</v>
      </c>
      <c r="D29" s="9">
        <v>2528832</v>
      </c>
      <c r="E29" s="9">
        <v>9218980</v>
      </c>
      <c r="F29" s="9">
        <v>7406356</v>
      </c>
      <c r="G29" s="9">
        <v>1812624</v>
      </c>
      <c r="H29" s="9">
        <v>0</v>
      </c>
      <c r="I29" s="9">
        <v>0</v>
      </c>
      <c r="J29" s="9">
        <v>0</v>
      </c>
      <c r="K29" s="9">
        <v>1039405</v>
      </c>
      <c r="L29" s="9">
        <v>323197</v>
      </c>
      <c r="M29" s="9">
        <v>716208</v>
      </c>
      <c r="N29" s="9">
        <v>0</v>
      </c>
      <c r="O29" s="9">
        <v>0</v>
      </c>
      <c r="P29" s="9">
        <v>0</v>
      </c>
      <c r="Q29" s="9">
        <v>1631136</v>
      </c>
      <c r="R29" s="9">
        <v>1631136</v>
      </c>
      <c r="S29" s="9">
        <v>667555</v>
      </c>
      <c r="T29" s="9">
        <v>48639</v>
      </c>
      <c r="U29" s="9">
        <v>14.7501</v>
      </c>
      <c r="V29" s="9">
        <v>0</v>
      </c>
    </row>
    <row r="30" spans="1:22" x14ac:dyDescent="0.3">
      <c r="A30" t="s">
        <v>118</v>
      </c>
      <c r="B30" s="9">
        <v>10241041</v>
      </c>
      <c r="C30" s="9">
        <v>7625128</v>
      </c>
      <c r="D30" s="9">
        <v>2615913</v>
      </c>
      <c r="E30" s="9">
        <v>9092202</v>
      </c>
      <c r="F30" s="9">
        <v>7268374</v>
      </c>
      <c r="G30" s="9">
        <v>1823828</v>
      </c>
      <c r="H30" s="9">
        <v>0</v>
      </c>
      <c r="I30" s="9">
        <v>0</v>
      </c>
      <c r="J30" s="9">
        <v>0</v>
      </c>
      <c r="K30" s="9">
        <v>1148839</v>
      </c>
      <c r="L30" s="9">
        <v>356754</v>
      </c>
      <c r="M30" s="9">
        <v>792085</v>
      </c>
      <c r="N30" s="9">
        <v>0</v>
      </c>
      <c r="O30" s="9">
        <v>0</v>
      </c>
      <c r="P30" s="9">
        <v>0</v>
      </c>
      <c r="Q30" s="9">
        <v>1835498</v>
      </c>
      <c r="R30" s="9">
        <v>1835498</v>
      </c>
      <c r="S30" s="9">
        <v>746381</v>
      </c>
      <c r="T30" s="9">
        <v>45701</v>
      </c>
      <c r="U30" s="9">
        <v>14.3996</v>
      </c>
      <c r="V30" s="9">
        <v>0</v>
      </c>
    </row>
    <row r="31" spans="1:22" x14ac:dyDescent="0.3">
      <c r="A31" t="s">
        <v>119</v>
      </c>
      <c r="B31" s="9">
        <v>10542720</v>
      </c>
      <c r="C31" s="9">
        <v>7959007</v>
      </c>
      <c r="D31" s="9">
        <v>2583713</v>
      </c>
      <c r="E31" s="9">
        <v>9254276</v>
      </c>
      <c r="F31" s="9">
        <v>7418229</v>
      </c>
      <c r="G31" s="9">
        <v>1836047</v>
      </c>
      <c r="H31" s="9">
        <v>0</v>
      </c>
      <c r="I31" s="9">
        <v>0</v>
      </c>
      <c r="J31" s="9">
        <v>0</v>
      </c>
      <c r="K31" s="9">
        <v>1288444</v>
      </c>
      <c r="L31" s="9">
        <v>540778</v>
      </c>
      <c r="M31" s="9">
        <v>747666</v>
      </c>
      <c r="N31" s="9">
        <v>0</v>
      </c>
      <c r="O31" s="9">
        <v>0</v>
      </c>
      <c r="P31" s="9">
        <v>0</v>
      </c>
      <c r="Q31" s="9">
        <v>1947570</v>
      </c>
      <c r="R31" s="9">
        <v>1947570</v>
      </c>
      <c r="S31" s="9">
        <v>699037</v>
      </c>
      <c r="T31" s="9">
        <v>48641</v>
      </c>
      <c r="U31" s="9">
        <v>14.594099999999999</v>
      </c>
      <c r="V31" s="9">
        <v>0</v>
      </c>
    </row>
    <row r="32" spans="1:22" x14ac:dyDescent="0.3">
      <c r="A32" t="s">
        <v>120</v>
      </c>
      <c r="B32" s="9">
        <v>10353835</v>
      </c>
      <c r="C32" s="9">
        <v>7482630</v>
      </c>
      <c r="D32" s="9">
        <v>2871205</v>
      </c>
      <c r="E32" s="9">
        <v>9226579</v>
      </c>
      <c r="F32" s="9">
        <v>7150200</v>
      </c>
      <c r="G32" s="9">
        <v>2076379</v>
      </c>
      <c r="H32" s="9">
        <v>0</v>
      </c>
      <c r="I32" s="9">
        <v>0</v>
      </c>
      <c r="J32" s="9">
        <v>0</v>
      </c>
      <c r="K32" s="9">
        <v>1127256</v>
      </c>
      <c r="L32" s="9">
        <v>332430</v>
      </c>
      <c r="M32" s="9">
        <v>794826</v>
      </c>
      <c r="N32" s="9">
        <v>0</v>
      </c>
      <c r="O32" s="9">
        <v>0</v>
      </c>
      <c r="P32" s="9">
        <v>0</v>
      </c>
      <c r="Q32" s="9">
        <v>1779231</v>
      </c>
      <c r="R32" s="9">
        <v>1779231</v>
      </c>
      <c r="S32" s="9">
        <v>744644</v>
      </c>
      <c r="T32" s="9">
        <v>50200</v>
      </c>
      <c r="U32" s="9">
        <v>14.983599999999999</v>
      </c>
      <c r="V32" s="9">
        <v>0</v>
      </c>
    </row>
    <row r="33" spans="1:22" x14ac:dyDescent="0.3">
      <c r="A33" t="s">
        <v>121</v>
      </c>
      <c r="B33" s="9">
        <v>10398765</v>
      </c>
      <c r="C33" s="9">
        <v>7478047</v>
      </c>
      <c r="D33" s="9">
        <v>2920718</v>
      </c>
      <c r="E33" s="9">
        <v>9235984</v>
      </c>
      <c r="F33" s="9">
        <v>7131469</v>
      </c>
      <c r="G33" s="9">
        <v>2104515</v>
      </c>
      <c r="H33" s="9">
        <v>0</v>
      </c>
      <c r="I33" s="9">
        <v>0</v>
      </c>
      <c r="J33" s="9">
        <v>0</v>
      </c>
      <c r="K33" s="9">
        <v>1162781</v>
      </c>
      <c r="L33" s="9">
        <v>346578</v>
      </c>
      <c r="M33" s="9">
        <v>816203</v>
      </c>
      <c r="N33" s="9">
        <v>0</v>
      </c>
      <c r="O33" s="9">
        <v>0</v>
      </c>
      <c r="P33" s="9">
        <v>0</v>
      </c>
      <c r="Q33" s="9">
        <v>1818614</v>
      </c>
      <c r="R33" s="9">
        <v>1818614</v>
      </c>
      <c r="S33" s="9">
        <v>755029</v>
      </c>
      <c r="T33" s="9">
        <v>61193</v>
      </c>
      <c r="U33" s="9">
        <v>15.207700000000001</v>
      </c>
      <c r="V33" s="9">
        <v>0</v>
      </c>
    </row>
    <row r="34" spans="1:22" x14ac:dyDescent="0.3">
      <c r="A34" t="s">
        <v>122</v>
      </c>
      <c r="B34" s="9">
        <v>11068057</v>
      </c>
      <c r="C34" s="9">
        <v>7991413</v>
      </c>
      <c r="D34" s="9">
        <v>3076644</v>
      </c>
      <c r="E34" s="9">
        <v>9448631</v>
      </c>
      <c r="F34" s="9">
        <v>7542849</v>
      </c>
      <c r="G34" s="9">
        <v>1905782</v>
      </c>
      <c r="H34" s="9">
        <v>0</v>
      </c>
      <c r="I34" s="9">
        <v>0</v>
      </c>
      <c r="J34" s="9">
        <v>0</v>
      </c>
      <c r="K34" s="9">
        <v>1619426</v>
      </c>
      <c r="L34" s="9">
        <v>448564</v>
      </c>
      <c r="M34" s="9">
        <v>1170862</v>
      </c>
      <c r="N34" s="9">
        <v>0</v>
      </c>
      <c r="O34" s="9">
        <v>0</v>
      </c>
      <c r="P34" s="9">
        <v>0</v>
      </c>
      <c r="Q34" s="9">
        <v>2694920</v>
      </c>
      <c r="R34" s="9">
        <v>2694920</v>
      </c>
      <c r="S34" s="9">
        <v>1073167</v>
      </c>
      <c r="T34" s="9">
        <v>97702</v>
      </c>
      <c r="U34" s="9">
        <v>12.470499999999999</v>
      </c>
      <c r="V34" s="9">
        <v>0</v>
      </c>
    </row>
    <row r="35" spans="1:22" x14ac:dyDescent="0.3">
      <c r="A35" t="s">
        <v>123</v>
      </c>
      <c r="B35" s="9">
        <v>11113879</v>
      </c>
      <c r="C35" s="9">
        <v>8027174</v>
      </c>
      <c r="D35" s="9">
        <v>3086705</v>
      </c>
      <c r="E35" s="9">
        <v>9476896</v>
      </c>
      <c r="F35" s="9">
        <v>7564625</v>
      </c>
      <c r="G35" s="9">
        <v>1912271</v>
      </c>
      <c r="H35" s="9">
        <v>0</v>
      </c>
      <c r="I35" s="9">
        <v>0</v>
      </c>
      <c r="J35" s="9">
        <v>0</v>
      </c>
      <c r="K35" s="9">
        <v>1636983</v>
      </c>
      <c r="L35" s="9">
        <v>462549</v>
      </c>
      <c r="M35" s="9">
        <v>1174434</v>
      </c>
      <c r="N35" s="9">
        <v>0</v>
      </c>
      <c r="O35" s="9">
        <v>0</v>
      </c>
      <c r="P35" s="9">
        <v>0</v>
      </c>
      <c r="Q35" s="9">
        <v>2779725</v>
      </c>
      <c r="R35" s="9">
        <v>2779725</v>
      </c>
      <c r="S35" s="9">
        <v>1089329</v>
      </c>
      <c r="T35" s="9">
        <v>85109</v>
      </c>
      <c r="U35" s="9">
        <v>12.2707</v>
      </c>
      <c r="V35" s="9">
        <v>0</v>
      </c>
    </row>
    <row r="36" spans="1:22" x14ac:dyDescent="0.3">
      <c r="A36" t="s">
        <v>124</v>
      </c>
      <c r="B36" s="9">
        <v>10904378</v>
      </c>
      <c r="C36" s="9">
        <v>7809876</v>
      </c>
      <c r="D36" s="9">
        <v>3094502</v>
      </c>
      <c r="E36" s="9">
        <v>9498009</v>
      </c>
      <c r="F36" s="9">
        <v>7470215</v>
      </c>
      <c r="G36" s="9">
        <v>2027794</v>
      </c>
      <c r="H36" s="9">
        <v>0</v>
      </c>
      <c r="I36" s="9">
        <v>0</v>
      </c>
      <c r="J36" s="9">
        <v>0</v>
      </c>
      <c r="K36" s="9">
        <v>1406369</v>
      </c>
      <c r="L36" s="9">
        <v>339661</v>
      </c>
      <c r="M36" s="9">
        <v>1066708</v>
      </c>
      <c r="N36" s="9">
        <v>0</v>
      </c>
      <c r="O36" s="9">
        <v>0</v>
      </c>
      <c r="P36" s="9">
        <v>0</v>
      </c>
      <c r="Q36" s="9">
        <v>2467351</v>
      </c>
      <c r="R36" s="9">
        <v>2467351</v>
      </c>
      <c r="S36" s="9">
        <v>1011338</v>
      </c>
      <c r="T36" s="9">
        <v>55370</v>
      </c>
      <c r="U36" s="9">
        <v>12.3162</v>
      </c>
      <c r="V36" s="9">
        <v>0</v>
      </c>
    </row>
    <row r="37" spans="1:22" x14ac:dyDescent="0.3">
      <c r="A37" t="s">
        <v>125</v>
      </c>
      <c r="B37" s="9">
        <v>11083679</v>
      </c>
      <c r="C37" s="9">
        <v>7825173</v>
      </c>
      <c r="D37" s="9">
        <v>3258506</v>
      </c>
      <c r="E37" s="9">
        <v>9380373</v>
      </c>
      <c r="F37" s="9">
        <v>7356496</v>
      </c>
      <c r="G37" s="9">
        <v>2023877</v>
      </c>
      <c r="H37" s="9">
        <v>0</v>
      </c>
      <c r="I37" s="9">
        <v>0</v>
      </c>
      <c r="J37" s="9">
        <v>0</v>
      </c>
      <c r="K37" s="9">
        <v>1703306</v>
      </c>
      <c r="L37" s="9">
        <v>468677</v>
      </c>
      <c r="M37" s="9">
        <v>1234629</v>
      </c>
      <c r="N37" s="9">
        <v>0</v>
      </c>
      <c r="O37" s="9">
        <v>0</v>
      </c>
      <c r="P37" s="9">
        <v>0</v>
      </c>
      <c r="Q37" s="9">
        <v>2846666</v>
      </c>
      <c r="R37" s="9">
        <v>2846666</v>
      </c>
      <c r="S37" s="9">
        <v>1129487</v>
      </c>
      <c r="T37" s="9">
        <v>105153</v>
      </c>
      <c r="U37" s="9">
        <v>12.545299999999999</v>
      </c>
      <c r="V37" s="9">
        <v>0</v>
      </c>
    </row>
    <row r="38" spans="1:22" x14ac:dyDescent="0.3">
      <c r="A38" t="s">
        <v>126</v>
      </c>
      <c r="B38" s="9">
        <v>11078821</v>
      </c>
      <c r="C38" s="9">
        <v>7767558</v>
      </c>
      <c r="D38" s="9">
        <v>3311263</v>
      </c>
      <c r="E38" s="9">
        <v>9371957</v>
      </c>
      <c r="F38" s="9">
        <v>7368694</v>
      </c>
      <c r="G38" s="9">
        <v>2003263</v>
      </c>
      <c r="H38" s="9">
        <v>0</v>
      </c>
      <c r="I38" s="9">
        <v>0</v>
      </c>
      <c r="J38" s="9">
        <v>0</v>
      </c>
      <c r="K38" s="9">
        <v>1706864</v>
      </c>
      <c r="L38" s="9">
        <v>398864</v>
      </c>
      <c r="M38" s="9">
        <v>1308000</v>
      </c>
      <c r="N38" s="9">
        <v>0</v>
      </c>
      <c r="O38" s="9">
        <v>0</v>
      </c>
      <c r="P38" s="9">
        <v>0</v>
      </c>
      <c r="Q38" s="9">
        <v>3014289</v>
      </c>
      <c r="R38" s="9">
        <v>3014289</v>
      </c>
      <c r="S38" s="9">
        <v>1239769</v>
      </c>
      <c r="T38" s="9">
        <v>68239</v>
      </c>
      <c r="U38" s="9">
        <v>11.8064</v>
      </c>
      <c r="V38" s="9">
        <v>0</v>
      </c>
    </row>
    <row r="39" spans="1:22" x14ac:dyDescent="0.3">
      <c r="A39" t="s">
        <v>127</v>
      </c>
      <c r="B39" s="9">
        <v>12667356</v>
      </c>
      <c r="C39" s="9">
        <v>9127769</v>
      </c>
      <c r="D39" s="9">
        <v>3539587</v>
      </c>
      <c r="E39" s="9">
        <v>9425649</v>
      </c>
      <c r="F39" s="9">
        <v>7835845</v>
      </c>
      <c r="G39" s="9">
        <v>1589804</v>
      </c>
      <c r="H39" s="9">
        <v>0</v>
      </c>
      <c r="I39" s="9">
        <v>0</v>
      </c>
      <c r="J39" s="9">
        <v>0</v>
      </c>
      <c r="K39" s="9">
        <v>3241707</v>
      </c>
      <c r="L39" s="9">
        <v>1291924</v>
      </c>
      <c r="M39" s="9">
        <v>1949783</v>
      </c>
      <c r="N39" s="9">
        <v>0</v>
      </c>
      <c r="O39" s="9">
        <v>0</v>
      </c>
      <c r="P39" s="9">
        <v>0</v>
      </c>
      <c r="Q39" s="9">
        <v>4844002</v>
      </c>
      <c r="R39" s="9">
        <v>4844002</v>
      </c>
      <c r="S39" s="9">
        <v>1780495</v>
      </c>
      <c r="T39" s="9">
        <v>169285</v>
      </c>
      <c r="U39" s="9">
        <v>9.8502500000000008</v>
      </c>
      <c r="V39" s="9">
        <v>0</v>
      </c>
    </row>
    <row r="40" spans="1:22" x14ac:dyDescent="0.3">
      <c r="A40" t="s">
        <v>128</v>
      </c>
      <c r="B40" s="9">
        <v>12685689</v>
      </c>
      <c r="C40" s="9">
        <v>9102827</v>
      </c>
      <c r="D40" s="9">
        <v>3582862</v>
      </c>
      <c r="E40" s="9">
        <v>9413578</v>
      </c>
      <c r="F40" s="9">
        <v>7777616</v>
      </c>
      <c r="G40" s="9">
        <v>1635962</v>
      </c>
      <c r="H40" s="9">
        <v>0</v>
      </c>
      <c r="I40" s="9">
        <v>0</v>
      </c>
      <c r="J40" s="9">
        <v>0</v>
      </c>
      <c r="K40" s="9">
        <v>3272111</v>
      </c>
      <c r="L40" s="9">
        <v>1325211</v>
      </c>
      <c r="M40" s="9">
        <v>1946900</v>
      </c>
      <c r="N40" s="9">
        <v>0</v>
      </c>
      <c r="O40" s="9">
        <v>0</v>
      </c>
      <c r="P40" s="9">
        <v>0</v>
      </c>
      <c r="Q40" s="9">
        <v>4918433</v>
      </c>
      <c r="R40" s="9">
        <v>4918433</v>
      </c>
      <c r="S40" s="9">
        <v>1781199</v>
      </c>
      <c r="T40" s="9">
        <v>165709</v>
      </c>
      <c r="U40" s="9">
        <v>9.8009000000000004</v>
      </c>
      <c r="V40" s="9">
        <v>0</v>
      </c>
    </row>
    <row r="41" spans="1:22" x14ac:dyDescent="0.3">
      <c r="A41" t="s">
        <v>129</v>
      </c>
      <c r="B41" s="9">
        <v>12789083</v>
      </c>
      <c r="C41" s="9">
        <v>9227745</v>
      </c>
      <c r="D41" s="9">
        <v>3561338</v>
      </c>
      <c r="E41" s="9">
        <v>9486842</v>
      </c>
      <c r="F41" s="9">
        <v>7881942</v>
      </c>
      <c r="G41" s="9">
        <v>1604900</v>
      </c>
      <c r="H41" s="9">
        <v>0</v>
      </c>
      <c r="I41" s="9">
        <v>0</v>
      </c>
      <c r="J41" s="9">
        <v>0</v>
      </c>
      <c r="K41" s="9">
        <v>3302241</v>
      </c>
      <c r="L41" s="9">
        <v>1345803</v>
      </c>
      <c r="M41" s="9">
        <v>1956438</v>
      </c>
      <c r="N41" s="9">
        <v>0</v>
      </c>
      <c r="O41" s="9">
        <v>0</v>
      </c>
      <c r="P41" s="9">
        <v>0</v>
      </c>
      <c r="Q41" s="9">
        <v>4993884</v>
      </c>
      <c r="R41" s="9">
        <v>4993884</v>
      </c>
      <c r="S41" s="9">
        <v>1810828</v>
      </c>
      <c r="T41" s="9">
        <v>145611</v>
      </c>
      <c r="U41" s="9">
        <v>10.034800000000001</v>
      </c>
      <c r="V41" s="9">
        <v>0</v>
      </c>
    </row>
    <row r="42" spans="1:22" x14ac:dyDescent="0.3">
      <c r="A42" t="s">
        <v>130</v>
      </c>
      <c r="B42" s="9">
        <v>12086640</v>
      </c>
      <c r="C42" s="9">
        <v>8387230</v>
      </c>
      <c r="D42" s="9">
        <v>3699410</v>
      </c>
      <c r="E42" s="9">
        <v>8804587</v>
      </c>
      <c r="F42" s="9">
        <v>7391887</v>
      </c>
      <c r="G42" s="9">
        <v>1412700</v>
      </c>
      <c r="H42" s="9">
        <v>0</v>
      </c>
      <c r="I42" s="9">
        <v>0</v>
      </c>
      <c r="J42" s="9">
        <v>0</v>
      </c>
      <c r="K42" s="9">
        <v>3282053</v>
      </c>
      <c r="L42" s="9">
        <v>995343</v>
      </c>
      <c r="M42" s="9">
        <v>2286710</v>
      </c>
      <c r="N42" s="9">
        <v>0</v>
      </c>
      <c r="O42" s="9">
        <v>0</v>
      </c>
      <c r="P42" s="9">
        <v>0</v>
      </c>
      <c r="Q42" s="9">
        <v>4902560</v>
      </c>
      <c r="R42" s="9">
        <v>4902560</v>
      </c>
      <c r="S42" s="9">
        <v>2126717</v>
      </c>
      <c r="T42" s="9">
        <v>159995</v>
      </c>
      <c r="U42" s="9">
        <v>9.3310600000000008</v>
      </c>
      <c r="V42" s="9">
        <v>0</v>
      </c>
    </row>
    <row r="43" spans="1:22" x14ac:dyDescent="0.3">
      <c r="A43" t="s">
        <v>131</v>
      </c>
      <c r="B43" s="9">
        <v>12744751</v>
      </c>
      <c r="C43" s="9">
        <v>8448506</v>
      </c>
      <c r="D43" s="9">
        <v>4296245</v>
      </c>
      <c r="E43" s="9">
        <v>9132301</v>
      </c>
      <c r="F43" s="9">
        <v>7404953</v>
      </c>
      <c r="G43" s="9">
        <v>1727348</v>
      </c>
      <c r="H43" s="9">
        <v>0</v>
      </c>
      <c r="I43" s="9">
        <v>0</v>
      </c>
      <c r="J43" s="9">
        <v>0</v>
      </c>
      <c r="K43" s="9">
        <v>3612450</v>
      </c>
      <c r="L43" s="9">
        <v>1043553</v>
      </c>
      <c r="M43" s="9">
        <v>2568897</v>
      </c>
      <c r="N43" s="9">
        <v>0</v>
      </c>
      <c r="O43" s="9">
        <v>0</v>
      </c>
      <c r="P43" s="9">
        <v>0</v>
      </c>
      <c r="Q43" s="9">
        <v>5710448</v>
      </c>
      <c r="R43" s="9">
        <v>5710448</v>
      </c>
      <c r="S43" s="9">
        <v>2287208</v>
      </c>
      <c r="T43" s="9">
        <v>281693</v>
      </c>
      <c r="U43" s="9">
        <v>9.4182600000000001</v>
      </c>
      <c r="V43" s="9">
        <v>0</v>
      </c>
    </row>
    <row r="44" spans="1:22" x14ac:dyDescent="0.3">
      <c r="A44" t="s">
        <v>132</v>
      </c>
      <c r="B44" s="9">
        <v>12840202</v>
      </c>
      <c r="C44" s="9">
        <v>8510912</v>
      </c>
      <c r="D44" s="9">
        <v>4329290</v>
      </c>
      <c r="E44" s="9">
        <v>9110252</v>
      </c>
      <c r="F44" s="9">
        <v>7464542</v>
      </c>
      <c r="G44" s="9">
        <v>1645710</v>
      </c>
      <c r="H44" s="9">
        <v>0</v>
      </c>
      <c r="I44" s="9">
        <v>0</v>
      </c>
      <c r="J44" s="9">
        <v>0</v>
      </c>
      <c r="K44" s="9">
        <v>3729950</v>
      </c>
      <c r="L44" s="9">
        <v>1046370</v>
      </c>
      <c r="M44" s="9">
        <v>2683580</v>
      </c>
      <c r="N44" s="9">
        <v>0</v>
      </c>
      <c r="O44" s="9">
        <v>0</v>
      </c>
      <c r="P44" s="9">
        <v>0</v>
      </c>
      <c r="Q44" s="9">
        <v>5854970</v>
      </c>
      <c r="R44" s="9">
        <v>5854970</v>
      </c>
      <c r="S44" s="9">
        <v>2436851</v>
      </c>
      <c r="T44" s="9">
        <v>246748</v>
      </c>
      <c r="U44" s="9">
        <v>9.5411699999999993</v>
      </c>
      <c r="V44" s="9">
        <v>0</v>
      </c>
    </row>
    <row r="45" spans="1:22" x14ac:dyDescent="0.3">
      <c r="A45" t="s">
        <v>133</v>
      </c>
      <c r="B45" s="9">
        <v>12828198</v>
      </c>
      <c r="C45" s="9">
        <v>8516634</v>
      </c>
      <c r="D45" s="9">
        <v>4311564</v>
      </c>
      <c r="E45" s="9">
        <v>9136386</v>
      </c>
      <c r="F45" s="9">
        <v>7460379</v>
      </c>
      <c r="G45" s="9">
        <v>1676007</v>
      </c>
      <c r="H45" s="9">
        <v>0</v>
      </c>
      <c r="I45" s="9">
        <v>0</v>
      </c>
      <c r="J45" s="9">
        <v>0</v>
      </c>
      <c r="K45" s="9">
        <v>3691812</v>
      </c>
      <c r="L45" s="9">
        <v>1056255</v>
      </c>
      <c r="M45" s="9">
        <v>2635557</v>
      </c>
      <c r="N45" s="9">
        <v>0</v>
      </c>
      <c r="O45" s="9">
        <v>0</v>
      </c>
      <c r="P45" s="9">
        <v>0</v>
      </c>
      <c r="Q45" s="9">
        <v>5736548</v>
      </c>
      <c r="R45" s="9">
        <v>5736548</v>
      </c>
      <c r="S45" s="9">
        <v>2380961</v>
      </c>
      <c r="T45" s="9">
        <v>254592</v>
      </c>
      <c r="U45" s="9">
        <v>9.2090700000000005</v>
      </c>
      <c r="V45" s="9">
        <v>0</v>
      </c>
    </row>
    <row r="46" spans="1:22" x14ac:dyDescent="0.3">
      <c r="A46" t="s">
        <v>134</v>
      </c>
      <c r="B46" s="9">
        <v>11983306</v>
      </c>
      <c r="C46" s="9">
        <v>11347212</v>
      </c>
      <c r="D46" s="9">
        <v>636094</v>
      </c>
      <c r="E46" s="9">
        <v>9319404</v>
      </c>
      <c r="F46" s="9">
        <v>9026374</v>
      </c>
      <c r="G46" s="9">
        <v>293030</v>
      </c>
      <c r="H46" s="9">
        <v>0</v>
      </c>
      <c r="I46" s="9">
        <v>0</v>
      </c>
      <c r="J46" s="9">
        <v>0</v>
      </c>
      <c r="K46" s="9">
        <v>2663902</v>
      </c>
      <c r="L46" s="9">
        <v>2320838</v>
      </c>
      <c r="M46" s="9">
        <v>343064</v>
      </c>
      <c r="N46" s="9">
        <v>0</v>
      </c>
      <c r="O46" s="9">
        <v>0</v>
      </c>
      <c r="P46" s="9">
        <v>0</v>
      </c>
      <c r="Q46" s="9">
        <v>2934988</v>
      </c>
      <c r="R46" s="9">
        <v>2934988</v>
      </c>
      <c r="S46" s="9">
        <v>248468</v>
      </c>
      <c r="T46" s="9">
        <v>94648</v>
      </c>
      <c r="U46" s="9">
        <v>14.270300000000001</v>
      </c>
      <c r="V46" s="9">
        <v>0</v>
      </c>
    </row>
    <row r="47" spans="1:22" x14ac:dyDescent="0.3">
      <c r="A47" t="s">
        <v>135</v>
      </c>
      <c r="B47" s="9">
        <v>13620570</v>
      </c>
      <c r="C47" s="9">
        <v>12865841</v>
      </c>
      <c r="D47" s="9">
        <v>754729</v>
      </c>
      <c r="E47" s="9">
        <v>12095471</v>
      </c>
      <c r="F47" s="9">
        <v>11711594</v>
      </c>
      <c r="G47" s="9">
        <v>383877</v>
      </c>
      <c r="H47" s="9">
        <v>0</v>
      </c>
      <c r="I47" s="9">
        <v>0</v>
      </c>
      <c r="J47" s="9">
        <v>0</v>
      </c>
      <c r="K47" s="9">
        <v>1525099</v>
      </c>
      <c r="L47" s="9">
        <v>1154247</v>
      </c>
      <c r="M47" s="9">
        <v>370852</v>
      </c>
      <c r="N47" s="9">
        <v>0</v>
      </c>
      <c r="O47" s="9">
        <v>0</v>
      </c>
      <c r="P47" s="9">
        <v>0</v>
      </c>
      <c r="Q47" s="9">
        <v>1851514</v>
      </c>
      <c r="R47" s="9">
        <v>1851514</v>
      </c>
      <c r="S47" s="9">
        <v>286913</v>
      </c>
      <c r="T47" s="9">
        <v>83927</v>
      </c>
      <c r="U47" s="9">
        <v>41.9176</v>
      </c>
      <c r="V47" s="9">
        <v>0</v>
      </c>
    </row>
    <row r="48" spans="1:22" x14ac:dyDescent="0.3">
      <c r="A48" t="s">
        <v>136</v>
      </c>
      <c r="B48" s="9">
        <v>12666461</v>
      </c>
      <c r="C48" s="9">
        <v>11751117</v>
      </c>
      <c r="D48" s="9">
        <v>915344</v>
      </c>
      <c r="E48" s="9">
        <v>11287558</v>
      </c>
      <c r="F48" s="9">
        <v>10802197</v>
      </c>
      <c r="G48" s="9">
        <v>485361</v>
      </c>
      <c r="H48" s="9">
        <v>0</v>
      </c>
      <c r="I48" s="9">
        <v>0</v>
      </c>
      <c r="J48" s="9">
        <v>0</v>
      </c>
      <c r="K48" s="9">
        <v>1378903</v>
      </c>
      <c r="L48" s="9">
        <v>948920</v>
      </c>
      <c r="M48" s="9">
        <v>429983</v>
      </c>
      <c r="N48" s="9">
        <v>0</v>
      </c>
      <c r="O48" s="9">
        <v>0</v>
      </c>
      <c r="P48" s="9">
        <v>0</v>
      </c>
      <c r="Q48" s="9">
        <v>1772333</v>
      </c>
      <c r="R48" s="9">
        <v>1772294</v>
      </c>
      <c r="S48" s="9">
        <v>328692</v>
      </c>
      <c r="T48" s="9">
        <v>101289</v>
      </c>
      <c r="U48" s="9">
        <v>42.290799999999997</v>
      </c>
      <c r="V48" s="9">
        <v>0</v>
      </c>
    </row>
    <row r="49" spans="1:22" x14ac:dyDescent="0.3">
      <c r="A49" t="s">
        <v>137</v>
      </c>
      <c r="B49" s="9">
        <v>11212721</v>
      </c>
      <c r="C49" s="9">
        <v>10316939</v>
      </c>
      <c r="D49" s="9">
        <v>895782</v>
      </c>
      <c r="E49" s="9">
        <v>8974725</v>
      </c>
      <c r="F49" s="9">
        <v>8672876</v>
      </c>
      <c r="G49" s="9">
        <v>301849</v>
      </c>
      <c r="H49" s="9">
        <v>0</v>
      </c>
      <c r="I49" s="9">
        <v>0</v>
      </c>
      <c r="J49" s="9">
        <v>0</v>
      </c>
      <c r="K49" s="9">
        <v>2237996</v>
      </c>
      <c r="L49" s="9">
        <v>1644063</v>
      </c>
      <c r="M49" s="9">
        <v>593933</v>
      </c>
      <c r="N49" s="9">
        <v>0</v>
      </c>
      <c r="O49" s="9">
        <v>0</v>
      </c>
      <c r="P49" s="9">
        <v>0</v>
      </c>
      <c r="Q49" s="9">
        <v>2396440</v>
      </c>
      <c r="R49" s="9">
        <v>2396440</v>
      </c>
      <c r="S49" s="9">
        <v>409557</v>
      </c>
      <c r="T49" s="9">
        <v>184336</v>
      </c>
      <c r="U49" s="9">
        <v>12.802199999999999</v>
      </c>
      <c r="V49" s="9">
        <v>0</v>
      </c>
    </row>
    <row r="50" spans="1:22" x14ac:dyDescent="0.3">
      <c r="A50" t="s">
        <v>138</v>
      </c>
      <c r="B50" s="9">
        <v>11972014</v>
      </c>
      <c r="C50" s="9">
        <v>10578890</v>
      </c>
      <c r="D50" s="9">
        <v>1393124</v>
      </c>
      <c r="E50" s="9">
        <v>8884581</v>
      </c>
      <c r="F50" s="9">
        <v>8497569</v>
      </c>
      <c r="G50" s="9">
        <v>387012</v>
      </c>
      <c r="H50" s="9">
        <v>0</v>
      </c>
      <c r="I50" s="9">
        <v>0</v>
      </c>
      <c r="J50" s="9">
        <v>0</v>
      </c>
      <c r="K50" s="9">
        <v>3087433</v>
      </c>
      <c r="L50" s="9">
        <v>2081321</v>
      </c>
      <c r="M50" s="9">
        <v>1006112</v>
      </c>
      <c r="N50" s="9">
        <v>0</v>
      </c>
      <c r="O50" s="9">
        <v>0</v>
      </c>
      <c r="P50" s="9">
        <v>0</v>
      </c>
      <c r="Q50" s="9">
        <v>3284800</v>
      </c>
      <c r="R50" s="9">
        <v>3284800</v>
      </c>
      <c r="S50" s="9">
        <v>667342</v>
      </c>
      <c r="T50" s="9">
        <v>338743</v>
      </c>
      <c r="U50" s="9">
        <v>12.75</v>
      </c>
      <c r="V50" s="9">
        <v>0</v>
      </c>
    </row>
    <row r="51" spans="1:22" x14ac:dyDescent="0.3">
      <c r="A51" t="s">
        <v>139</v>
      </c>
      <c r="B51" s="9">
        <v>13263517</v>
      </c>
      <c r="C51" s="9">
        <v>12667288</v>
      </c>
      <c r="D51" s="9">
        <v>596229</v>
      </c>
      <c r="E51" s="9">
        <v>9153445</v>
      </c>
      <c r="F51" s="9">
        <v>8870579</v>
      </c>
      <c r="G51" s="9">
        <v>282866</v>
      </c>
      <c r="H51" s="9">
        <v>0</v>
      </c>
      <c r="I51" s="9">
        <v>0</v>
      </c>
      <c r="J51" s="9">
        <v>0</v>
      </c>
      <c r="K51" s="9">
        <v>4110072</v>
      </c>
      <c r="L51" s="9">
        <v>3796709</v>
      </c>
      <c r="M51" s="9">
        <v>313363</v>
      </c>
      <c r="N51" s="9">
        <v>0</v>
      </c>
      <c r="O51" s="9">
        <v>0</v>
      </c>
      <c r="P51" s="9">
        <v>0</v>
      </c>
      <c r="Q51" s="9">
        <v>4197920</v>
      </c>
      <c r="R51" s="9">
        <v>4197920</v>
      </c>
      <c r="S51" s="9">
        <v>224891</v>
      </c>
      <c r="T51" s="9">
        <v>88479</v>
      </c>
      <c r="U51" s="9">
        <v>15.090999999999999</v>
      </c>
      <c r="V51" s="9">
        <v>0</v>
      </c>
    </row>
    <row r="52" spans="1:22" x14ac:dyDescent="0.3">
      <c r="A52" t="s">
        <v>140</v>
      </c>
      <c r="B52" s="9">
        <v>8901805</v>
      </c>
      <c r="C52" s="9">
        <v>8594656</v>
      </c>
      <c r="D52" s="9">
        <v>307149</v>
      </c>
      <c r="E52" s="9">
        <v>8035156</v>
      </c>
      <c r="F52" s="9">
        <v>7962452</v>
      </c>
      <c r="G52" s="9">
        <v>72704</v>
      </c>
      <c r="H52" s="9">
        <v>0</v>
      </c>
      <c r="I52" s="9">
        <v>0</v>
      </c>
      <c r="J52" s="9">
        <v>0</v>
      </c>
      <c r="K52" s="9">
        <v>866649</v>
      </c>
      <c r="L52" s="9">
        <v>632204</v>
      </c>
      <c r="M52" s="9">
        <v>234445</v>
      </c>
      <c r="N52" s="9">
        <v>0</v>
      </c>
      <c r="O52" s="9">
        <v>0</v>
      </c>
      <c r="P52" s="9">
        <v>0</v>
      </c>
      <c r="Q52" s="9">
        <v>913111</v>
      </c>
      <c r="R52" s="9">
        <v>913111</v>
      </c>
      <c r="S52" s="9">
        <v>194524</v>
      </c>
      <c r="T52" s="9">
        <v>39922</v>
      </c>
      <c r="U52" s="9">
        <v>12.683199999999999</v>
      </c>
      <c r="V52" s="9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B3" sqref="B3"/>
    </sheetView>
  </sheetViews>
  <sheetFormatPr defaultRowHeight="14.4" x14ac:dyDescent="0.3"/>
  <cols>
    <col min="22" max="22" width="8.88671875" style="6"/>
  </cols>
  <sheetData>
    <row r="1" spans="1:22" x14ac:dyDescent="0.3">
      <c r="B1" s="12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/>
    </row>
    <row r="2" spans="1:22" s="10" customFormat="1" ht="57.6" x14ac:dyDescent="0.3"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 t="s">
        <v>51</v>
      </c>
      <c r="K2" s="10" t="s">
        <v>52</v>
      </c>
      <c r="L2" s="10" t="s">
        <v>53</v>
      </c>
      <c r="M2" s="10" t="s">
        <v>54</v>
      </c>
      <c r="N2" s="10" t="s">
        <v>55</v>
      </c>
      <c r="O2" s="10" t="s">
        <v>56</v>
      </c>
      <c r="P2" s="10" t="s">
        <v>57</v>
      </c>
      <c r="Q2" s="10" t="s">
        <v>58</v>
      </c>
      <c r="R2" s="10" t="s">
        <v>59</v>
      </c>
      <c r="S2" s="10" t="s">
        <v>60</v>
      </c>
      <c r="T2" s="10" t="s">
        <v>61</v>
      </c>
      <c r="U2" s="10" t="s">
        <v>62</v>
      </c>
      <c r="V2" s="10" t="s">
        <v>168</v>
      </c>
    </row>
    <row r="3" spans="1:22" x14ac:dyDescent="0.3">
      <c r="A3" t="s">
        <v>1</v>
      </c>
      <c r="B3" s="9">
        <v>2108254</v>
      </c>
      <c r="C3" s="9">
        <v>1805257</v>
      </c>
      <c r="D3" s="9">
        <v>302997</v>
      </c>
      <c r="E3" s="9">
        <v>439945</v>
      </c>
      <c r="F3" s="9">
        <v>318917</v>
      </c>
      <c r="G3" s="9">
        <v>121028</v>
      </c>
      <c r="H3" s="9">
        <v>58243</v>
      </c>
      <c r="I3" s="9">
        <v>21530</v>
      </c>
      <c r="J3" s="9">
        <v>36713</v>
      </c>
      <c r="K3" s="9">
        <v>1420420</v>
      </c>
      <c r="L3" s="9">
        <v>1275386</v>
      </c>
      <c r="M3" s="9">
        <v>145034</v>
      </c>
      <c r="N3" s="9">
        <v>189646</v>
      </c>
      <c r="O3" s="9">
        <v>189424</v>
      </c>
      <c r="P3" s="9">
        <v>222</v>
      </c>
      <c r="Q3" s="9">
        <v>1658406</v>
      </c>
      <c r="R3" s="9">
        <v>1657368</v>
      </c>
      <c r="S3" s="9">
        <v>14392</v>
      </c>
      <c r="T3" s="9">
        <v>130316</v>
      </c>
      <c r="U3" s="9">
        <v>99.171599999999998</v>
      </c>
      <c r="V3" s="9">
        <v>572550</v>
      </c>
    </row>
    <row r="4" spans="1:22" x14ac:dyDescent="0.3">
      <c r="A4" t="s">
        <v>92</v>
      </c>
      <c r="B4" s="9">
        <v>1860699</v>
      </c>
      <c r="C4" s="9">
        <v>1623000</v>
      </c>
      <c r="D4" s="9">
        <v>237699</v>
      </c>
      <c r="E4" s="9">
        <v>495329</v>
      </c>
      <c r="F4" s="9">
        <v>373135</v>
      </c>
      <c r="G4" s="9">
        <v>122194</v>
      </c>
      <c r="H4" s="9">
        <v>88701</v>
      </c>
      <c r="I4" s="9">
        <v>23820</v>
      </c>
      <c r="J4" s="9">
        <v>64881</v>
      </c>
      <c r="K4" s="9">
        <v>1151141</v>
      </c>
      <c r="L4" s="9">
        <v>1100879</v>
      </c>
      <c r="M4" s="9">
        <v>50262</v>
      </c>
      <c r="N4" s="9">
        <v>125528</v>
      </c>
      <c r="O4" s="9">
        <v>125166</v>
      </c>
      <c r="P4" s="9">
        <v>362</v>
      </c>
      <c r="Q4" s="9">
        <v>1082630</v>
      </c>
      <c r="R4" s="9">
        <v>1082606</v>
      </c>
      <c r="S4" s="9">
        <v>6028</v>
      </c>
      <c r="T4" s="9">
        <v>44176</v>
      </c>
      <c r="U4" s="9">
        <v>62.501600000000003</v>
      </c>
      <c r="V4" s="9">
        <v>531976</v>
      </c>
    </row>
    <row r="5" spans="1:22" x14ac:dyDescent="0.3">
      <c r="A5" t="s">
        <v>93</v>
      </c>
      <c r="B5" s="9">
        <v>1967542</v>
      </c>
      <c r="C5" s="9">
        <v>1584670</v>
      </c>
      <c r="D5" s="9">
        <v>382872</v>
      </c>
      <c r="E5" s="9">
        <v>367937</v>
      </c>
      <c r="F5" s="9">
        <v>292179</v>
      </c>
      <c r="G5" s="9">
        <v>75758</v>
      </c>
      <c r="H5" s="9">
        <v>232169</v>
      </c>
      <c r="I5" s="9">
        <v>27096</v>
      </c>
      <c r="J5" s="9">
        <v>205073</v>
      </c>
      <c r="K5" s="9">
        <v>1098119</v>
      </c>
      <c r="L5" s="9">
        <v>996955</v>
      </c>
      <c r="M5" s="9">
        <v>101164</v>
      </c>
      <c r="N5" s="9">
        <v>269317</v>
      </c>
      <c r="O5" s="9">
        <v>268440</v>
      </c>
      <c r="P5" s="9">
        <v>877</v>
      </c>
      <c r="Q5" s="9">
        <v>1093615</v>
      </c>
      <c r="R5" s="9">
        <v>1093604</v>
      </c>
      <c r="S5" s="9">
        <v>6759</v>
      </c>
      <c r="T5" s="9">
        <v>93417</v>
      </c>
      <c r="U5" s="9">
        <v>167.54599999999999</v>
      </c>
      <c r="V5" s="9">
        <v>439504</v>
      </c>
    </row>
    <row r="6" spans="1:22" x14ac:dyDescent="0.3">
      <c r="A6" t="s">
        <v>94</v>
      </c>
      <c r="B6" s="9">
        <v>2484927</v>
      </c>
      <c r="C6" s="9">
        <v>2215939</v>
      </c>
      <c r="D6" s="9">
        <v>268988</v>
      </c>
      <c r="E6" s="9">
        <v>732607</v>
      </c>
      <c r="F6" s="9">
        <v>590181</v>
      </c>
      <c r="G6" s="9">
        <v>142426</v>
      </c>
      <c r="H6" s="9">
        <v>117279</v>
      </c>
      <c r="I6" s="9">
        <v>47754</v>
      </c>
      <c r="J6" s="9">
        <v>69525</v>
      </c>
      <c r="K6" s="9">
        <v>1412994</v>
      </c>
      <c r="L6" s="9">
        <v>1356447</v>
      </c>
      <c r="M6" s="9">
        <v>56547</v>
      </c>
      <c r="N6" s="9">
        <v>222047</v>
      </c>
      <c r="O6" s="9">
        <v>221557</v>
      </c>
      <c r="P6" s="9">
        <v>490</v>
      </c>
      <c r="Q6" s="9">
        <v>1414654</v>
      </c>
      <c r="R6" s="9">
        <v>1414618</v>
      </c>
      <c r="S6" s="9">
        <v>16487</v>
      </c>
      <c r="T6" s="9">
        <v>39502</v>
      </c>
      <c r="U6" s="9">
        <v>74.260800000000003</v>
      </c>
      <c r="V6" s="9">
        <v>695872</v>
      </c>
    </row>
    <row r="7" spans="1:22" x14ac:dyDescent="0.3">
      <c r="A7" t="s">
        <v>95</v>
      </c>
      <c r="B7" s="9">
        <v>2387101</v>
      </c>
      <c r="C7" s="9">
        <v>2012998</v>
      </c>
      <c r="D7" s="9">
        <v>374103</v>
      </c>
      <c r="E7" s="9">
        <v>615498</v>
      </c>
      <c r="F7" s="9">
        <v>481496</v>
      </c>
      <c r="G7" s="9">
        <v>134002</v>
      </c>
      <c r="H7" s="9">
        <v>180700</v>
      </c>
      <c r="I7" s="9">
        <v>33037</v>
      </c>
      <c r="J7" s="9">
        <v>147663</v>
      </c>
      <c r="K7" s="9">
        <v>1337823</v>
      </c>
      <c r="L7" s="9">
        <v>1246410</v>
      </c>
      <c r="M7" s="9">
        <v>91413</v>
      </c>
      <c r="N7" s="9">
        <v>253080</v>
      </c>
      <c r="O7" s="9">
        <v>252055</v>
      </c>
      <c r="P7" s="9">
        <v>1025</v>
      </c>
      <c r="Q7" s="9">
        <v>1224683</v>
      </c>
      <c r="R7" s="9">
        <v>1224659</v>
      </c>
      <c r="S7" s="9">
        <v>8547</v>
      </c>
      <c r="T7" s="9">
        <v>82338</v>
      </c>
      <c r="U7" s="9">
        <v>125.488</v>
      </c>
      <c r="V7" s="9">
        <v>621281</v>
      </c>
    </row>
    <row r="8" spans="1:22" x14ac:dyDescent="0.3">
      <c r="A8" t="s">
        <v>96</v>
      </c>
      <c r="B8" s="9">
        <v>2588266</v>
      </c>
      <c r="C8" s="9">
        <v>2045848</v>
      </c>
      <c r="D8" s="9">
        <v>542418</v>
      </c>
      <c r="E8" s="9">
        <v>410116</v>
      </c>
      <c r="F8" s="9">
        <v>160837</v>
      </c>
      <c r="G8" s="9">
        <v>249279</v>
      </c>
      <c r="H8" s="9">
        <v>42341</v>
      </c>
      <c r="I8" s="9">
        <v>12470</v>
      </c>
      <c r="J8" s="9">
        <v>29871</v>
      </c>
      <c r="K8" s="9">
        <v>1959851</v>
      </c>
      <c r="L8" s="9">
        <v>1697253</v>
      </c>
      <c r="M8" s="9">
        <v>262598</v>
      </c>
      <c r="N8" s="9">
        <v>175958</v>
      </c>
      <c r="O8" s="9">
        <v>175288</v>
      </c>
      <c r="P8" s="9">
        <v>670</v>
      </c>
      <c r="Q8" s="9">
        <v>2802570</v>
      </c>
      <c r="R8" s="9">
        <v>2779948</v>
      </c>
      <c r="S8" s="9">
        <v>14122</v>
      </c>
      <c r="T8" s="9">
        <v>248279</v>
      </c>
      <c r="U8" s="9">
        <v>112.741</v>
      </c>
      <c r="V8" s="9">
        <v>652517</v>
      </c>
    </row>
    <row r="9" spans="1:22" x14ac:dyDescent="0.3">
      <c r="A9" t="s">
        <v>97</v>
      </c>
      <c r="B9" s="9">
        <v>3268084</v>
      </c>
      <c r="C9" s="9">
        <v>3060897</v>
      </c>
      <c r="D9" s="9">
        <v>207187</v>
      </c>
      <c r="E9" s="9">
        <v>757728</v>
      </c>
      <c r="F9" s="9">
        <v>682012</v>
      </c>
      <c r="G9" s="9">
        <v>75716</v>
      </c>
      <c r="H9" s="9">
        <v>89477</v>
      </c>
      <c r="I9" s="9">
        <v>47903</v>
      </c>
      <c r="J9" s="9">
        <v>41574</v>
      </c>
      <c r="K9" s="9">
        <v>2092980</v>
      </c>
      <c r="L9" s="9">
        <v>2003274</v>
      </c>
      <c r="M9" s="9">
        <v>89706</v>
      </c>
      <c r="N9" s="9">
        <v>327899</v>
      </c>
      <c r="O9" s="9">
        <v>327708</v>
      </c>
      <c r="P9" s="9">
        <v>191</v>
      </c>
      <c r="Q9" s="9">
        <v>2361148</v>
      </c>
      <c r="R9" s="9">
        <v>2360091</v>
      </c>
      <c r="S9" s="9">
        <v>8921</v>
      </c>
      <c r="T9" s="9">
        <v>79085</v>
      </c>
      <c r="U9" s="9">
        <v>121.035</v>
      </c>
      <c r="V9" s="9">
        <v>817382</v>
      </c>
    </row>
    <row r="10" spans="1:22" x14ac:dyDescent="0.3">
      <c r="A10" t="s">
        <v>98</v>
      </c>
      <c r="B10" s="9">
        <v>3638352</v>
      </c>
      <c r="C10" s="9">
        <v>3199366</v>
      </c>
      <c r="D10" s="9">
        <v>438986</v>
      </c>
      <c r="E10" s="9">
        <v>951281</v>
      </c>
      <c r="F10" s="9">
        <v>767034</v>
      </c>
      <c r="G10" s="9">
        <v>184247</v>
      </c>
      <c r="H10" s="9">
        <v>104044</v>
      </c>
      <c r="I10" s="9">
        <v>18312</v>
      </c>
      <c r="J10" s="9">
        <v>85732</v>
      </c>
      <c r="K10" s="9">
        <v>2401032</v>
      </c>
      <c r="L10" s="9">
        <v>2232427</v>
      </c>
      <c r="M10" s="9">
        <v>168605</v>
      </c>
      <c r="N10" s="9">
        <v>181995</v>
      </c>
      <c r="O10" s="9">
        <v>181593</v>
      </c>
      <c r="P10" s="9">
        <v>402</v>
      </c>
      <c r="Q10" s="9">
        <v>2662609</v>
      </c>
      <c r="R10" s="9">
        <v>2661089</v>
      </c>
      <c r="S10" s="9">
        <v>18129</v>
      </c>
      <c r="T10" s="9">
        <v>150236</v>
      </c>
      <c r="U10" s="9">
        <v>75.698300000000003</v>
      </c>
      <c r="V10" s="9">
        <v>1009474</v>
      </c>
    </row>
    <row r="11" spans="1:22" x14ac:dyDescent="0.3">
      <c r="A11" t="s">
        <v>99</v>
      </c>
      <c r="B11" s="9">
        <v>2184920</v>
      </c>
      <c r="C11" s="9">
        <v>1722719</v>
      </c>
      <c r="D11" s="9">
        <v>462201</v>
      </c>
      <c r="E11" s="9">
        <v>362569</v>
      </c>
      <c r="F11" s="9">
        <v>181501</v>
      </c>
      <c r="G11" s="9">
        <v>181068</v>
      </c>
      <c r="H11" s="9">
        <v>80995</v>
      </c>
      <c r="I11" s="9">
        <v>10446</v>
      </c>
      <c r="J11" s="9">
        <v>70549</v>
      </c>
      <c r="K11" s="9">
        <v>1533495</v>
      </c>
      <c r="L11" s="9">
        <v>1323354</v>
      </c>
      <c r="M11" s="9">
        <v>210141</v>
      </c>
      <c r="N11" s="9">
        <v>207861</v>
      </c>
      <c r="O11" s="9">
        <v>207418</v>
      </c>
      <c r="P11" s="9">
        <v>443</v>
      </c>
      <c r="Q11" s="9">
        <v>2009099</v>
      </c>
      <c r="R11" s="9">
        <v>2008543</v>
      </c>
      <c r="S11" s="9">
        <v>30474</v>
      </c>
      <c r="T11" s="9">
        <v>178180</v>
      </c>
      <c r="U11" s="9">
        <v>110.8</v>
      </c>
      <c r="V11" s="9">
        <v>582792</v>
      </c>
    </row>
    <row r="12" spans="1:22" x14ac:dyDescent="0.3">
      <c r="A12" t="s">
        <v>100</v>
      </c>
      <c r="B12" s="9">
        <v>2807371</v>
      </c>
      <c r="C12" s="9">
        <v>2807100</v>
      </c>
      <c r="D12" s="9">
        <v>271</v>
      </c>
      <c r="E12" s="9">
        <v>74377</v>
      </c>
      <c r="F12" s="9">
        <v>74295</v>
      </c>
      <c r="G12" s="9">
        <v>82</v>
      </c>
      <c r="H12" s="9">
        <v>112</v>
      </c>
      <c r="I12" s="9">
        <v>111</v>
      </c>
      <c r="J12" s="9">
        <v>1</v>
      </c>
      <c r="K12" s="9">
        <v>2732546</v>
      </c>
      <c r="L12" s="9">
        <v>2732359</v>
      </c>
      <c r="M12" s="9">
        <v>187</v>
      </c>
      <c r="N12" s="9">
        <v>336</v>
      </c>
      <c r="O12" s="9">
        <v>335</v>
      </c>
      <c r="P12" s="9">
        <v>1</v>
      </c>
      <c r="Q12" s="9">
        <v>1961216</v>
      </c>
      <c r="R12" s="9">
        <v>1961209</v>
      </c>
      <c r="S12" s="9">
        <v>48</v>
      </c>
      <c r="T12" s="9">
        <v>97</v>
      </c>
      <c r="U12" s="9">
        <v>143.33600000000001</v>
      </c>
      <c r="V12" s="9">
        <v>784147</v>
      </c>
    </row>
    <row r="13" spans="1:22" x14ac:dyDescent="0.3">
      <c r="A13" t="s">
        <v>101</v>
      </c>
      <c r="B13" s="9">
        <v>3300249</v>
      </c>
      <c r="C13" s="9">
        <v>2387823</v>
      </c>
      <c r="D13" s="9">
        <v>912426</v>
      </c>
      <c r="E13" s="9">
        <v>1123564</v>
      </c>
      <c r="F13" s="9">
        <v>610306</v>
      </c>
      <c r="G13" s="9">
        <v>513258</v>
      </c>
      <c r="H13" s="9">
        <v>114590</v>
      </c>
      <c r="I13" s="9">
        <v>42311</v>
      </c>
      <c r="J13" s="9">
        <v>72279</v>
      </c>
      <c r="K13" s="9">
        <v>1777781</v>
      </c>
      <c r="L13" s="9">
        <v>1451526</v>
      </c>
      <c r="M13" s="9">
        <v>326255</v>
      </c>
      <c r="N13" s="9">
        <v>284314</v>
      </c>
      <c r="O13" s="9">
        <v>283680</v>
      </c>
      <c r="P13" s="9">
        <v>634</v>
      </c>
      <c r="Q13" s="9">
        <v>2627026</v>
      </c>
      <c r="R13" s="9">
        <v>2626743</v>
      </c>
      <c r="S13" s="9">
        <v>49287</v>
      </c>
      <c r="T13" s="9">
        <v>277142</v>
      </c>
      <c r="U13" s="9">
        <v>71.154899999999998</v>
      </c>
      <c r="V13" s="9">
        <v>748108</v>
      </c>
    </row>
    <row r="14" spans="1:22" x14ac:dyDescent="0.3">
      <c r="A14" t="s">
        <v>102</v>
      </c>
      <c r="B14" s="9">
        <v>6954440</v>
      </c>
      <c r="C14" s="9">
        <v>5974857</v>
      </c>
      <c r="D14" s="9">
        <v>979583</v>
      </c>
      <c r="E14" s="9">
        <v>2763372</v>
      </c>
      <c r="F14" s="9">
        <v>2157619</v>
      </c>
      <c r="G14" s="9">
        <v>605753</v>
      </c>
      <c r="H14" s="9">
        <v>105860</v>
      </c>
      <c r="I14" s="9">
        <v>58262</v>
      </c>
      <c r="J14" s="9">
        <v>47598</v>
      </c>
      <c r="K14" s="9">
        <v>3840157</v>
      </c>
      <c r="L14" s="9">
        <v>3514577</v>
      </c>
      <c r="M14" s="9">
        <v>325580</v>
      </c>
      <c r="N14" s="9">
        <v>245051</v>
      </c>
      <c r="O14" s="9">
        <v>244399</v>
      </c>
      <c r="P14" s="9">
        <v>652</v>
      </c>
      <c r="Q14" s="9">
        <v>6475432</v>
      </c>
      <c r="R14" s="9">
        <v>6474805</v>
      </c>
      <c r="S14" s="9">
        <v>55234</v>
      </c>
      <c r="T14" s="9">
        <v>270361</v>
      </c>
      <c r="U14" s="9">
        <v>51.783999999999999</v>
      </c>
      <c r="V14" s="9">
        <v>1415532</v>
      </c>
    </row>
    <row r="15" spans="1:22" x14ac:dyDescent="0.3">
      <c r="A15" t="s">
        <v>103</v>
      </c>
      <c r="B15" s="9">
        <v>7714828</v>
      </c>
      <c r="C15" s="9">
        <v>6744650</v>
      </c>
      <c r="D15" s="9">
        <v>970178</v>
      </c>
      <c r="E15" s="9">
        <v>2948917</v>
      </c>
      <c r="F15" s="9">
        <v>2386411</v>
      </c>
      <c r="G15" s="9">
        <v>562506</v>
      </c>
      <c r="H15" s="9">
        <v>103872</v>
      </c>
      <c r="I15" s="9">
        <v>65545</v>
      </c>
      <c r="J15" s="9">
        <v>38327</v>
      </c>
      <c r="K15" s="9">
        <v>4405166</v>
      </c>
      <c r="L15" s="9">
        <v>4036282</v>
      </c>
      <c r="M15" s="9">
        <v>368884</v>
      </c>
      <c r="N15" s="9">
        <v>256873</v>
      </c>
      <c r="O15" s="9">
        <v>256412</v>
      </c>
      <c r="P15" s="9">
        <v>461</v>
      </c>
      <c r="Q15" s="9">
        <v>7113995</v>
      </c>
      <c r="R15" s="9">
        <v>7113223</v>
      </c>
      <c r="S15" s="9">
        <v>60039</v>
      </c>
      <c r="T15" s="9">
        <v>308492</v>
      </c>
      <c r="U15" s="9">
        <v>41.851799999999997</v>
      </c>
      <c r="V15" s="9">
        <v>1613126</v>
      </c>
    </row>
    <row r="16" spans="1:22" x14ac:dyDescent="0.3">
      <c r="A16" t="s">
        <v>104</v>
      </c>
      <c r="B16" s="9">
        <v>6643848</v>
      </c>
      <c r="C16" s="9">
        <v>5576343</v>
      </c>
      <c r="D16" s="9">
        <v>1067505</v>
      </c>
      <c r="E16" s="9">
        <v>2407668</v>
      </c>
      <c r="F16" s="9">
        <v>1784131</v>
      </c>
      <c r="G16" s="9">
        <v>623537</v>
      </c>
      <c r="H16" s="9">
        <v>93660</v>
      </c>
      <c r="I16" s="9">
        <v>50475</v>
      </c>
      <c r="J16" s="9">
        <v>43185</v>
      </c>
      <c r="K16" s="9">
        <v>3877113</v>
      </c>
      <c r="L16" s="9">
        <v>3477010</v>
      </c>
      <c r="M16" s="9">
        <v>400103</v>
      </c>
      <c r="N16" s="9">
        <v>265407</v>
      </c>
      <c r="O16" s="9">
        <v>264727</v>
      </c>
      <c r="P16" s="9">
        <v>680</v>
      </c>
      <c r="Q16" s="9">
        <v>6674213</v>
      </c>
      <c r="R16" s="9">
        <v>6673547</v>
      </c>
      <c r="S16" s="9">
        <v>66662</v>
      </c>
      <c r="T16" s="9">
        <v>333396</v>
      </c>
      <c r="U16" s="9">
        <v>41.187199999999997</v>
      </c>
      <c r="V16" s="9">
        <v>1478741</v>
      </c>
    </row>
    <row r="17" spans="1:22" x14ac:dyDescent="0.3">
      <c r="A17" t="s">
        <v>105</v>
      </c>
      <c r="B17" s="9">
        <v>3587212</v>
      </c>
      <c r="C17" s="9">
        <v>2537041</v>
      </c>
      <c r="D17" s="9">
        <v>1050171</v>
      </c>
      <c r="E17" s="9">
        <v>1242252</v>
      </c>
      <c r="F17" s="9">
        <v>633982</v>
      </c>
      <c r="G17" s="9">
        <v>608270</v>
      </c>
      <c r="H17" s="9">
        <v>80261</v>
      </c>
      <c r="I17" s="9">
        <v>36267</v>
      </c>
      <c r="J17" s="9">
        <v>43994</v>
      </c>
      <c r="K17" s="9">
        <v>1996541</v>
      </c>
      <c r="L17" s="9">
        <v>1599294</v>
      </c>
      <c r="M17" s="9">
        <v>397247</v>
      </c>
      <c r="N17" s="9">
        <v>268158</v>
      </c>
      <c r="O17" s="9">
        <v>267498</v>
      </c>
      <c r="P17" s="9">
        <v>660</v>
      </c>
      <c r="Q17" s="9">
        <v>3331175</v>
      </c>
      <c r="R17" s="9">
        <v>3330386</v>
      </c>
      <c r="S17" s="9">
        <v>66820</v>
      </c>
      <c r="T17" s="9">
        <v>330726</v>
      </c>
      <c r="U17" s="9">
        <v>45.777200000000001</v>
      </c>
      <c r="V17" s="9">
        <v>848786</v>
      </c>
    </row>
    <row r="18" spans="1:22" x14ac:dyDescent="0.3">
      <c r="A18" t="s">
        <v>106</v>
      </c>
      <c r="B18" s="9">
        <v>3902727</v>
      </c>
      <c r="C18" s="9">
        <v>2703972</v>
      </c>
      <c r="D18" s="9">
        <v>1198755</v>
      </c>
      <c r="E18" s="9">
        <v>1346516</v>
      </c>
      <c r="F18" s="9">
        <v>648208</v>
      </c>
      <c r="G18" s="9">
        <v>698308</v>
      </c>
      <c r="H18" s="9">
        <v>81003</v>
      </c>
      <c r="I18" s="9">
        <v>32908</v>
      </c>
      <c r="J18" s="9">
        <v>48095</v>
      </c>
      <c r="K18" s="9">
        <v>2199654</v>
      </c>
      <c r="L18" s="9">
        <v>1748194</v>
      </c>
      <c r="M18" s="9">
        <v>451460</v>
      </c>
      <c r="N18" s="9">
        <v>275554</v>
      </c>
      <c r="O18" s="9">
        <v>274662</v>
      </c>
      <c r="P18" s="9">
        <v>892</v>
      </c>
      <c r="Q18" s="9">
        <v>3595484</v>
      </c>
      <c r="R18" s="9">
        <v>3594679</v>
      </c>
      <c r="S18" s="9">
        <v>74048</v>
      </c>
      <c r="T18" s="9">
        <v>377104</v>
      </c>
      <c r="U18" s="9">
        <v>41.558799999999998</v>
      </c>
      <c r="V18" s="9">
        <v>902252</v>
      </c>
    </row>
    <row r="19" spans="1:22" x14ac:dyDescent="0.3">
      <c r="A19" t="s">
        <v>107</v>
      </c>
      <c r="B19" s="9">
        <v>3869771</v>
      </c>
      <c r="C19" s="9">
        <v>2579030</v>
      </c>
      <c r="D19" s="9">
        <v>1290741</v>
      </c>
      <c r="E19" s="9">
        <v>1382012</v>
      </c>
      <c r="F19" s="9">
        <v>644616</v>
      </c>
      <c r="G19" s="9">
        <v>737396</v>
      </c>
      <c r="H19" s="9">
        <v>79075</v>
      </c>
      <c r="I19" s="9">
        <v>32238</v>
      </c>
      <c r="J19" s="9">
        <v>46837</v>
      </c>
      <c r="K19" s="9">
        <v>2132800</v>
      </c>
      <c r="L19" s="9">
        <v>1627341</v>
      </c>
      <c r="M19" s="9">
        <v>505459</v>
      </c>
      <c r="N19" s="9">
        <v>275884</v>
      </c>
      <c r="O19" s="9">
        <v>274835</v>
      </c>
      <c r="P19" s="9">
        <v>1049</v>
      </c>
      <c r="Q19" s="9">
        <v>3695789</v>
      </c>
      <c r="R19" s="9">
        <v>3694974</v>
      </c>
      <c r="S19" s="9">
        <v>80572</v>
      </c>
      <c r="T19" s="9">
        <v>424819</v>
      </c>
      <c r="U19" s="9">
        <v>42.007800000000003</v>
      </c>
      <c r="V19" s="9">
        <v>862350</v>
      </c>
    </row>
    <row r="20" spans="1:22" x14ac:dyDescent="0.3">
      <c r="A20" t="s">
        <v>108</v>
      </c>
      <c r="B20" s="9">
        <v>3584686</v>
      </c>
      <c r="C20" s="9">
        <v>3514690</v>
      </c>
      <c r="D20" s="9">
        <v>69996</v>
      </c>
      <c r="E20" s="9">
        <v>197322</v>
      </c>
      <c r="F20" s="9">
        <v>171139</v>
      </c>
      <c r="G20" s="9">
        <v>26183</v>
      </c>
      <c r="H20" s="9">
        <v>32034</v>
      </c>
      <c r="I20" s="9">
        <v>1120</v>
      </c>
      <c r="J20" s="9">
        <v>30914</v>
      </c>
      <c r="K20" s="9">
        <v>3316962</v>
      </c>
      <c r="L20" s="9">
        <v>3304080</v>
      </c>
      <c r="M20" s="9">
        <v>12882</v>
      </c>
      <c r="N20" s="9">
        <v>38368</v>
      </c>
      <c r="O20" s="9">
        <v>38351</v>
      </c>
      <c r="P20" s="9">
        <v>17</v>
      </c>
      <c r="Q20" s="9">
        <v>2641475</v>
      </c>
      <c r="R20" s="9">
        <v>2641462</v>
      </c>
      <c r="S20" s="9">
        <v>1042</v>
      </c>
      <c r="T20" s="9">
        <v>12281</v>
      </c>
      <c r="U20" s="9">
        <v>245.4</v>
      </c>
      <c r="V20" s="9">
        <v>1093667</v>
      </c>
    </row>
    <row r="21" spans="1:22" x14ac:dyDescent="0.3">
      <c r="A21" t="s">
        <v>109</v>
      </c>
      <c r="B21" s="9">
        <v>3392107</v>
      </c>
      <c r="C21" s="9">
        <v>3391855</v>
      </c>
      <c r="D21" s="9">
        <v>252</v>
      </c>
      <c r="E21" s="9">
        <v>128107</v>
      </c>
      <c r="F21" s="9">
        <v>128042</v>
      </c>
      <c r="G21" s="9">
        <v>65</v>
      </c>
      <c r="H21" s="9">
        <v>94</v>
      </c>
      <c r="I21" s="9">
        <v>92</v>
      </c>
      <c r="J21" s="9">
        <v>2</v>
      </c>
      <c r="K21" s="9">
        <v>3263555</v>
      </c>
      <c r="L21" s="9">
        <v>3263370</v>
      </c>
      <c r="M21" s="9">
        <v>185</v>
      </c>
      <c r="N21" s="9">
        <v>351</v>
      </c>
      <c r="O21" s="9">
        <v>351</v>
      </c>
      <c r="P21" s="9">
        <v>0</v>
      </c>
      <c r="Q21" s="9">
        <v>2066986</v>
      </c>
      <c r="R21" s="9">
        <v>2066981</v>
      </c>
      <c r="S21" s="9">
        <v>67</v>
      </c>
      <c r="T21" s="9">
        <v>97</v>
      </c>
      <c r="U21" s="9">
        <v>90.305599999999998</v>
      </c>
      <c r="V21" s="9">
        <v>985113</v>
      </c>
    </row>
    <row r="22" spans="1:22" x14ac:dyDescent="0.3">
      <c r="A22" t="s">
        <v>110</v>
      </c>
      <c r="B22" s="9">
        <v>5208703</v>
      </c>
      <c r="C22" s="9">
        <v>4698465</v>
      </c>
      <c r="D22" s="9">
        <v>510238</v>
      </c>
      <c r="E22" s="9">
        <v>1582320</v>
      </c>
      <c r="F22" s="9">
        <v>1336890</v>
      </c>
      <c r="G22" s="9">
        <v>245430</v>
      </c>
      <c r="H22" s="9">
        <v>220755</v>
      </c>
      <c r="I22" s="9">
        <v>160705</v>
      </c>
      <c r="J22" s="9">
        <v>60050</v>
      </c>
      <c r="K22" s="9">
        <v>2977341</v>
      </c>
      <c r="L22" s="9">
        <v>2773569</v>
      </c>
      <c r="M22" s="9">
        <v>203772</v>
      </c>
      <c r="N22" s="9">
        <v>428287</v>
      </c>
      <c r="O22" s="9">
        <v>427301</v>
      </c>
      <c r="P22" s="9">
        <v>986</v>
      </c>
      <c r="Q22" s="9">
        <v>3288116</v>
      </c>
      <c r="R22" s="9">
        <v>3287381</v>
      </c>
      <c r="S22" s="9">
        <v>28348</v>
      </c>
      <c r="T22" s="9">
        <v>176171</v>
      </c>
      <c r="U22" s="9">
        <v>39.951599999999999</v>
      </c>
      <c r="V22" s="9">
        <v>1359180</v>
      </c>
    </row>
    <row r="23" spans="1:22" x14ac:dyDescent="0.3">
      <c r="A23" t="s">
        <v>111</v>
      </c>
      <c r="B23" s="9">
        <v>6755936</v>
      </c>
      <c r="C23" s="9">
        <v>4915673</v>
      </c>
      <c r="D23" s="9">
        <v>1840263</v>
      </c>
      <c r="E23" s="9">
        <v>649514</v>
      </c>
      <c r="F23" s="9">
        <v>318703</v>
      </c>
      <c r="G23" s="9">
        <v>330811</v>
      </c>
      <c r="H23" s="9">
        <v>858715</v>
      </c>
      <c r="I23" s="9">
        <v>17195</v>
      </c>
      <c r="J23" s="9">
        <v>841520</v>
      </c>
      <c r="K23" s="9">
        <v>4124841</v>
      </c>
      <c r="L23" s="9">
        <v>3458820</v>
      </c>
      <c r="M23" s="9">
        <v>666021</v>
      </c>
      <c r="N23" s="9">
        <v>1122866</v>
      </c>
      <c r="O23" s="9">
        <v>1120955</v>
      </c>
      <c r="P23" s="9">
        <v>1911</v>
      </c>
      <c r="Q23" s="9">
        <v>3910381</v>
      </c>
      <c r="R23" s="9">
        <v>3907656</v>
      </c>
      <c r="S23" s="9">
        <v>22963</v>
      </c>
      <c r="T23" s="9">
        <v>643639</v>
      </c>
      <c r="U23" s="9">
        <v>207.756</v>
      </c>
      <c r="V23" s="9">
        <v>1183951</v>
      </c>
    </row>
    <row r="24" spans="1:22" x14ac:dyDescent="0.3">
      <c r="A24" t="s">
        <v>112</v>
      </c>
      <c r="B24" s="9">
        <v>7153927</v>
      </c>
      <c r="C24" s="9">
        <v>5297173</v>
      </c>
      <c r="D24" s="9">
        <v>1856754</v>
      </c>
      <c r="E24" s="9">
        <v>624477</v>
      </c>
      <c r="F24" s="9">
        <v>358184</v>
      </c>
      <c r="G24" s="9">
        <v>266293</v>
      </c>
      <c r="H24" s="9">
        <v>951739</v>
      </c>
      <c r="I24" s="9">
        <v>20082</v>
      </c>
      <c r="J24" s="9">
        <v>931657</v>
      </c>
      <c r="K24" s="9">
        <v>4407730</v>
      </c>
      <c r="L24" s="9">
        <v>3751546</v>
      </c>
      <c r="M24" s="9">
        <v>656184</v>
      </c>
      <c r="N24" s="9">
        <v>1169981</v>
      </c>
      <c r="O24" s="9">
        <v>1167361</v>
      </c>
      <c r="P24" s="9">
        <v>2620</v>
      </c>
      <c r="Q24" s="9">
        <v>4085767</v>
      </c>
      <c r="R24" s="9">
        <v>4083099</v>
      </c>
      <c r="S24" s="9">
        <v>24226</v>
      </c>
      <c r="T24" s="9">
        <v>632981</v>
      </c>
      <c r="U24" s="9">
        <v>212.441</v>
      </c>
      <c r="V24" s="9">
        <v>1309212</v>
      </c>
    </row>
    <row r="25" spans="1:22" x14ac:dyDescent="0.3">
      <c r="A25" t="s">
        <v>113</v>
      </c>
      <c r="B25" s="9">
        <v>6900235</v>
      </c>
      <c r="C25" s="9">
        <v>5010835</v>
      </c>
      <c r="D25" s="9">
        <v>1889400</v>
      </c>
      <c r="E25" s="9">
        <v>696662</v>
      </c>
      <c r="F25" s="9">
        <v>358716</v>
      </c>
      <c r="G25" s="9">
        <v>337946</v>
      </c>
      <c r="H25" s="9">
        <v>901516</v>
      </c>
      <c r="I25" s="9">
        <v>18197</v>
      </c>
      <c r="J25" s="9">
        <v>883319</v>
      </c>
      <c r="K25" s="9">
        <v>4127488</v>
      </c>
      <c r="L25" s="9">
        <v>3461721</v>
      </c>
      <c r="M25" s="9">
        <v>665767</v>
      </c>
      <c r="N25" s="9">
        <v>1174569</v>
      </c>
      <c r="O25" s="9">
        <v>1172201</v>
      </c>
      <c r="P25" s="9">
        <v>2368</v>
      </c>
      <c r="Q25" s="9">
        <v>4040287</v>
      </c>
      <c r="R25" s="9">
        <v>4038361</v>
      </c>
      <c r="S25" s="9">
        <v>23591</v>
      </c>
      <c r="T25" s="9">
        <v>640785</v>
      </c>
      <c r="U25" s="9">
        <v>220.24</v>
      </c>
      <c r="V25" s="9">
        <v>1206138</v>
      </c>
    </row>
    <row r="26" spans="1:22" x14ac:dyDescent="0.3">
      <c r="A26" t="s">
        <v>114</v>
      </c>
      <c r="B26" s="9">
        <v>6980329</v>
      </c>
      <c r="C26" s="9">
        <v>5125854</v>
      </c>
      <c r="D26" s="9">
        <v>1854475</v>
      </c>
      <c r="E26" s="9">
        <v>607464</v>
      </c>
      <c r="F26" s="9">
        <v>339841</v>
      </c>
      <c r="G26" s="9">
        <v>267623</v>
      </c>
      <c r="H26" s="9">
        <v>945548</v>
      </c>
      <c r="I26" s="9">
        <v>20066</v>
      </c>
      <c r="J26" s="9">
        <v>925482</v>
      </c>
      <c r="K26" s="9">
        <v>4263748</v>
      </c>
      <c r="L26" s="9">
        <v>3604685</v>
      </c>
      <c r="M26" s="9">
        <v>659063</v>
      </c>
      <c r="N26" s="9">
        <v>1163569</v>
      </c>
      <c r="O26" s="9">
        <v>1161262</v>
      </c>
      <c r="P26" s="9">
        <v>2307</v>
      </c>
      <c r="Q26" s="9">
        <v>3887296</v>
      </c>
      <c r="R26" s="9">
        <v>3883347</v>
      </c>
      <c r="S26" s="9">
        <v>24504</v>
      </c>
      <c r="T26" s="9">
        <v>633528</v>
      </c>
      <c r="U26" s="9">
        <v>213.33500000000001</v>
      </c>
      <c r="V26" s="9">
        <v>1208149</v>
      </c>
    </row>
    <row r="27" spans="1:22" x14ac:dyDescent="0.3">
      <c r="A27" t="s">
        <v>115</v>
      </c>
      <c r="B27" s="9">
        <v>7170126</v>
      </c>
      <c r="C27" s="9">
        <v>5312204</v>
      </c>
      <c r="D27" s="9">
        <v>1857922</v>
      </c>
      <c r="E27" s="9">
        <v>594690</v>
      </c>
      <c r="F27" s="9">
        <v>343039</v>
      </c>
      <c r="G27" s="9">
        <v>251651</v>
      </c>
      <c r="H27" s="9">
        <v>975034</v>
      </c>
      <c r="I27" s="9">
        <v>21613</v>
      </c>
      <c r="J27" s="9">
        <v>953421</v>
      </c>
      <c r="K27" s="9">
        <v>4420544</v>
      </c>
      <c r="L27" s="9">
        <v>3770096</v>
      </c>
      <c r="M27" s="9">
        <v>650448</v>
      </c>
      <c r="N27" s="9">
        <v>1179858</v>
      </c>
      <c r="O27" s="9">
        <v>1177456</v>
      </c>
      <c r="P27" s="9">
        <v>2402</v>
      </c>
      <c r="Q27" s="9">
        <v>4026047</v>
      </c>
      <c r="R27" s="9">
        <v>4022023</v>
      </c>
      <c r="S27" s="9">
        <v>21504</v>
      </c>
      <c r="T27" s="9">
        <v>628878</v>
      </c>
      <c r="U27" s="9">
        <v>215.643</v>
      </c>
      <c r="V27" s="9">
        <v>1321215</v>
      </c>
    </row>
    <row r="28" spans="1:22" x14ac:dyDescent="0.3">
      <c r="A28" t="s">
        <v>116</v>
      </c>
      <c r="B28" s="9">
        <v>7531212</v>
      </c>
      <c r="C28" s="9">
        <v>5673107</v>
      </c>
      <c r="D28" s="9">
        <v>1858105</v>
      </c>
      <c r="E28" s="9">
        <v>599908</v>
      </c>
      <c r="F28" s="9">
        <v>351588</v>
      </c>
      <c r="G28" s="9">
        <v>248320</v>
      </c>
      <c r="H28" s="9">
        <v>979046</v>
      </c>
      <c r="I28" s="9">
        <v>20592</v>
      </c>
      <c r="J28" s="9">
        <v>958454</v>
      </c>
      <c r="K28" s="9">
        <v>4767085</v>
      </c>
      <c r="L28" s="9">
        <v>4117978</v>
      </c>
      <c r="M28" s="9">
        <v>649107</v>
      </c>
      <c r="N28" s="9">
        <v>1185173</v>
      </c>
      <c r="O28" s="9">
        <v>1182949</v>
      </c>
      <c r="P28" s="9">
        <v>2224</v>
      </c>
      <c r="Q28" s="9">
        <v>4469554</v>
      </c>
      <c r="R28" s="9">
        <v>4464827</v>
      </c>
      <c r="S28" s="9">
        <v>22267</v>
      </c>
      <c r="T28" s="9">
        <v>626811</v>
      </c>
      <c r="U28" s="9">
        <v>216.83600000000001</v>
      </c>
      <c r="V28" s="9">
        <v>1439279</v>
      </c>
    </row>
    <row r="29" spans="1:22" x14ac:dyDescent="0.3">
      <c r="A29" t="s">
        <v>117</v>
      </c>
      <c r="B29" s="9">
        <v>6035458</v>
      </c>
      <c r="C29" s="9">
        <v>5399155</v>
      </c>
      <c r="D29" s="9">
        <v>636303</v>
      </c>
      <c r="E29" s="9">
        <v>1928426</v>
      </c>
      <c r="F29" s="9">
        <v>1617481</v>
      </c>
      <c r="G29" s="9">
        <v>310945</v>
      </c>
      <c r="H29" s="9">
        <v>259577</v>
      </c>
      <c r="I29" s="9">
        <v>174052</v>
      </c>
      <c r="J29" s="9">
        <v>85525</v>
      </c>
      <c r="K29" s="9">
        <v>3348036</v>
      </c>
      <c r="L29" s="9">
        <v>3109724</v>
      </c>
      <c r="M29" s="9">
        <v>238312</v>
      </c>
      <c r="N29" s="9">
        <v>499419</v>
      </c>
      <c r="O29" s="9">
        <v>497898</v>
      </c>
      <c r="P29" s="9">
        <v>1521</v>
      </c>
      <c r="Q29" s="9">
        <v>3763404</v>
      </c>
      <c r="R29" s="9">
        <v>3762685</v>
      </c>
      <c r="S29" s="9">
        <v>38773</v>
      </c>
      <c r="T29" s="9">
        <v>199874</v>
      </c>
      <c r="U29" s="9">
        <v>40.752899999999997</v>
      </c>
      <c r="V29" s="9">
        <v>1583080</v>
      </c>
    </row>
    <row r="30" spans="1:22" x14ac:dyDescent="0.3">
      <c r="A30" t="s">
        <v>118</v>
      </c>
      <c r="B30" s="9">
        <v>6277861</v>
      </c>
      <c r="C30" s="9">
        <v>5615879</v>
      </c>
      <c r="D30" s="9">
        <v>661982</v>
      </c>
      <c r="E30" s="9">
        <v>1904407</v>
      </c>
      <c r="F30" s="9">
        <v>1596448</v>
      </c>
      <c r="G30" s="9">
        <v>307959</v>
      </c>
      <c r="H30" s="9">
        <v>272278</v>
      </c>
      <c r="I30" s="9">
        <v>190946</v>
      </c>
      <c r="J30" s="9">
        <v>81332</v>
      </c>
      <c r="K30" s="9">
        <v>3580886</v>
      </c>
      <c r="L30" s="9">
        <v>3310342</v>
      </c>
      <c r="M30" s="9">
        <v>270544</v>
      </c>
      <c r="N30" s="9">
        <v>520290</v>
      </c>
      <c r="O30" s="9">
        <v>518143</v>
      </c>
      <c r="P30" s="9">
        <v>2147</v>
      </c>
      <c r="Q30" s="9">
        <v>4106369</v>
      </c>
      <c r="R30" s="9">
        <v>4105440</v>
      </c>
      <c r="S30" s="9">
        <v>37189</v>
      </c>
      <c r="T30" s="9">
        <v>233315</v>
      </c>
      <c r="U30" s="9">
        <v>42.664299999999997</v>
      </c>
      <c r="V30" s="9">
        <v>1670073</v>
      </c>
    </row>
    <row r="31" spans="1:22" x14ac:dyDescent="0.3">
      <c r="A31" t="s">
        <v>119</v>
      </c>
      <c r="B31" s="9">
        <v>6079193</v>
      </c>
      <c r="C31" s="9">
        <v>5444431</v>
      </c>
      <c r="D31" s="9">
        <v>634762</v>
      </c>
      <c r="E31" s="9">
        <v>1911881</v>
      </c>
      <c r="F31" s="9">
        <v>1605163</v>
      </c>
      <c r="G31" s="9">
        <v>306718</v>
      </c>
      <c r="H31" s="9">
        <v>247196</v>
      </c>
      <c r="I31" s="9">
        <v>172501</v>
      </c>
      <c r="J31" s="9">
        <v>74695</v>
      </c>
      <c r="K31" s="9">
        <v>3423466</v>
      </c>
      <c r="L31" s="9">
        <v>3173565</v>
      </c>
      <c r="M31" s="9">
        <v>249901</v>
      </c>
      <c r="N31" s="9">
        <v>496650</v>
      </c>
      <c r="O31" s="9">
        <v>493202</v>
      </c>
      <c r="P31" s="9">
        <v>3448</v>
      </c>
      <c r="Q31" s="9">
        <v>3862726</v>
      </c>
      <c r="R31" s="9">
        <v>3861808</v>
      </c>
      <c r="S31" s="9">
        <v>32151</v>
      </c>
      <c r="T31" s="9">
        <v>217786</v>
      </c>
      <c r="U31" s="9">
        <v>36.744100000000003</v>
      </c>
      <c r="V31" s="9">
        <v>1609137</v>
      </c>
    </row>
    <row r="32" spans="1:22" x14ac:dyDescent="0.3">
      <c r="A32" t="s">
        <v>120</v>
      </c>
      <c r="B32" s="9">
        <v>6880982</v>
      </c>
      <c r="C32" s="9">
        <v>6118428</v>
      </c>
      <c r="D32" s="9">
        <v>762554</v>
      </c>
      <c r="E32" s="9">
        <v>2231662</v>
      </c>
      <c r="F32" s="9">
        <v>1854491</v>
      </c>
      <c r="G32" s="9">
        <v>377171</v>
      </c>
      <c r="H32" s="9">
        <v>285130</v>
      </c>
      <c r="I32" s="9">
        <v>192023</v>
      </c>
      <c r="J32" s="9">
        <v>93107</v>
      </c>
      <c r="K32" s="9">
        <v>3803029</v>
      </c>
      <c r="L32" s="9">
        <v>3513619</v>
      </c>
      <c r="M32" s="9">
        <v>289410</v>
      </c>
      <c r="N32" s="9">
        <v>561161</v>
      </c>
      <c r="O32" s="9">
        <v>558295</v>
      </c>
      <c r="P32" s="9">
        <v>2866</v>
      </c>
      <c r="Q32" s="9">
        <v>4513021</v>
      </c>
      <c r="R32" s="9">
        <v>4511713</v>
      </c>
      <c r="S32" s="9">
        <v>43778</v>
      </c>
      <c r="T32" s="9">
        <v>245632</v>
      </c>
      <c r="U32" s="9">
        <v>37.040700000000001</v>
      </c>
      <c r="V32" s="9">
        <v>1844432</v>
      </c>
    </row>
    <row r="33" spans="1:22" x14ac:dyDescent="0.3">
      <c r="A33" t="s">
        <v>121</v>
      </c>
      <c r="B33" s="9">
        <v>6840816</v>
      </c>
      <c r="C33" s="9">
        <v>6079813</v>
      </c>
      <c r="D33" s="9">
        <v>761003</v>
      </c>
      <c r="E33" s="9">
        <v>2231685</v>
      </c>
      <c r="F33" s="9">
        <v>1852627</v>
      </c>
      <c r="G33" s="9">
        <v>379058</v>
      </c>
      <c r="H33" s="9">
        <v>283788</v>
      </c>
      <c r="I33" s="9">
        <v>200395</v>
      </c>
      <c r="J33" s="9">
        <v>83393</v>
      </c>
      <c r="K33" s="9">
        <v>3765954</v>
      </c>
      <c r="L33" s="9">
        <v>3470161</v>
      </c>
      <c r="M33" s="9">
        <v>295793</v>
      </c>
      <c r="N33" s="9">
        <v>559389</v>
      </c>
      <c r="O33" s="9">
        <v>556630</v>
      </c>
      <c r="P33" s="9">
        <v>2759</v>
      </c>
      <c r="Q33" s="9">
        <v>4268828</v>
      </c>
      <c r="R33" s="9">
        <v>4268011</v>
      </c>
      <c r="S33" s="9">
        <v>39032</v>
      </c>
      <c r="T33" s="9">
        <v>256787</v>
      </c>
      <c r="U33" s="9">
        <v>36.6265</v>
      </c>
      <c r="V33" s="9">
        <v>1795026</v>
      </c>
    </row>
    <row r="34" spans="1:22" x14ac:dyDescent="0.3">
      <c r="A34" t="s">
        <v>122</v>
      </c>
      <c r="B34" s="9">
        <v>7671708</v>
      </c>
      <c r="C34" s="9">
        <v>6979480</v>
      </c>
      <c r="D34" s="9">
        <v>692228</v>
      </c>
      <c r="E34" s="9">
        <v>1962326</v>
      </c>
      <c r="F34" s="9">
        <v>1672980</v>
      </c>
      <c r="G34" s="9">
        <v>289346</v>
      </c>
      <c r="H34" s="9">
        <v>281055</v>
      </c>
      <c r="I34" s="9">
        <v>229007</v>
      </c>
      <c r="J34" s="9">
        <v>52048</v>
      </c>
      <c r="K34" s="9">
        <v>4823055</v>
      </c>
      <c r="L34" s="9">
        <v>4473353</v>
      </c>
      <c r="M34" s="9">
        <v>349702</v>
      </c>
      <c r="N34" s="9">
        <v>605272</v>
      </c>
      <c r="O34" s="9">
        <v>604140</v>
      </c>
      <c r="P34" s="9">
        <v>1132</v>
      </c>
      <c r="Q34" s="9">
        <v>5324124</v>
      </c>
      <c r="R34" s="9">
        <v>5321635</v>
      </c>
      <c r="S34" s="9">
        <v>25737</v>
      </c>
      <c r="T34" s="9">
        <v>323717</v>
      </c>
      <c r="U34" s="9">
        <v>39.898499999999999</v>
      </c>
      <c r="V34" s="9">
        <v>2001487</v>
      </c>
    </row>
    <row r="35" spans="1:22" x14ac:dyDescent="0.3">
      <c r="A35" t="s">
        <v>123</v>
      </c>
      <c r="B35" s="9">
        <v>7824259</v>
      </c>
      <c r="C35" s="9">
        <v>7161448</v>
      </c>
      <c r="D35" s="9">
        <v>662811</v>
      </c>
      <c r="E35" s="9">
        <v>1954240</v>
      </c>
      <c r="F35" s="9">
        <v>1703171</v>
      </c>
      <c r="G35" s="9">
        <v>251069</v>
      </c>
      <c r="H35" s="9">
        <v>283340</v>
      </c>
      <c r="I35" s="9">
        <v>235552</v>
      </c>
      <c r="J35" s="9">
        <v>47788</v>
      </c>
      <c r="K35" s="9">
        <v>4976157</v>
      </c>
      <c r="L35" s="9">
        <v>4613444</v>
      </c>
      <c r="M35" s="9">
        <v>362713</v>
      </c>
      <c r="N35" s="9">
        <v>610522</v>
      </c>
      <c r="O35" s="9">
        <v>609281</v>
      </c>
      <c r="P35" s="9">
        <v>1241</v>
      </c>
      <c r="Q35" s="9">
        <v>5619989</v>
      </c>
      <c r="R35" s="9">
        <v>5618222</v>
      </c>
      <c r="S35" s="9">
        <v>23072</v>
      </c>
      <c r="T35" s="9">
        <v>339469</v>
      </c>
      <c r="U35" s="9">
        <v>41.427500000000002</v>
      </c>
      <c r="V35" s="9">
        <v>2129152</v>
      </c>
    </row>
    <row r="36" spans="1:22" x14ac:dyDescent="0.3">
      <c r="A36" t="s">
        <v>124</v>
      </c>
      <c r="B36" s="9">
        <v>7887253</v>
      </c>
      <c r="C36" s="9">
        <v>7276565</v>
      </c>
      <c r="D36" s="9">
        <v>610688</v>
      </c>
      <c r="E36" s="9">
        <v>2085642</v>
      </c>
      <c r="F36" s="9">
        <v>1845058</v>
      </c>
      <c r="G36" s="9">
        <v>240584</v>
      </c>
      <c r="H36" s="9">
        <v>284001</v>
      </c>
      <c r="I36" s="9">
        <v>236041</v>
      </c>
      <c r="J36" s="9">
        <v>47960</v>
      </c>
      <c r="K36" s="9">
        <v>4902254</v>
      </c>
      <c r="L36" s="9">
        <v>4582757</v>
      </c>
      <c r="M36" s="9">
        <v>319497</v>
      </c>
      <c r="N36" s="9">
        <v>615356</v>
      </c>
      <c r="O36" s="9">
        <v>612709</v>
      </c>
      <c r="P36" s="9">
        <v>2647</v>
      </c>
      <c r="Q36" s="9">
        <v>5726579</v>
      </c>
      <c r="R36" s="9">
        <v>5724098</v>
      </c>
      <c r="S36" s="9">
        <v>24088</v>
      </c>
      <c r="T36" s="9">
        <v>295121</v>
      </c>
      <c r="U36" s="9">
        <v>33.600099999999998</v>
      </c>
      <c r="V36" s="9">
        <v>2199926</v>
      </c>
    </row>
    <row r="37" spans="1:22" x14ac:dyDescent="0.3">
      <c r="A37" t="s">
        <v>125</v>
      </c>
      <c r="B37" s="9">
        <v>7730425</v>
      </c>
      <c r="C37" s="9">
        <v>7092115</v>
      </c>
      <c r="D37" s="9">
        <v>638310</v>
      </c>
      <c r="E37" s="9">
        <v>1952927</v>
      </c>
      <c r="F37" s="9">
        <v>1712545</v>
      </c>
      <c r="G37" s="9">
        <v>240382</v>
      </c>
      <c r="H37" s="9">
        <v>289744</v>
      </c>
      <c r="I37" s="9">
        <v>250131</v>
      </c>
      <c r="J37" s="9">
        <v>39613</v>
      </c>
      <c r="K37" s="9">
        <v>4871198</v>
      </c>
      <c r="L37" s="9">
        <v>4513456</v>
      </c>
      <c r="M37" s="9">
        <v>357742</v>
      </c>
      <c r="N37" s="9">
        <v>616556</v>
      </c>
      <c r="O37" s="9">
        <v>615983</v>
      </c>
      <c r="P37" s="9">
        <v>573</v>
      </c>
      <c r="Q37" s="9">
        <v>5156019</v>
      </c>
      <c r="R37" s="9">
        <v>5154050</v>
      </c>
      <c r="S37" s="9">
        <v>19451</v>
      </c>
      <c r="T37" s="9">
        <v>338068</v>
      </c>
      <c r="U37" s="9">
        <v>43.293199999999999</v>
      </c>
      <c r="V37" s="9">
        <v>2012320</v>
      </c>
    </row>
    <row r="38" spans="1:22" x14ac:dyDescent="0.3">
      <c r="A38" t="s">
        <v>126</v>
      </c>
      <c r="B38" s="9">
        <v>7659142</v>
      </c>
      <c r="C38" s="9">
        <v>7041776</v>
      </c>
      <c r="D38" s="9">
        <v>617366</v>
      </c>
      <c r="E38" s="9">
        <v>1809170</v>
      </c>
      <c r="F38" s="9">
        <v>1601509</v>
      </c>
      <c r="G38" s="9">
        <v>207661</v>
      </c>
      <c r="H38" s="9">
        <v>292468</v>
      </c>
      <c r="I38" s="9">
        <v>244980</v>
      </c>
      <c r="J38" s="9">
        <v>47488</v>
      </c>
      <c r="K38" s="9">
        <v>4921051</v>
      </c>
      <c r="L38" s="9">
        <v>4568636</v>
      </c>
      <c r="M38" s="9">
        <v>352415</v>
      </c>
      <c r="N38" s="9">
        <v>636453</v>
      </c>
      <c r="O38" s="9">
        <v>626651</v>
      </c>
      <c r="P38" s="9">
        <v>9802</v>
      </c>
      <c r="Q38" s="9">
        <v>5287493</v>
      </c>
      <c r="R38" s="9">
        <v>5285202</v>
      </c>
      <c r="S38" s="9">
        <v>13045</v>
      </c>
      <c r="T38" s="9">
        <v>339257</v>
      </c>
      <c r="U38" s="9">
        <v>31.840299999999999</v>
      </c>
      <c r="V38" s="9">
        <v>1940312</v>
      </c>
    </row>
    <row r="39" spans="1:22" x14ac:dyDescent="0.3">
      <c r="A39" t="s">
        <v>127</v>
      </c>
      <c r="B39" s="9">
        <v>7213195</v>
      </c>
      <c r="C39" s="9">
        <v>6919785</v>
      </c>
      <c r="D39" s="9">
        <v>293410</v>
      </c>
      <c r="E39" s="9">
        <v>1096820</v>
      </c>
      <c r="F39" s="9">
        <v>971551</v>
      </c>
      <c r="G39" s="9">
        <v>125269</v>
      </c>
      <c r="H39" s="9">
        <v>148643</v>
      </c>
      <c r="I39" s="9">
        <v>127990</v>
      </c>
      <c r="J39" s="9">
        <v>20653</v>
      </c>
      <c r="K39" s="9">
        <v>5601138</v>
      </c>
      <c r="L39" s="9">
        <v>5456573</v>
      </c>
      <c r="M39" s="9">
        <v>144565</v>
      </c>
      <c r="N39" s="9">
        <v>366594</v>
      </c>
      <c r="O39" s="9">
        <v>363671</v>
      </c>
      <c r="P39" s="9">
        <v>2923</v>
      </c>
      <c r="Q39" s="9">
        <v>5696828</v>
      </c>
      <c r="R39" s="9">
        <v>5688989</v>
      </c>
      <c r="S39" s="9">
        <v>11208</v>
      </c>
      <c r="T39" s="9">
        <v>133080</v>
      </c>
      <c r="U39" s="9">
        <v>50.287500000000001</v>
      </c>
      <c r="V39" s="9">
        <v>1905322</v>
      </c>
    </row>
    <row r="40" spans="1:22" x14ac:dyDescent="0.3">
      <c r="A40" t="s">
        <v>128</v>
      </c>
      <c r="B40" s="9">
        <v>7164493</v>
      </c>
      <c r="C40" s="9">
        <v>7001627</v>
      </c>
      <c r="D40" s="9">
        <v>162866</v>
      </c>
      <c r="E40" s="9">
        <v>1099121</v>
      </c>
      <c r="F40" s="9">
        <v>1039445</v>
      </c>
      <c r="G40" s="9">
        <v>59676</v>
      </c>
      <c r="H40" s="9">
        <v>141339</v>
      </c>
      <c r="I40" s="9">
        <v>132832</v>
      </c>
      <c r="J40" s="9">
        <v>8507</v>
      </c>
      <c r="K40" s="9">
        <v>5573263</v>
      </c>
      <c r="L40" s="9">
        <v>5479475</v>
      </c>
      <c r="M40" s="9">
        <v>93788</v>
      </c>
      <c r="N40" s="9">
        <v>350770</v>
      </c>
      <c r="O40" s="9">
        <v>349875</v>
      </c>
      <c r="P40" s="9">
        <v>895</v>
      </c>
      <c r="Q40" s="9">
        <v>5744060</v>
      </c>
      <c r="R40" s="9">
        <v>5740084</v>
      </c>
      <c r="S40" s="9">
        <v>5181</v>
      </c>
      <c r="T40" s="9">
        <v>88197</v>
      </c>
      <c r="U40" s="9">
        <v>38.726500000000001</v>
      </c>
      <c r="V40" s="9">
        <v>1881196</v>
      </c>
    </row>
    <row r="41" spans="1:22" x14ac:dyDescent="0.3">
      <c r="A41" t="s">
        <v>129</v>
      </c>
      <c r="B41" s="9">
        <v>7150779</v>
      </c>
      <c r="C41" s="9">
        <v>6849336</v>
      </c>
      <c r="D41" s="9">
        <v>301443</v>
      </c>
      <c r="E41" s="9">
        <v>1108373</v>
      </c>
      <c r="F41" s="9">
        <v>976811</v>
      </c>
      <c r="G41" s="9">
        <v>131562</v>
      </c>
      <c r="H41" s="9">
        <v>150374</v>
      </c>
      <c r="I41" s="9">
        <v>129863</v>
      </c>
      <c r="J41" s="9">
        <v>20511</v>
      </c>
      <c r="K41" s="9">
        <v>5527506</v>
      </c>
      <c r="L41" s="9">
        <v>5379015</v>
      </c>
      <c r="M41" s="9">
        <v>148491</v>
      </c>
      <c r="N41" s="9">
        <v>364526</v>
      </c>
      <c r="O41" s="9">
        <v>363647</v>
      </c>
      <c r="P41" s="9">
        <v>879</v>
      </c>
      <c r="Q41" s="9">
        <v>5901086</v>
      </c>
      <c r="R41" s="9">
        <v>5890822</v>
      </c>
      <c r="S41" s="9">
        <v>15178</v>
      </c>
      <c r="T41" s="9">
        <v>133175</v>
      </c>
      <c r="U41" s="9">
        <v>154.417</v>
      </c>
      <c r="V41" s="9">
        <v>1799430</v>
      </c>
    </row>
    <row r="42" spans="1:22" x14ac:dyDescent="0.3">
      <c r="A42" t="s">
        <v>130</v>
      </c>
      <c r="B42" s="9">
        <v>5724962</v>
      </c>
      <c r="C42" s="9">
        <v>5722798</v>
      </c>
      <c r="D42" s="9">
        <v>2164</v>
      </c>
      <c r="E42" s="9">
        <v>190364</v>
      </c>
      <c r="F42" s="9">
        <v>189568</v>
      </c>
      <c r="G42" s="9">
        <v>796</v>
      </c>
      <c r="H42" s="9">
        <v>7261</v>
      </c>
      <c r="I42" s="9">
        <v>7206</v>
      </c>
      <c r="J42" s="9">
        <v>55</v>
      </c>
      <c r="K42" s="9">
        <v>5511682</v>
      </c>
      <c r="L42" s="9">
        <v>5510388</v>
      </c>
      <c r="M42" s="9">
        <v>1294</v>
      </c>
      <c r="N42" s="9">
        <v>15655</v>
      </c>
      <c r="O42" s="9">
        <v>15636</v>
      </c>
      <c r="P42" s="9">
        <v>19</v>
      </c>
      <c r="Q42" s="9">
        <v>5689425</v>
      </c>
      <c r="R42" s="9">
        <v>5689008</v>
      </c>
      <c r="S42" s="9">
        <v>140</v>
      </c>
      <c r="T42" s="9">
        <v>809</v>
      </c>
      <c r="U42" s="9">
        <v>107.57599999999999</v>
      </c>
      <c r="V42" s="9">
        <v>2028769</v>
      </c>
    </row>
    <row r="43" spans="1:22" x14ac:dyDescent="0.3">
      <c r="A43" t="s">
        <v>131</v>
      </c>
      <c r="B43" s="9">
        <v>7812557</v>
      </c>
      <c r="C43" s="9">
        <v>7514181</v>
      </c>
      <c r="D43" s="9">
        <v>298376</v>
      </c>
      <c r="E43" s="9">
        <v>733281</v>
      </c>
      <c r="F43" s="9">
        <v>599075</v>
      </c>
      <c r="G43" s="9">
        <v>134206</v>
      </c>
      <c r="H43" s="9">
        <v>64563</v>
      </c>
      <c r="I43" s="9">
        <v>37890</v>
      </c>
      <c r="J43" s="9">
        <v>26673</v>
      </c>
      <c r="K43" s="9">
        <v>6725299</v>
      </c>
      <c r="L43" s="9">
        <v>6588734</v>
      </c>
      <c r="M43" s="9">
        <v>136565</v>
      </c>
      <c r="N43" s="9">
        <v>289414</v>
      </c>
      <c r="O43" s="9">
        <v>288482</v>
      </c>
      <c r="P43" s="9">
        <v>932</v>
      </c>
      <c r="Q43" s="9">
        <v>5967394</v>
      </c>
      <c r="R43" s="9">
        <v>5957082</v>
      </c>
      <c r="S43" s="9">
        <v>6426</v>
      </c>
      <c r="T43" s="9">
        <v>129977</v>
      </c>
      <c r="U43" s="9">
        <v>46.124000000000002</v>
      </c>
      <c r="V43" s="9">
        <v>2329348</v>
      </c>
    </row>
    <row r="44" spans="1:22" x14ac:dyDescent="0.3">
      <c r="A44" t="s">
        <v>132</v>
      </c>
      <c r="B44" s="9">
        <v>8023252</v>
      </c>
      <c r="C44" s="9">
        <v>7709138</v>
      </c>
      <c r="D44" s="9">
        <v>314114</v>
      </c>
      <c r="E44" s="9">
        <v>690444</v>
      </c>
      <c r="F44" s="9">
        <v>548385</v>
      </c>
      <c r="G44" s="9">
        <v>142059</v>
      </c>
      <c r="H44" s="9">
        <v>64918</v>
      </c>
      <c r="I44" s="9">
        <v>36823</v>
      </c>
      <c r="J44" s="9">
        <v>28095</v>
      </c>
      <c r="K44" s="9">
        <v>6976105</v>
      </c>
      <c r="L44" s="9">
        <v>6832928</v>
      </c>
      <c r="M44" s="9">
        <v>143177</v>
      </c>
      <c r="N44" s="9">
        <v>291785</v>
      </c>
      <c r="O44" s="9">
        <v>291002</v>
      </c>
      <c r="P44" s="9">
        <v>783</v>
      </c>
      <c r="Q44" s="9">
        <v>6517994</v>
      </c>
      <c r="R44" s="9">
        <v>6504601</v>
      </c>
      <c r="S44" s="9">
        <v>5762</v>
      </c>
      <c r="T44" s="9">
        <v>137255</v>
      </c>
      <c r="U44" s="9">
        <v>45.454099999999997</v>
      </c>
      <c r="V44" s="9">
        <v>2506888</v>
      </c>
    </row>
    <row r="45" spans="1:22" x14ac:dyDescent="0.3">
      <c r="A45" t="s">
        <v>133</v>
      </c>
      <c r="B45" s="9">
        <v>6705367</v>
      </c>
      <c r="C45" s="9">
        <v>6705312</v>
      </c>
      <c r="D45" s="9">
        <v>55</v>
      </c>
      <c r="E45" s="9">
        <v>388167</v>
      </c>
      <c r="F45" s="9">
        <v>388165</v>
      </c>
      <c r="G45" s="9">
        <v>2</v>
      </c>
      <c r="H45" s="9">
        <v>66858</v>
      </c>
      <c r="I45" s="9">
        <v>66858</v>
      </c>
      <c r="J45" s="9">
        <v>0</v>
      </c>
      <c r="K45" s="9">
        <v>6070244</v>
      </c>
      <c r="L45" s="9">
        <v>6070191</v>
      </c>
      <c r="M45" s="9">
        <v>53</v>
      </c>
      <c r="N45" s="9">
        <v>180098</v>
      </c>
      <c r="O45" s="9">
        <v>180098</v>
      </c>
      <c r="P45" s="9">
        <v>0</v>
      </c>
      <c r="Q45" s="9">
        <v>4787728</v>
      </c>
      <c r="R45" s="9">
        <v>4786650</v>
      </c>
      <c r="S45" s="9">
        <v>2</v>
      </c>
      <c r="T45" s="9">
        <v>0</v>
      </c>
      <c r="U45" s="9">
        <v>48.090899999999998</v>
      </c>
      <c r="V45" s="9">
        <v>1798291</v>
      </c>
    </row>
    <row r="46" spans="1:22" x14ac:dyDescent="0.3">
      <c r="A46" t="s">
        <v>134</v>
      </c>
      <c r="B46" s="9">
        <v>2972336</v>
      </c>
      <c r="C46" s="9">
        <v>2748082</v>
      </c>
      <c r="D46" s="9">
        <v>224254</v>
      </c>
      <c r="E46" s="9">
        <v>577252</v>
      </c>
      <c r="F46" s="9">
        <v>480861</v>
      </c>
      <c r="G46" s="9">
        <v>96391</v>
      </c>
      <c r="H46" s="9">
        <v>75047</v>
      </c>
      <c r="I46" s="9">
        <v>37863</v>
      </c>
      <c r="J46" s="9">
        <v>37184</v>
      </c>
      <c r="K46" s="9">
        <v>2066282</v>
      </c>
      <c r="L46" s="9">
        <v>1975995</v>
      </c>
      <c r="M46" s="9">
        <v>90287</v>
      </c>
      <c r="N46" s="9">
        <v>253755</v>
      </c>
      <c r="O46" s="9">
        <v>253363</v>
      </c>
      <c r="P46" s="9">
        <v>392</v>
      </c>
      <c r="Q46" s="9">
        <v>1904360</v>
      </c>
      <c r="R46" s="9">
        <v>1904285</v>
      </c>
      <c r="S46" s="9">
        <v>27802</v>
      </c>
      <c r="T46" s="9">
        <v>61781</v>
      </c>
      <c r="U46" s="9">
        <v>64.291600000000003</v>
      </c>
      <c r="V46" s="9">
        <v>991209</v>
      </c>
    </row>
    <row r="47" spans="1:22" x14ac:dyDescent="0.3">
      <c r="A47" t="s">
        <v>135</v>
      </c>
      <c r="B47" s="9">
        <v>10119152</v>
      </c>
      <c r="C47" s="9">
        <v>4849667</v>
      </c>
      <c r="D47" s="9">
        <v>5269485</v>
      </c>
      <c r="E47" s="9">
        <v>428694</v>
      </c>
      <c r="F47" s="9">
        <v>199516</v>
      </c>
      <c r="G47" s="9">
        <v>229178</v>
      </c>
      <c r="H47" s="9">
        <v>3599307</v>
      </c>
      <c r="I47" s="9">
        <v>12529</v>
      </c>
      <c r="J47" s="9">
        <v>3586778</v>
      </c>
      <c r="K47" s="9">
        <v>2365582</v>
      </c>
      <c r="L47" s="9">
        <v>912164</v>
      </c>
      <c r="M47" s="9">
        <v>1453418</v>
      </c>
      <c r="N47" s="9">
        <v>3725569</v>
      </c>
      <c r="O47" s="9">
        <v>3725458</v>
      </c>
      <c r="P47" s="9">
        <v>111</v>
      </c>
      <c r="Q47" s="9">
        <v>2953931</v>
      </c>
      <c r="R47" s="9">
        <v>2953694</v>
      </c>
      <c r="S47" s="9">
        <v>49969</v>
      </c>
      <c r="T47" s="9">
        <v>1403418</v>
      </c>
      <c r="U47" s="9">
        <v>342.18</v>
      </c>
      <c r="V47" s="9">
        <v>309078</v>
      </c>
    </row>
    <row r="48" spans="1:22" x14ac:dyDescent="0.3">
      <c r="A48" t="s">
        <v>136</v>
      </c>
      <c r="B48" s="9">
        <v>12135488</v>
      </c>
      <c r="C48" s="9">
        <v>6143471</v>
      </c>
      <c r="D48" s="9">
        <v>5992017</v>
      </c>
      <c r="E48" s="9">
        <v>431485</v>
      </c>
      <c r="F48" s="9">
        <v>157569</v>
      </c>
      <c r="G48" s="9">
        <v>273916</v>
      </c>
      <c r="H48" s="9">
        <v>5050118</v>
      </c>
      <c r="I48" s="9">
        <v>6552</v>
      </c>
      <c r="J48" s="9">
        <v>5043566</v>
      </c>
      <c r="K48" s="9">
        <v>1495919</v>
      </c>
      <c r="L48" s="9">
        <v>821675</v>
      </c>
      <c r="M48" s="9">
        <v>674244</v>
      </c>
      <c r="N48" s="9">
        <v>5157966</v>
      </c>
      <c r="O48" s="9">
        <v>5157675</v>
      </c>
      <c r="P48" s="9">
        <v>291</v>
      </c>
      <c r="Q48" s="9">
        <v>1847813</v>
      </c>
      <c r="R48" s="9">
        <v>1847763</v>
      </c>
      <c r="S48" s="9">
        <v>53626</v>
      </c>
      <c r="T48" s="9">
        <v>617312</v>
      </c>
      <c r="U48" s="9">
        <v>469.73200000000003</v>
      </c>
      <c r="V48" s="9">
        <v>296242</v>
      </c>
    </row>
    <row r="49" spans="1:22" x14ac:dyDescent="0.3">
      <c r="A49" t="s">
        <v>137</v>
      </c>
      <c r="B49" s="9">
        <v>1958120</v>
      </c>
      <c r="C49" s="9">
        <v>1835401</v>
      </c>
      <c r="D49" s="9">
        <v>122719</v>
      </c>
      <c r="E49" s="9">
        <v>294934</v>
      </c>
      <c r="F49" s="9">
        <v>254347</v>
      </c>
      <c r="G49" s="9">
        <v>40587</v>
      </c>
      <c r="H49" s="9">
        <v>104095</v>
      </c>
      <c r="I49" s="9">
        <v>70403</v>
      </c>
      <c r="J49" s="9">
        <v>33692</v>
      </c>
      <c r="K49" s="9">
        <v>1419786</v>
      </c>
      <c r="L49" s="9">
        <v>1371410</v>
      </c>
      <c r="M49" s="9">
        <v>48376</v>
      </c>
      <c r="N49" s="9">
        <v>139305</v>
      </c>
      <c r="O49" s="9">
        <v>139241</v>
      </c>
      <c r="P49" s="9">
        <v>64</v>
      </c>
      <c r="Q49" s="9">
        <v>1051891</v>
      </c>
      <c r="R49" s="9">
        <v>1051856</v>
      </c>
      <c r="S49" s="9">
        <v>4969</v>
      </c>
      <c r="T49" s="9">
        <v>43477</v>
      </c>
      <c r="U49" s="9">
        <v>65.702600000000004</v>
      </c>
      <c r="V49" s="9">
        <v>558433</v>
      </c>
    </row>
    <row r="50" spans="1:22" x14ac:dyDescent="0.3">
      <c r="A50" t="s">
        <v>138</v>
      </c>
      <c r="B50" s="9">
        <v>2330001</v>
      </c>
      <c r="C50" s="9">
        <v>2293004</v>
      </c>
      <c r="D50" s="9">
        <v>36997</v>
      </c>
      <c r="E50" s="9">
        <v>269235</v>
      </c>
      <c r="F50" s="9">
        <v>253971</v>
      </c>
      <c r="G50" s="9">
        <v>15264</v>
      </c>
      <c r="H50" s="9">
        <v>42546</v>
      </c>
      <c r="I50" s="9">
        <v>39854</v>
      </c>
      <c r="J50" s="9">
        <v>2692</v>
      </c>
      <c r="K50" s="9">
        <v>1944013</v>
      </c>
      <c r="L50" s="9">
        <v>1925093</v>
      </c>
      <c r="M50" s="9">
        <v>18920</v>
      </c>
      <c r="N50" s="9">
        <v>74207</v>
      </c>
      <c r="O50" s="9">
        <v>74086</v>
      </c>
      <c r="P50" s="9">
        <v>121</v>
      </c>
      <c r="Q50" s="9">
        <v>1302425</v>
      </c>
      <c r="R50" s="9">
        <v>1302414</v>
      </c>
      <c r="S50" s="9">
        <v>2194</v>
      </c>
      <c r="T50" s="9">
        <v>17226</v>
      </c>
      <c r="U50" s="9">
        <v>125.883</v>
      </c>
      <c r="V50" s="9">
        <v>752679</v>
      </c>
    </row>
    <row r="51" spans="1:22" x14ac:dyDescent="0.3">
      <c r="A51" t="s">
        <v>139</v>
      </c>
      <c r="B51" s="9">
        <v>1506135</v>
      </c>
      <c r="C51" s="9">
        <v>1341802</v>
      </c>
      <c r="D51" s="9">
        <v>164333</v>
      </c>
      <c r="E51" s="9">
        <v>424587</v>
      </c>
      <c r="F51" s="9">
        <v>337932</v>
      </c>
      <c r="G51" s="9">
        <v>86655</v>
      </c>
      <c r="H51" s="9">
        <v>18293</v>
      </c>
      <c r="I51" s="9">
        <v>12989</v>
      </c>
      <c r="J51" s="9">
        <v>5304</v>
      </c>
      <c r="K51" s="9">
        <v>984289</v>
      </c>
      <c r="L51" s="9">
        <v>912236</v>
      </c>
      <c r="M51" s="9">
        <v>72053</v>
      </c>
      <c r="N51" s="9">
        <v>78966</v>
      </c>
      <c r="O51" s="9">
        <v>78645</v>
      </c>
      <c r="P51" s="9">
        <v>321</v>
      </c>
      <c r="Q51" s="9">
        <v>869890</v>
      </c>
      <c r="R51" s="9">
        <v>869884</v>
      </c>
      <c r="S51" s="9">
        <v>5982</v>
      </c>
      <c r="T51" s="9">
        <v>66164</v>
      </c>
      <c r="U51" s="9">
        <v>119.92</v>
      </c>
      <c r="V51" s="9">
        <v>420896</v>
      </c>
    </row>
    <row r="52" spans="1:22" x14ac:dyDescent="0.3">
      <c r="A52" t="s">
        <v>140</v>
      </c>
      <c r="B52" s="9">
        <v>724482</v>
      </c>
      <c r="C52" s="9">
        <v>685915</v>
      </c>
      <c r="D52" s="9">
        <v>38567</v>
      </c>
      <c r="E52" s="9">
        <v>89052</v>
      </c>
      <c r="F52" s="9">
        <v>83495</v>
      </c>
      <c r="G52" s="9">
        <v>5557</v>
      </c>
      <c r="H52" s="9">
        <v>34349</v>
      </c>
      <c r="I52" s="9">
        <v>22274</v>
      </c>
      <c r="J52" s="9">
        <v>12075</v>
      </c>
      <c r="K52" s="9">
        <v>557826</v>
      </c>
      <c r="L52" s="9">
        <v>536963</v>
      </c>
      <c r="M52" s="9">
        <v>20863</v>
      </c>
      <c r="N52" s="9">
        <v>43255</v>
      </c>
      <c r="O52" s="9">
        <v>43183</v>
      </c>
      <c r="P52" s="9">
        <v>72</v>
      </c>
      <c r="Q52" s="9">
        <v>529371</v>
      </c>
      <c r="R52" s="9">
        <v>527610</v>
      </c>
      <c r="S52" s="9">
        <v>8894</v>
      </c>
      <c r="T52" s="9">
        <v>12167</v>
      </c>
      <c r="U52" s="9">
        <v>105.203</v>
      </c>
      <c r="V52" s="9">
        <v>216387</v>
      </c>
    </row>
    <row r="53" spans="1:22" x14ac:dyDescent="0.3">
      <c r="A53" t="s">
        <v>153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6"/>
  </cols>
  <sheetData>
    <row r="1" spans="1:22" x14ac:dyDescent="0.3">
      <c r="B1" s="12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6" t="s">
        <v>169</v>
      </c>
    </row>
    <row r="3" spans="1:22" x14ac:dyDescent="0.3">
      <c r="A3" t="s">
        <v>1</v>
      </c>
      <c r="B3" s="9">
        <v>809337</v>
      </c>
      <c r="C3" s="9">
        <v>614381</v>
      </c>
      <c r="D3" s="9">
        <v>194956</v>
      </c>
      <c r="E3" s="9">
        <v>120663</v>
      </c>
      <c r="F3" s="9">
        <v>76070</v>
      </c>
      <c r="G3" s="9">
        <v>44593</v>
      </c>
      <c r="H3" s="9">
        <v>36713</v>
      </c>
      <c r="I3" s="9">
        <v>8657</v>
      </c>
      <c r="J3" s="9">
        <v>28056</v>
      </c>
      <c r="K3" s="9">
        <v>546130</v>
      </c>
      <c r="L3" s="9">
        <v>424515</v>
      </c>
      <c r="M3" s="9">
        <v>121615</v>
      </c>
      <c r="N3" s="9">
        <v>105831</v>
      </c>
      <c r="O3" s="9">
        <v>105139</v>
      </c>
      <c r="P3" s="9">
        <v>692</v>
      </c>
      <c r="Q3" s="9">
        <v>0</v>
      </c>
      <c r="R3" s="9">
        <v>0</v>
      </c>
      <c r="S3" s="9">
        <v>30932</v>
      </c>
      <c r="T3" s="9">
        <v>92634</v>
      </c>
      <c r="U3" s="9">
        <v>176.19900000000001</v>
      </c>
      <c r="V3" s="9">
        <v>333456</v>
      </c>
    </row>
    <row r="4" spans="1:22" x14ac:dyDescent="0.3">
      <c r="A4" t="s">
        <v>92</v>
      </c>
      <c r="B4" s="9">
        <v>613575</v>
      </c>
      <c r="C4" s="9">
        <v>550183</v>
      </c>
      <c r="D4" s="9">
        <v>63392</v>
      </c>
      <c r="E4" s="9">
        <v>122162</v>
      </c>
      <c r="F4" s="9">
        <v>114958</v>
      </c>
      <c r="G4" s="9">
        <v>7204</v>
      </c>
      <c r="H4" s="9">
        <v>64880</v>
      </c>
      <c r="I4" s="9">
        <v>35290</v>
      </c>
      <c r="J4" s="9">
        <v>29590</v>
      </c>
      <c r="K4" s="9">
        <v>343441</v>
      </c>
      <c r="L4" s="9">
        <v>317126</v>
      </c>
      <c r="M4" s="9">
        <v>26315</v>
      </c>
      <c r="N4" s="9">
        <v>83092</v>
      </c>
      <c r="O4" s="9">
        <v>82809</v>
      </c>
      <c r="P4" s="9">
        <v>283</v>
      </c>
      <c r="Q4" s="9">
        <v>0</v>
      </c>
      <c r="R4" s="9">
        <v>0</v>
      </c>
      <c r="S4" s="9">
        <v>6393</v>
      </c>
      <c r="T4" s="9">
        <v>19603</v>
      </c>
      <c r="U4" s="9">
        <v>173.161</v>
      </c>
      <c r="V4" s="9">
        <v>276608</v>
      </c>
    </row>
    <row r="5" spans="1:22" x14ac:dyDescent="0.3">
      <c r="A5" t="s">
        <v>93</v>
      </c>
      <c r="B5" s="9">
        <v>946517</v>
      </c>
      <c r="C5" s="9">
        <v>662504</v>
      </c>
      <c r="D5" s="9">
        <v>284013</v>
      </c>
      <c r="E5" s="9">
        <v>75635</v>
      </c>
      <c r="F5" s="9">
        <v>56647</v>
      </c>
      <c r="G5" s="9">
        <v>18988</v>
      </c>
      <c r="H5" s="9">
        <v>205062</v>
      </c>
      <c r="I5" s="9">
        <v>33615</v>
      </c>
      <c r="J5" s="9">
        <v>171447</v>
      </c>
      <c r="K5" s="9">
        <v>443579</v>
      </c>
      <c r="L5" s="9">
        <v>350399</v>
      </c>
      <c r="M5" s="9">
        <v>93180</v>
      </c>
      <c r="N5" s="9">
        <v>222241</v>
      </c>
      <c r="O5" s="9">
        <v>221843</v>
      </c>
      <c r="P5" s="9">
        <v>398</v>
      </c>
      <c r="Q5" s="9">
        <v>0</v>
      </c>
      <c r="R5" s="9">
        <v>0</v>
      </c>
      <c r="S5" s="9">
        <v>13434</v>
      </c>
      <c r="T5" s="9">
        <v>78083</v>
      </c>
      <c r="U5" s="9">
        <v>227.434</v>
      </c>
      <c r="V5" s="9">
        <v>308272</v>
      </c>
    </row>
    <row r="6" spans="1:22" x14ac:dyDescent="0.3">
      <c r="A6" t="s">
        <v>94</v>
      </c>
      <c r="B6" s="9">
        <v>666218</v>
      </c>
      <c r="C6" s="9">
        <v>541988</v>
      </c>
      <c r="D6" s="9">
        <v>124230</v>
      </c>
      <c r="E6" s="9">
        <v>142355</v>
      </c>
      <c r="F6" s="9">
        <v>109047</v>
      </c>
      <c r="G6" s="9">
        <v>33308</v>
      </c>
      <c r="H6" s="9">
        <v>69525</v>
      </c>
      <c r="I6" s="9">
        <v>39776</v>
      </c>
      <c r="J6" s="9">
        <v>29749</v>
      </c>
      <c r="K6" s="9">
        <v>357072</v>
      </c>
      <c r="L6" s="9">
        <v>296162</v>
      </c>
      <c r="M6" s="9">
        <v>60910</v>
      </c>
      <c r="N6" s="9">
        <v>97266</v>
      </c>
      <c r="O6" s="9">
        <v>97003</v>
      </c>
      <c r="P6" s="9">
        <v>263</v>
      </c>
      <c r="Q6" s="9">
        <v>0</v>
      </c>
      <c r="R6" s="9">
        <v>0</v>
      </c>
      <c r="S6" s="9">
        <v>27207</v>
      </c>
      <c r="T6" s="9">
        <v>36365</v>
      </c>
      <c r="U6" s="9">
        <v>161.15700000000001</v>
      </c>
      <c r="V6" s="9">
        <v>255025</v>
      </c>
    </row>
    <row r="7" spans="1:22" x14ac:dyDescent="0.3">
      <c r="A7" t="s">
        <v>95</v>
      </c>
      <c r="B7" s="9">
        <v>865714</v>
      </c>
      <c r="C7" s="9">
        <v>569755</v>
      </c>
      <c r="D7" s="9">
        <v>295959</v>
      </c>
      <c r="E7" s="9">
        <v>133977</v>
      </c>
      <c r="F7" s="9">
        <v>83628</v>
      </c>
      <c r="G7" s="9">
        <v>50349</v>
      </c>
      <c r="H7" s="9">
        <v>147663</v>
      </c>
      <c r="I7" s="9">
        <v>15250</v>
      </c>
      <c r="J7" s="9">
        <v>132413</v>
      </c>
      <c r="K7" s="9">
        <v>386594</v>
      </c>
      <c r="L7" s="9">
        <v>274354</v>
      </c>
      <c r="M7" s="9">
        <v>112240</v>
      </c>
      <c r="N7" s="9">
        <v>197480</v>
      </c>
      <c r="O7" s="9">
        <v>196523</v>
      </c>
      <c r="P7" s="9">
        <v>957</v>
      </c>
      <c r="Q7" s="9">
        <v>0</v>
      </c>
      <c r="R7" s="9">
        <v>0</v>
      </c>
      <c r="S7" s="9">
        <v>28746</v>
      </c>
      <c r="T7" s="9">
        <v>82724</v>
      </c>
      <c r="U7" s="9">
        <v>162.41900000000001</v>
      </c>
      <c r="V7" s="9">
        <v>228932</v>
      </c>
    </row>
    <row r="8" spans="1:22" x14ac:dyDescent="0.3">
      <c r="A8" t="s">
        <v>96</v>
      </c>
      <c r="B8" s="9">
        <v>1342589</v>
      </c>
      <c r="C8" s="9">
        <v>947646</v>
      </c>
      <c r="D8" s="9">
        <v>394943</v>
      </c>
      <c r="E8" s="9">
        <v>239820</v>
      </c>
      <c r="F8" s="9">
        <v>140605</v>
      </c>
      <c r="G8" s="9">
        <v>99215</v>
      </c>
      <c r="H8" s="9">
        <v>29871</v>
      </c>
      <c r="I8" s="9">
        <v>5008</v>
      </c>
      <c r="J8" s="9">
        <v>24863</v>
      </c>
      <c r="K8" s="9">
        <v>939029</v>
      </c>
      <c r="L8" s="9">
        <v>668842</v>
      </c>
      <c r="M8" s="9">
        <v>270187</v>
      </c>
      <c r="N8" s="9">
        <v>133869</v>
      </c>
      <c r="O8" s="9">
        <v>133191</v>
      </c>
      <c r="P8" s="9">
        <v>678</v>
      </c>
      <c r="Q8" s="9">
        <v>0</v>
      </c>
      <c r="R8" s="9">
        <v>0</v>
      </c>
      <c r="S8" s="9">
        <v>45690</v>
      </c>
      <c r="T8" s="9">
        <v>227458</v>
      </c>
      <c r="U8" s="9">
        <v>190.22900000000001</v>
      </c>
      <c r="V8" s="9">
        <v>539690</v>
      </c>
    </row>
    <row r="9" spans="1:22" x14ac:dyDescent="0.3">
      <c r="A9" t="s">
        <v>97</v>
      </c>
      <c r="B9" s="9">
        <v>934268</v>
      </c>
      <c r="C9" s="9">
        <v>765710</v>
      </c>
      <c r="D9" s="9">
        <v>168558</v>
      </c>
      <c r="E9" s="9">
        <v>75592</v>
      </c>
      <c r="F9" s="9">
        <v>37891</v>
      </c>
      <c r="G9" s="9">
        <v>37701</v>
      </c>
      <c r="H9" s="9">
        <v>41573</v>
      </c>
      <c r="I9" s="9">
        <v>7082</v>
      </c>
      <c r="J9" s="9">
        <v>34491</v>
      </c>
      <c r="K9" s="9">
        <v>742550</v>
      </c>
      <c r="L9" s="9">
        <v>646506</v>
      </c>
      <c r="M9" s="9">
        <v>96044</v>
      </c>
      <c r="N9" s="9">
        <v>74553</v>
      </c>
      <c r="O9" s="9">
        <v>74231</v>
      </c>
      <c r="P9" s="9">
        <v>322</v>
      </c>
      <c r="Q9" s="9">
        <v>0</v>
      </c>
      <c r="R9" s="9">
        <v>0</v>
      </c>
      <c r="S9" s="9">
        <v>19828</v>
      </c>
      <c r="T9" s="9">
        <v>74708</v>
      </c>
      <c r="U9" s="9">
        <v>176.42400000000001</v>
      </c>
      <c r="V9" s="9">
        <v>596413</v>
      </c>
    </row>
    <row r="10" spans="1:22" x14ac:dyDescent="0.3">
      <c r="A10" t="s">
        <v>98</v>
      </c>
      <c r="B10" s="9">
        <v>1323162</v>
      </c>
      <c r="C10" s="9">
        <v>1143358</v>
      </c>
      <c r="D10" s="9">
        <v>179804</v>
      </c>
      <c r="E10" s="9">
        <v>184032</v>
      </c>
      <c r="F10" s="9">
        <v>159198</v>
      </c>
      <c r="G10" s="9">
        <v>24834</v>
      </c>
      <c r="H10" s="9">
        <v>85728</v>
      </c>
      <c r="I10" s="9">
        <v>16205</v>
      </c>
      <c r="J10" s="9">
        <v>69523</v>
      </c>
      <c r="K10" s="9">
        <v>917658</v>
      </c>
      <c r="L10" s="9">
        <v>832573</v>
      </c>
      <c r="M10" s="9">
        <v>85085</v>
      </c>
      <c r="N10" s="9">
        <v>135744</v>
      </c>
      <c r="O10" s="9">
        <v>135382</v>
      </c>
      <c r="P10" s="9">
        <v>362</v>
      </c>
      <c r="Q10" s="9">
        <v>0</v>
      </c>
      <c r="R10" s="9">
        <v>0</v>
      </c>
      <c r="S10" s="9">
        <v>26394</v>
      </c>
      <c r="T10" s="9">
        <v>64524</v>
      </c>
      <c r="U10" s="9">
        <v>164.72800000000001</v>
      </c>
      <c r="V10" s="9">
        <v>703707</v>
      </c>
    </row>
    <row r="11" spans="1:22" x14ac:dyDescent="0.3">
      <c r="A11" t="s">
        <v>99</v>
      </c>
      <c r="B11" s="9">
        <v>1236508</v>
      </c>
      <c r="C11" s="9">
        <v>903840</v>
      </c>
      <c r="D11" s="9">
        <v>332668</v>
      </c>
      <c r="E11" s="9">
        <v>177342</v>
      </c>
      <c r="F11" s="9">
        <v>127935</v>
      </c>
      <c r="G11" s="9">
        <v>49407</v>
      </c>
      <c r="H11" s="9">
        <v>70549</v>
      </c>
      <c r="I11" s="9">
        <v>6742</v>
      </c>
      <c r="J11" s="9">
        <v>63807</v>
      </c>
      <c r="K11" s="9">
        <v>821224</v>
      </c>
      <c r="L11" s="9">
        <v>602087</v>
      </c>
      <c r="M11" s="9">
        <v>219137</v>
      </c>
      <c r="N11" s="9">
        <v>167393</v>
      </c>
      <c r="O11" s="9">
        <v>167076</v>
      </c>
      <c r="P11" s="9">
        <v>317</v>
      </c>
      <c r="Q11" s="9">
        <v>0</v>
      </c>
      <c r="R11" s="9">
        <v>0</v>
      </c>
      <c r="S11" s="9">
        <v>44967</v>
      </c>
      <c r="T11" s="9">
        <v>171568</v>
      </c>
      <c r="U11" s="9">
        <v>202.501</v>
      </c>
      <c r="V11" s="9">
        <v>467952</v>
      </c>
    </row>
    <row r="12" spans="1:22" x14ac:dyDescent="0.3">
      <c r="A12" t="s">
        <v>100</v>
      </c>
      <c r="B12" s="9">
        <v>445620</v>
      </c>
      <c r="C12" s="9">
        <v>444785</v>
      </c>
      <c r="D12" s="9">
        <v>835</v>
      </c>
      <c r="E12" s="9">
        <v>82</v>
      </c>
      <c r="F12" s="9">
        <v>65</v>
      </c>
      <c r="G12" s="9">
        <v>17</v>
      </c>
      <c r="H12" s="9">
        <v>1</v>
      </c>
      <c r="I12" s="9">
        <v>0</v>
      </c>
      <c r="J12" s="9">
        <v>1</v>
      </c>
      <c r="K12" s="9">
        <v>445435</v>
      </c>
      <c r="L12" s="9">
        <v>444621</v>
      </c>
      <c r="M12" s="9">
        <v>814</v>
      </c>
      <c r="N12" s="9">
        <v>102</v>
      </c>
      <c r="O12" s="9">
        <v>99</v>
      </c>
      <c r="P12" s="9">
        <v>3</v>
      </c>
      <c r="Q12" s="9">
        <v>0</v>
      </c>
      <c r="R12" s="9">
        <v>0</v>
      </c>
      <c r="S12" s="9">
        <v>15</v>
      </c>
      <c r="T12" s="9">
        <v>216</v>
      </c>
      <c r="U12" s="9">
        <v>469.19200000000001</v>
      </c>
      <c r="V12" s="9">
        <v>444556</v>
      </c>
    </row>
    <row r="13" spans="1:22" x14ac:dyDescent="0.3">
      <c r="A13" t="s">
        <v>101</v>
      </c>
      <c r="B13" s="9">
        <v>2058076</v>
      </c>
      <c r="C13" s="9">
        <v>1675349</v>
      </c>
      <c r="D13" s="9">
        <v>382727</v>
      </c>
      <c r="E13" s="9">
        <v>500735</v>
      </c>
      <c r="F13" s="9">
        <v>395229</v>
      </c>
      <c r="G13" s="9">
        <v>105506</v>
      </c>
      <c r="H13" s="9">
        <v>72276</v>
      </c>
      <c r="I13" s="9">
        <v>30898</v>
      </c>
      <c r="J13" s="9">
        <v>41378</v>
      </c>
      <c r="K13" s="9">
        <v>1323963</v>
      </c>
      <c r="L13" s="9">
        <v>1089955</v>
      </c>
      <c r="M13" s="9">
        <v>234008</v>
      </c>
      <c r="N13" s="9">
        <v>161102</v>
      </c>
      <c r="O13" s="9">
        <v>159267</v>
      </c>
      <c r="P13" s="9">
        <v>1835</v>
      </c>
      <c r="Q13" s="9">
        <v>0</v>
      </c>
      <c r="R13" s="9">
        <v>0</v>
      </c>
      <c r="S13" s="9">
        <v>63080</v>
      </c>
      <c r="T13" s="9">
        <v>164040</v>
      </c>
      <c r="U13" s="9">
        <v>171.22</v>
      </c>
      <c r="V13" s="9">
        <v>859490</v>
      </c>
    </row>
    <row r="14" spans="1:22" x14ac:dyDescent="0.3">
      <c r="A14" t="s">
        <v>102</v>
      </c>
      <c r="B14" s="9">
        <v>2684040</v>
      </c>
      <c r="C14" s="9">
        <v>2432090</v>
      </c>
      <c r="D14" s="9">
        <v>251950</v>
      </c>
      <c r="E14" s="9">
        <v>588538</v>
      </c>
      <c r="F14" s="9">
        <v>519264</v>
      </c>
      <c r="G14" s="9">
        <v>69274</v>
      </c>
      <c r="H14" s="9">
        <v>47594</v>
      </c>
      <c r="I14" s="9">
        <v>31909</v>
      </c>
      <c r="J14" s="9">
        <v>15685</v>
      </c>
      <c r="K14" s="9">
        <v>1911508</v>
      </c>
      <c r="L14" s="9">
        <v>1745074</v>
      </c>
      <c r="M14" s="9">
        <v>166434</v>
      </c>
      <c r="N14" s="9">
        <v>136400</v>
      </c>
      <c r="O14" s="9">
        <v>135843</v>
      </c>
      <c r="P14" s="9">
        <v>557</v>
      </c>
      <c r="Q14" s="9">
        <v>0</v>
      </c>
      <c r="R14" s="9">
        <v>0</v>
      </c>
      <c r="S14" s="9">
        <v>37732</v>
      </c>
      <c r="T14" s="9">
        <v>128378</v>
      </c>
      <c r="U14" s="9">
        <v>161.797</v>
      </c>
      <c r="V14" s="9">
        <v>1501225</v>
      </c>
    </row>
    <row r="15" spans="1:22" x14ac:dyDescent="0.3">
      <c r="A15" t="s">
        <v>103</v>
      </c>
      <c r="B15" s="9">
        <v>2751526</v>
      </c>
      <c r="C15" s="9">
        <v>2609204</v>
      </c>
      <c r="D15" s="9">
        <v>142322</v>
      </c>
      <c r="E15" s="9">
        <v>545713</v>
      </c>
      <c r="F15" s="9">
        <v>514208</v>
      </c>
      <c r="G15" s="9">
        <v>31505</v>
      </c>
      <c r="H15" s="9">
        <v>38321</v>
      </c>
      <c r="I15" s="9">
        <v>29522</v>
      </c>
      <c r="J15" s="9">
        <v>8799</v>
      </c>
      <c r="K15" s="9">
        <v>2036394</v>
      </c>
      <c r="L15" s="9">
        <v>1934877</v>
      </c>
      <c r="M15" s="9">
        <v>101517</v>
      </c>
      <c r="N15" s="9">
        <v>131098</v>
      </c>
      <c r="O15" s="9">
        <v>130597</v>
      </c>
      <c r="P15" s="9">
        <v>501</v>
      </c>
      <c r="Q15" s="9">
        <v>0</v>
      </c>
      <c r="R15" s="9">
        <v>0</v>
      </c>
      <c r="S15" s="9">
        <v>19374</v>
      </c>
      <c r="T15" s="9">
        <v>81065</v>
      </c>
      <c r="U15" s="9">
        <v>162.03899999999999</v>
      </c>
      <c r="V15" s="9">
        <v>1638253</v>
      </c>
    </row>
    <row r="16" spans="1:22" x14ac:dyDescent="0.3">
      <c r="A16" t="s">
        <v>104</v>
      </c>
      <c r="B16" s="9">
        <v>2833782</v>
      </c>
      <c r="C16" s="9">
        <v>2679291</v>
      </c>
      <c r="D16" s="9">
        <v>154491</v>
      </c>
      <c r="E16" s="9">
        <v>604946</v>
      </c>
      <c r="F16" s="9">
        <v>572773</v>
      </c>
      <c r="G16" s="9">
        <v>32173</v>
      </c>
      <c r="H16" s="9">
        <v>43179</v>
      </c>
      <c r="I16" s="9">
        <v>34402</v>
      </c>
      <c r="J16" s="9">
        <v>8777</v>
      </c>
      <c r="K16" s="9">
        <v>2040730</v>
      </c>
      <c r="L16" s="9">
        <v>1927670</v>
      </c>
      <c r="M16" s="9">
        <v>113060</v>
      </c>
      <c r="N16" s="9">
        <v>144927</v>
      </c>
      <c r="O16" s="9">
        <v>144446</v>
      </c>
      <c r="P16" s="9">
        <v>481</v>
      </c>
      <c r="Q16" s="9">
        <v>0</v>
      </c>
      <c r="R16" s="9">
        <v>0</v>
      </c>
      <c r="S16" s="9">
        <v>19443</v>
      </c>
      <c r="T16" s="9">
        <v>94142</v>
      </c>
      <c r="U16" s="9">
        <v>163.548</v>
      </c>
      <c r="V16" s="9">
        <v>1608776</v>
      </c>
    </row>
    <row r="17" spans="1:22" x14ac:dyDescent="0.3">
      <c r="A17" t="s">
        <v>105</v>
      </c>
      <c r="B17" s="9">
        <v>2612694</v>
      </c>
      <c r="C17" s="9">
        <v>2394042</v>
      </c>
      <c r="D17" s="9">
        <v>218652</v>
      </c>
      <c r="E17" s="9">
        <v>590331</v>
      </c>
      <c r="F17" s="9">
        <v>539806</v>
      </c>
      <c r="G17" s="9">
        <v>50525</v>
      </c>
      <c r="H17" s="9">
        <v>43990</v>
      </c>
      <c r="I17" s="9">
        <v>30288</v>
      </c>
      <c r="J17" s="9">
        <v>13702</v>
      </c>
      <c r="K17" s="9">
        <v>1832040</v>
      </c>
      <c r="L17" s="9">
        <v>1678272</v>
      </c>
      <c r="M17" s="9">
        <v>153768</v>
      </c>
      <c r="N17" s="9">
        <v>146333</v>
      </c>
      <c r="O17" s="9">
        <v>145676</v>
      </c>
      <c r="P17" s="9">
        <v>657</v>
      </c>
      <c r="Q17" s="9">
        <v>0</v>
      </c>
      <c r="R17" s="9">
        <v>0</v>
      </c>
      <c r="S17" s="9">
        <v>32385</v>
      </c>
      <c r="T17" s="9">
        <v>120927</v>
      </c>
      <c r="U17" s="9">
        <v>162.34</v>
      </c>
      <c r="V17" s="9">
        <v>1363460</v>
      </c>
    </row>
    <row r="18" spans="1:22" x14ac:dyDescent="0.3">
      <c r="A18" t="s">
        <v>106</v>
      </c>
      <c r="B18" s="9">
        <v>2906800</v>
      </c>
      <c r="C18" s="9">
        <v>2725496</v>
      </c>
      <c r="D18" s="9">
        <v>181304</v>
      </c>
      <c r="E18" s="9">
        <v>678128</v>
      </c>
      <c r="F18" s="9">
        <v>640135</v>
      </c>
      <c r="G18" s="9">
        <v>37993</v>
      </c>
      <c r="H18" s="9">
        <v>48093</v>
      </c>
      <c r="I18" s="9">
        <v>37380</v>
      </c>
      <c r="J18" s="9">
        <v>10713</v>
      </c>
      <c r="K18" s="9">
        <v>2019955</v>
      </c>
      <c r="L18" s="9">
        <v>1887994</v>
      </c>
      <c r="M18" s="9">
        <v>131961</v>
      </c>
      <c r="N18" s="9">
        <v>160624</v>
      </c>
      <c r="O18" s="9">
        <v>159987</v>
      </c>
      <c r="P18" s="9">
        <v>637</v>
      </c>
      <c r="Q18" s="9">
        <v>0</v>
      </c>
      <c r="R18" s="9">
        <v>0</v>
      </c>
      <c r="S18" s="9">
        <v>23478</v>
      </c>
      <c r="T18" s="9">
        <v>108490</v>
      </c>
      <c r="U18" s="9">
        <v>162.018</v>
      </c>
      <c r="V18" s="9">
        <v>1526794</v>
      </c>
    </row>
    <row r="19" spans="1:22" x14ac:dyDescent="0.3">
      <c r="A19" t="s">
        <v>107</v>
      </c>
      <c r="B19" s="9">
        <v>3058603</v>
      </c>
      <c r="C19" s="9">
        <v>2860778</v>
      </c>
      <c r="D19" s="9">
        <v>197825</v>
      </c>
      <c r="E19" s="9">
        <v>714748</v>
      </c>
      <c r="F19" s="9">
        <v>671257</v>
      </c>
      <c r="G19" s="9">
        <v>43491</v>
      </c>
      <c r="H19" s="9">
        <v>46834</v>
      </c>
      <c r="I19" s="9">
        <v>36457</v>
      </c>
      <c r="J19" s="9">
        <v>10377</v>
      </c>
      <c r="K19" s="9">
        <v>2128749</v>
      </c>
      <c r="L19" s="9">
        <v>1985337</v>
      </c>
      <c r="M19" s="9">
        <v>143412</v>
      </c>
      <c r="N19" s="9">
        <v>168272</v>
      </c>
      <c r="O19" s="9">
        <v>167727</v>
      </c>
      <c r="P19" s="9">
        <v>545</v>
      </c>
      <c r="Q19" s="9">
        <v>0</v>
      </c>
      <c r="R19" s="9">
        <v>0</v>
      </c>
      <c r="S19" s="9">
        <v>26900</v>
      </c>
      <c r="T19" s="9">
        <v>115893</v>
      </c>
      <c r="U19" s="9">
        <v>162.96299999999999</v>
      </c>
      <c r="V19" s="9">
        <v>1577125</v>
      </c>
    </row>
    <row r="20" spans="1:22" x14ac:dyDescent="0.3">
      <c r="A20" t="s">
        <v>108</v>
      </c>
      <c r="B20" s="9">
        <v>612444</v>
      </c>
      <c r="C20" s="9">
        <v>547356</v>
      </c>
      <c r="D20" s="9">
        <v>65088</v>
      </c>
      <c r="E20" s="9">
        <v>25026</v>
      </c>
      <c r="F20" s="9">
        <v>9259</v>
      </c>
      <c r="G20" s="9">
        <v>15767</v>
      </c>
      <c r="H20" s="9">
        <v>30914</v>
      </c>
      <c r="I20" s="9">
        <v>4529</v>
      </c>
      <c r="J20" s="9">
        <v>26385</v>
      </c>
      <c r="K20" s="9">
        <v>521724</v>
      </c>
      <c r="L20" s="9">
        <v>498925</v>
      </c>
      <c r="M20" s="9">
        <v>22799</v>
      </c>
      <c r="N20" s="9">
        <v>34780</v>
      </c>
      <c r="O20" s="9">
        <v>34643</v>
      </c>
      <c r="P20" s="9">
        <v>137</v>
      </c>
      <c r="Q20" s="9">
        <v>0</v>
      </c>
      <c r="R20" s="9">
        <v>0</v>
      </c>
      <c r="S20" s="9">
        <v>6044</v>
      </c>
      <c r="T20" s="9">
        <v>19528</v>
      </c>
      <c r="U20" s="9">
        <v>289.67399999999998</v>
      </c>
      <c r="V20" s="9">
        <v>495016</v>
      </c>
    </row>
    <row r="21" spans="1:22" x14ac:dyDescent="0.3">
      <c r="A21" t="s">
        <v>109</v>
      </c>
      <c r="B21" s="9">
        <v>342221</v>
      </c>
      <c r="C21" s="9">
        <v>341681</v>
      </c>
      <c r="D21" s="9">
        <v>540</v>
      </c>
      <c r="E21" s="9">
        <v>65</v>
      </c>
      <c r="F21" s="9">
        <v>53</v>
      </c>
      <c r="G21" s="9">
        <v>12</v>
      </c>
      <c r="H21" s="9">
        <v>2</v>
      </c>
      <c r="I21" s="9">
        <v>1</v>
      </c>
      <c r="J21" s="9">
        <v>1</v>
      </c>
      <c r="K21" s="9">
        <v>342085</v>
      </c>
      <c r="L21" s="9">
        <v>341560</v>
      </c>
      <c r="M21" s="9">
        <v>525</v>
      </c>
      <c r="N21" s="9">
        <v>69</v>
      </c>
      <c r="O21" s="9">
        <v>67</v>
      </c>
      <c r="P21" s="9">
        <v>2</v>
      </c>
      <c r="Q21" s="9">
        <v>0</v>
      </c>
      <c r="R21" s="9">
        <v>0</v>
      </c>
      <c r="S21" s="9">
        <v>10</v>
      </c>
      <c r="T21" s="9">
        <v>125</v>
      </c>
      <c r="U21" s="9">
        <v>223.51499999999999</v>
      </c>
      <c r="V21" s="9">
        <v>341500</v>
      </c>
    </row>
    <row r="22" spans="1:22" x14ac:dyDescent="0.3">
      <c r="A22" t="s">
        <v>110</v>
      </c>
      <c r="B22" s="9">
        <v>1558602</v>
      </c>
      <c r="C22" s="9">
        <v>1522198</v>
      </c>
      <c r="D22" s="9">
        <v>36404</v>
      </c>
      <c r="E22" s="9">
        <v>245236</v>
      </c>
      <c r="F22" s="9">
        <v>240228</v>
      </c>
      <c r="G22" s="9">
        <v>5008</v>
      </c>
      <c r="H22" s="9">
        <v>60049</v>
      </c>
      <c r="I22" s="9">
        <v>46580</v>
      </c>
      <c r="J22" s="9">
        <v>13469</v>
      </c>
      <c r="K22" s="9">
        <v>1156845</v>
      </c>
      <c r="L22" s="9">
        <v>1139063</v>
      </c>
      <c r="M22" s="9">
        <v>17782</v>
      </c>
      <c r="N22" s="9">
        <v>96472</v>
      </c>
      <c r="O22" s="9">
        <v>96327</v>
      </c>
      <c r="P22" s="9">
        <v>145</v>
      </c>
      <c r="Q22" s="9">
        <v>0</v>
      </c>
      <c r="R22" s="9">
        <v>0</v>
      </c>
      <c r="S22" s="9">
        <v>2044</v>
      </c>
      <c r="T22" s="9">
        <v>15763</v>
      </c>
      <c r="U22" s="9">
        <v>174.637</v>
      </c>
      <c r="V22" s="9">
        <v>951692</v>
      </c>
    </row>
    <row r="23" spans="1:22" x14ac:dyDescent="0.3">
      <c r="A23" t="s">
        <v>111</v>
      </c>
      <c r="B23" s="9">
        <v>4000148</v>
      </c>
      <c r="C23" s="9">
        <v>2488920</v>
      </c>
      <c r="D23" s="9">
        <v>1511228</v>
      </c>
      <c r="E23" s="9">
        <v>330681</v>
      </c>
      <c r="F23" s="9">
        <v>173265</v>
      </c>
      <c r="G23" s="9">
        <v>157416</v>
      </c>
      <c r="H23" s="9">
        <v>841518</v>
      </c>
      <c r="I23" s="9">
        <v>123582</v>
      </c>
      <c r="J23" s="9">
        <v>717936</v>
      </c>
      <c r="K23" s="9">
        <v>1766472</v>
      </c>
      <c r="L23" s="9">
        <v>1132545</v>
      </c>
      <c r="M23" s="9">
        <v>633927</v>
      </c>
      <c r="N23" s="9">
        <v>1061477</v>
      </c>
      <c r="O23" s="9">
        <v>1059528</v>
      </c>
      <c r="P23" s="9">
        <v>1949</v>
      </c>
      <c r="Q23" s="9">
        <v>0</v>
      </c>
      <c r="R23" s="9">
        <v>0</v>
      </c>
      <c r="S23" s="9">
        <v>48409</v>
      </c>
      <c r="T23" s="9">
        <v>584616</v>
      </c>
      <c r="U23" s="9">
        <v>263.06799999999998</v>
      </c>
      <c r="V23" s="9">
        <v>820203</v>
      </c>
    </row>
    <row r="24" spans="1:22" x14ac:dyDescent="0.3">
      <c r="A24" t="s">
        <v>112</v>
      </c>
      <c r="B24" s="9">
        <v>4110735</v>
      </c>
      <c r="C24" s="9">
        <v>2666184</v>
      </c>
      <c r="D24" s="9">
        <v>1444551</v>
      </c>
      <c r="E24" s="9">
        <v>266220</v>
      </c>
      <c r="F24" s="9">
        <v>167784</v>
      </c>
      <c r="G24" s="9">
        <v>98436</v>
      </c>
      <c r="H24" s="9">
        <v>931656</v>
      </c>
      <c r="I24" s="9">
        <v>138168</v>
      </c>
      <c r="J24" s="9">
        <v>793488</v>
      </c>
      <c r="K24" s="9">
        <v>1812035</v>
      </c>
      <c r="L24" s="9">
        <v>1261341</v>
      </c>
      <c r="M24" s="9">
        <v>550694</v>
      </c>
      <c r="N24" s="9">
        <v>1100824</v>
      </c>
      <c r="O24" s="9">
        <v>1098891</v>
      </c>
      <c r="P24" s="9">
        <v>1933</v>
      </c>
      <c r="Q24" s="9">
        <v>0</v>
      </c>
      <c r="R24" s="9">
        <v>0</v>
      </c>
      <c r="S24" s="9">
        <v>32225</v>
      </c>
      <c r="T24" s="9">
        <v>518817</v>
      </c>
      <c r="U24" s="9">
        <v>275.822</v>
      </c>
      <c r="V24" s="9">
        <v>927615</v>
      </c>
    </row>
    <row r="25" spans="1:22" x14ac:dyDescent="0.3">
      <c r="A25" t="s">
        <v>113</v>
      </c>
      <c r="B25" s="9">
        <v>4173069</v>
      </c>
      <c r="C25" s="9">
        <v>2557890</v>
      </c>
      <c r="D25" s="9">
        <v>1615179</v>
      </c>
      <c r="E25" s="9">
        <v>337822</v>
      </c>
      <c r="F25" s="9">
        <v>171898</v>
      </c>
      <c r="G25" s="9">
        <v>165924</v>
      </c>
      <c r="H25" s="9">
        <v>883319</v>
      </c>
      <c r="I25" s="9">
        <v>114784</v>
      </c>
      <c r="J25" s="9">
        <v>768535</v>
      </c>
      <c r="K25" s="9">
        <v>1841320</v>
      </c>
      <c r="L25" s="9">
        <v>1162789</v>
      </c>
      <c r="M25" s="9">
        <v>678531</v>
      </c>
      <c r="N25" s="9">
        <v>1110608</v>
      </c>
      <c r="O25" s="9">
        <v>1108419</v>
      </c>
      <c r="P25" s="9">
        <v>2189</v>
      </c>
      <c r="Q25" s="9">
        <v>0</v>
      </c>
      <c r="R25" s="9">
        <v>0</v>
      </c>
      <c r="S25" s="9">
        <v>54163</v>
      </c>
      <c r="T25" s="9">
        <v>623347</v>
      </c>
      <c r="U25" s="9">
        <v>272.35300000000001</v>
      </c>
      <c r="V25" s="9">
        <v>856535</v>
      </c>
    </row>
    <row r="26" spans="1:22" x14ac:dyDescent="0.3">
      <c r="A26" t="s">
        <v>114</v>
      </c>
      <c r="B26" s="9">
        <v>4010526</v>
      </c>
      <c r="C26" s="9">
        <v>2571101</v>
      </c>
      <c r="D26" s="9">
        <v>1439425</v>
      </c>
      <c r="E26" s="9">
        <v>267553</v>
      </c>
      <c r="F26" s="9">
        <v>166409</v>
      </c>
      <c r="G26" s="9">
        <v>101144</v>
      </c>
      <c r="H26" s="9">
        <v>925471</v>
      </c>
      <c r="I26" s="9">
        <v>138557</v>
      </c>
      <c r="J26" s="9">
        <v>786914</v>
      </c>
      <c r="K26" s="9">
        <v>1720037</v>
      </c>
      <c r="L26" s="9">
        <v>1170588</v>
      </c>
      <c r="M26" s="9">
        <v>549449</v>
      </c>
      <c r="N26" s="9">
        <v>1097465</v>
      </c>
      <c r="O26" s="9">
        <v>1095547</v>
      </c>
      <c r="P26" s="9">
        <v>1918</v>
      </c>
      <c r="Q26" s="9">
        <v>0</v>
      </c>
      <c r="R26" s="9">
        <v>0</v>
      </c>
      <c r="S26" s="9">
        <v>32045</v>
      </c>
      <c r="T26" s="9">
        <v>517266</v>
      </c>
      <c r="U26" s="9">
        <v>275.64</v>
      </c>
      <c r="V26" s="9">
        <v>840416</v>
      </c>
    </row>
    <row r="27" spans="1:22" x14ac:dyDescent="0.3">
      <c r="A27" t="s">
        <v>115</v>
      </c>
      <c r="B27" s="9">
        <v>3963762</v>
      </c>
      <c r="C27" s="9">
        <v>2583180</v>
      </c>
      <c r="D27" s="9">
        <v>1380582</v>
      </c>
      <c r="E27" s="9">
        <v>251552</v>
      </c>
      <c r="F27" s="9">
        <v>176032</v>
      </c>
      <c r="G27" s="9">
        <v>75520</v>
      </c>
      <c r="H27" s="9">
        <v>953419</v>
      </c>
      <c r="I27" s="9">
        <v>143526</v>
      </c>
      <c r="J27" s="9">
        <v>809893</v>
      </c>
      <c r="K27" s="9">
        <v>1646687</v>
      </c>
      <c r="L27" s="9">
        <v>1153542</v>
      </c>
      <c r="M27" s="9">
        <v>493145</v>
      </c>
      <c r="N27" s="9">
        <v>1112104</v>
      </c>
      <c r="O27" s="9">
        <v>1110080</v>
      </c>
      <c r="P27" s="9">
        <v>2024</v>
      </c>
      <c r="Q27" s="9">
        <v>0</v>
      </c>
      <c r="R27" s="9">
        <v>0</v>
      </c>
      <c r="S27" s="9">
        <v>27870</v>
      </c>
      <c r="T27" s="9">
        <v>463742</v>
      </c>
      <c r="U27" s="9">
        <v>286.39</v>
      </c>
      <c r="V27" s="9">
        <v>812259</v>
      </c>
    </row>
    <row r="28" spans="1:22" x14ac:dyDescent="0.3">
      <c r="A28" t="s">
        <v>116</v>
      </c>
      <c r="B28" s="9">
        <v>4098747</v>
      </c>
      <c r="C28" s="9">
        <v>2699937</v>
      </c>
      <c r="D28" s="9">
        <v>1398810</v>
      </c>
      <c r="E28" s="9">
        <v>248211</v>
      </c>
      <c r="F28" s="9">
        <v>172652</v>
      </c>
      <c r="G28" s="9">
        <v>75559</v>
      </c>
      <c r="H28" s="9">
        <v>958439</v>
      </c>
      <c r="I28" s="9">
        <v>141205</v>
      </c>
      <c r="J28" s="9">
        <v>817234</v>
      </c>
      <c r="K28" s="9">
        <v>1775149</v>
      </c>
      <c r="L28" s="9">
        <v>1271250</v>
      </c>
      <c r="M28" s="9">
        <v>503899</v>
      </c>
      <c r="N28" s="9">
        <v>1116948</v>
      </c>
      <c r="O28" s="9">
        <v>1114830</v>
      </c>
      <c r="P28" s="9">
        <v>2118</v>
      </c>
      <c r="Q28" s="9">
        <v>0</v>
      </c>
      <c r="R28" s="9">
        <v>0</v>
      </c>
      <c r="S28" s="9">
        <v>28906</v>
      </c>
      <c r="T28" s="9">
        <v>475505</v>
      </c>
      <c r="U28" s="9">
        <v>290.767</v>
      </c>
      <c r="V28" s="9">
        <v>920262</v>
      </c>
    </row>
    <row r="29" spans="1:22" x14ac:dyDescent="0.3">
      <c r="A29" t="s">
        <v>117</v>
      </c>
      <c r="B29" s="9">
        <v>1870807</v>
      </c>
      <c r="C29" s="9">
        <v>1821600</v>
      </c>
      <c r="D29" s="9">
        <v>49207</v>
      </c>
      <c r="E29" s="9">
        <v>310700</v>
      </c>
      <c r="F29" s="9">
        <v>303158</v>
      </c>
      <c r="G29" s="9">
        <v>7542</v>
      </c>
      <c r="H29" s="9">
        <v>85525</v>
      </c>
      <c r="I29" s="9">
        <v>67708</v>
      </c>
      <c r="J29" s="9">
        <v>17817</v>
      </c>
      <c r="K29" s="9">
        <v>1342441</v>
      </c>
      <c r="L29" s="9">
        <v>1318884</v>
      </c>
      <c r="M29" s="9">
        <v>23557</v>
      </c>
      <c r="N29" s="9">
        <v>132141</v>
      </c>
      <c r="O29" s="9">
        <v>131850</v>
      </c>
      <c r="P29" s="9">
        <v>291</v>
      </c>
      <c r="Q29" s="9">
        <v>0</v>
      </c>
      <c r="R29" s="9">
        <v>0</v>
      </c>
      <c r="S29" s="9">
        <v>2888</v>
      </c>
      <c r="T29" s="9">
        <v>21349</v>
      </c>
      <c r="U29" s="9">
        <v>178.495</v>
      </c>
      <c r="V29" s="9">
        <v>1103105</v>
      </c>
    </row>
    <row r="30" spans="1:22" x14ac:dyDescent="0.3">
      <c r="A30" t="s">
        <v>118</v>
      </c>
      <c r="B30" s="9">
        <v>1996732</v>
      </c>
      <c r="C30" s="9">
        <v>1944833</v>
      </c>
      <c r="D30" s="9">
        <v>51899</v>
      </c>
      <c r="E30" s="9">
        <v>307687</v>
      </c>
      <c r="F30" s="9">
        <v>301163</v>
      </c>
      <c r="G30" s="9">
        <v>6524</v>
      </c>
      <c r="H30" s="9">
        <v>81331</v>
      </c>
      <c r="I30" s="9">
        <v>59274</v>
      </c>
      <c r="J30" s="9">
        <v>22057</v>
      </c>
      <c r="K30" s="9">
        <v>1476820</v>
      </c>
      <c r="L30" s="9">
        <v>1453795</v>
      </c>
      <c r="M30" s="9">
        <v>23025</v>
      </c>
      <c r="N30" s="9">
        <v>130894</v>
      </c>
      <c r="O30" s="9">
        <v>130601</v>
      </c>
      <c r="P30" s="9">
        <v>293</v>
      </c>
      <c r="Q30" s="9">
        <v>0</v>
      </c>
      <c r="R30" s="9">
        <v>0</v>
      </c>
      <c r="S30" s="9">
        <v>2543</v>
      </c>
      <c r="T30" s="9">
        <v>21215</v>
      </c>
      <c r="U30" s="9">
        <v>194.029</v>
      </c>
      <c r="V30" s="9">
        <v>1207878</v>
      </c>
    </row>
    <row r="31" spans="1:22" x14ac:dyDescent="0.3">
      <c r="A31" t="s">
        <v>119</v>
      </c>
      <c r="B31" s="9">
        <v>1917014</v>
      </c>
      <c r="C31" s="9">
        <v>1887721</v>
      </c>
      <c r="D31" s="9">
        <v>29293</v>
      </c>
      <c r="E31" s="9">
        <v>306611</v>
      </c>
      <c r="F31" s="9">
        <v>302669</v>
      </c>
      <c r="G31" s="9">
        <v>3942</v>
      </c>
      <c r="H31" s="9">
        <v>74652</v>
      </c>
      <c r="I31" s="9">
        <v>63892</v>
      </c>
      <c r="J31" s="9">
        <v>10760</v>
      </c>
      <c r="K31" s="9">
        <v>1411420</v>
      </c>
      <c r="L31" s="9">
        <v>1397052</v>
      </c>
      <c r="M31" s="9">
        <v>14368</v>
      </c>
      <c r="N31" s="9">
        <v>124331</v>
      </c>
      <c r="O31" s="9">
        <v>124108</v>
      </c>
      <c r="P31" s="9">
        <v>223</v>
      </c>
      <c r="Q31" s="9">
        <v>0</v>
      </c>
      <c r="R31" s="9">
        <v>0</v>
      </c>
      <c r="S31" s="9">
        <v>1465</v>
      </c>
      <c r="T31" s="9">
        <v>12349</v>
      </c>
      <c r="U31" s="9">
        <v>177.61600000000001</v>
      </c>
      <c r="V31" s="9">
        <v>1162750</v>
      </c>
    </row>
    <row r="32" spans="1:22" x14ac:dyDescent="0.3">
      <c r="A32" t="s">
        <v>120</v>
      </c>
      <c r="B32" s="9">
        <v>2255887</v>
      </c>
      <c r="C32" s="9">
        <v>2221831</v>
      </c>
      <c r="D32" s="9">
        <v>34056</v>
      </c>
      <c r="E32" s="9">
        <v>377009</v>
      </c>
      <c r="F32" s="9">
        <v>372778</v>
      </c>
      <c r="G32" s="9">
        <v>4231</v>
      </c>
      <c r="H32" s="9">
        <v>93105</v>
      </c>
      <c r="I32" s="9">
        <v>78794</v>
      </c>
      <c r="J32" s="9">
        <v>14311</v>
      </c>
      <c r="K32" s="9">
        <v>1629161</v>
      </c>
      <c r="L32" s="9">
        <v>1613860</v>
      </c>
      <c r="M32" s="9">
        <v>15301</v>
      </c>
      <c r="N32" s="9">
        <v>156612</v>
      </c>
      <c r="O32" s="9">
        <v>156399</v>
      </c>
      <c r="P32" s="9">
        <v>213</v>
      </c>
      <c r="Q32" s="9">
        <v>0</v>
      </c>
      <c r="R32" s="9">
        <v>0</v>
      </c>
      <c r="S32" s="9">
        <v>1395</v>
      </c>
      <c r="T32" s="9">
        <v>14316</v>
      </c>
      <c r="U32" s="9">
        <v>184.85400000000001</v>
      </c>
      <c r="V32" s="9">
        <v>1343259</v>
      </c>
    </row>
    <row r="33" spans="1:22" x14ac:dyDescent="0.3">
      <c r="A33" t="s">
        <v>121</v>
      </c>
      <c r="B33" s="9">
        <v>2218162</v>
      </c>
      <c r="C33" s="9">
        <v>2184510</v>
      </c>
      <c r="D33" s="9">
        <v>33652</v>
      </c>
      <c r="E33" s="9">
        <v>378829</v>
      </c>
      <c r="F33" s="9">
        <v>374707</v>
      </c>
      <c r="G33" s="9">
        <v>4122</v>
      </c>
      <c r="H33" s="9">
        <v>83389</v>
      </c>
      <c r="I33" s="9">
        <v>69574</v>
      </c>
      <c r="J33" s="9">
        <v>13815</v>
      </c>
      <c r="K33" s="9">
        <v>1618408</v>
      </c>
      <c r="L33" s="9">
        <v>1602887</v>
      </c>
      <c r="M33" s="9">
        <v>15521</v>
      </c>
      <c r="N33" s="9">
        <v>137536</v>
      </c>
      <c r="O33" s="9">
        <v>137342</v>
      </c>
      <c r="P33" s="9">
        <v>194</v>
      </c>
      <c r="Q33" s="9">
        <v>0</v>
      </c>
      <c r="R33" s="9">
        <v>0</v>
      </c>
      <c r="S33" s="9">
        <v>1677</v>
      </c>
      <c r="T33" s="9">
        <v>13565</v>
      </c>
      <c r="U33" s="9">
        <v>180.15100000000001</v>
      </c>
      <c r="V33" s="9">
        <v>1325843</v>
      </c>
    </row>
    <row r="34" spans="1:22" x14ac:dyDescent="0.3">
      <c r="A34" t="s">
        <v>122</v>
      </c>
      <c r="B34" s="9">
        <v>2458942</v>
      </c>
      <c r="C34" s="9">
        <v>2388549</v>
      </c>
      <c r="D34" s="9">
        <v>70393</v>
      </c>
      <c r="E34" s="9">
        <v>289004</v>
      </c>
      <c r="F34" s="9">
        <v>272334</v>
      </c>
      <c r="G34" s="9">
        <v>16670</v>
      </c>
      <c r="H34" s="9">
        <v>52048</v>
      </c>
      <c r="I34" s="9">
        <v>50061</v>
      </c>
      <c r="J34" s="9">
        <v>1987</v>
      </c>
      <c r="K34" s="9">
        <v>2023436</v>
      </c>
      <c r="L34" s="9">
        <v>1972075</v>
      </c>
      <c r="M34" s="9">
        <v>51361</v>
      </c>
      <c r="N34" s="9">
        <v>94454</v>
      </c>
      <c r="O34" s="9">
        <v>94079</v>
      </c>
      <c r="P34" s="9">
        <v>375</v>
      </c>
      <c r="Q34" s="9">
        <v>0</v>
      </c>
      <c r="R34" s="9">
        <v>0</v>
      </c>
      <c r="S34" s="9">
        <v>2326</v>
      </c>
      <c r="T34" s="9">
        <v>48056</v>
      </c>
      <c r="U34" s="9">
        <v>155.755</v>
      </c>
      <c r="V34" s="9">
        <v>1663753</v>
      </c>
    </row>
    <row r="35" spans="1:22" x14ac:dyDescent="0.3">
      <c r="A35" t="s">
        <v>123</v>
      </c>
      <c r="B35" s="9">
        <v>2310952</v>
      </c>
      <c r="C35" s="9">
        <v>2242264</v>
      </c>
      <c r="D35" s="9">
        <v>68688</v>
      </c>
      <c r="E35" s="9">
        <v>250689</v>
      </c>
      <c r="F35" s="9">
        <v>233103</v>
      </c>
      <c r="G35" s="9">
        <v>17586</v>
      </c>
      <c r="H35" s="9">
        <v>47784</v>
      </c>
      <c r="I35" s="9">
        <v>44189</v>
      </c>
      <c r="J35" s="9">
        <v>3595</v>
      </c>
      <c r="K35" s="9">
        <v>1913281</v>
      </c>
      <c r="L35" s="9">
        <v>1866320</v>
      </c>
      <c r="M35" s="9">
        <v>46961</v>
      </c>
      <c r="N35" s="9">
        <v>99198</v>
      </c>
      <c r="O35" s="9">
        <v>98652</v>
      </c>
      <c r="P35" s="9">
        <v>546</v>
      </c>
      <c r="Q35" s="9">
        <v>0</v>
      </c>
      <c r="R35" s="9">
        <v>0</v>
      </c>
      <c r="S35" s="9">
        <v>2686</v>
      </c>
      <c r="T35" s="9">
        <v>45252</v>
      </c>
      <c r="U35" s="9">
        <v>155.48599999999999</v>
      </c>
      <c r="V35" s="9">
        <v>1545491</v>
      </c>
    </row>
    <row r="36" spans="1:22" x14ac:dyDescent="0.3">
      <c r="A36" t="s">
        <v>124</v>
      </c>
      <c r="B36" s="9">
        <v>2295697</v>
      </c>
      <c r="C36" s="9">
        <v>2275439</v>
      </c>
      <c r="D36" s="9">
        <v>20258</v>
      </c>
      <c r="E36" s="9">
        <v>240372</v>
      </c>
      <c r="F36" s="9">
        <v>237436</v>
      </c>
      <c r="G36" s="9">
        <v>2936</v>
      </c>
      <c r="H36" s="9">
        <v>47954</v>
      </c>
      <c r="I36" s="9">
        <v>46178</v>
      </c>
      <c r="J36" s="9">
        <v>1776</v>
      </c>
      <c r="K36" s="9">
        <v>1914661</v>
      </c>
      <c r="L36" s="9">
        <v>1899224</v>
      </c>
      <c r="M36" s="9">
        <v>15437</v>
      </c>
      <c r="N36" s="9">
        <v>92710</v>
      </c>
      <c r="O36" s="9">
        <v>92601</v>
      </c>
      <c r="P36" s="9">
        <v>109</v>
      </c>
      <c r="Q36" s="9">
        <v>0</v>
      </c>
      <c r="R36" s="9">
        <v>0</v>
      </c>
      <c r="S36" s="9">
        <v>965</v>
      </c>
      <c r="T36" s="9">
        <v>13536</v>
      </c>
      <c r="U36" s="9">
        <v>145.62100000000001</v>
      </c>
      <c r="V36" s="9">
        <v>1604830</v>
      </c>
    </row>
    <row r="37" spans="1:22" x14ac:dyDescent="0.3">
      <c r="A37" t="s">
        <v>125</v>
      </c>
      <c r="B37" s="9">
        <v>2373510</v>
      </c>
      <c r="C37" s="9">
        <v>2292682</v>
      </c>
      <c r="D37" s="9">
        <v>80828</v>
      </c>
      <c r="E37" s="9">
        <v>240207</v>
      </c>
      <c r="F37" s="9">
        <v>220670</v>
      </c>
      <c r="G37" s="9">
        <v>19537</v>
      </c>
      <c r="H37" s="9">
        <v>39612</v>
      </c>
      <c r="I37" s="9">
        <v>35357</v>
      </c>
      <c r="J37" s="9">
        <v>4255</v>
      </c>
      <c r="K37" s="9">
        <v>2020530</v>
      </c>
      <c r="L37" s="9">
        <v>1964053</v>
      </c>
      <c r="M37" s="9">
        <v>56477</v>
      </c>
      <c r="N37" s="9">
        <v>73161</v>
      </c>
      <c r="O37" s="9">
        <v>72602</v>
      </c>
      <c r="P37" s="9">
        <v>559</v>
      </c>
      <c r="Q37" s="9">
        <v>0</v>
      </c>
      <c r="R37" s="9">
        <v>0</v>
      </c>
      <c r="S37" s="9">
        <v>2887</v>
      </c>
      <c r="T37" s="9">
        <v>52753</v>
      </c>
      <c r="U37" s="9">
        <v>157.15199999999999</v>
      </c>
      <c r="V37" s="9">
        <v>1644254</v>
      </c>
    </row>
    <row r="38" spans="1:22" x14ac:dyDescent="0.3">
      <c r="A38" t="s">
        <v>126</v>
      </c>
      <c r="B38" s="9">
        <v>2279335</v>
      </c>
      <c r="C38" s="9">
        <v>2273069</v>
      </c>
      <c r="D38" s="9">
        <v>6266</v>
      </c>
      <c r="E38" s="9">
        <v>207090</v>
      </c>
      <c r="F38" s="9">
        <v>206572</v>
      </c>
      <c r="G38" s="9">
        <v>518</v>
      </c>
      <c r="H38" s="9">
        <v>47487</v>
      </c>
      <c r="I38" s="9">
        <v>47487</v>
      </c>
      <c r="J38" s="9">
        <v>0</v>
      </c>
      <c r="K38" s="9">
        <v>1932645</v>
      </c>
      <c r="L38" s="9">
        <v>1926913</v>
      </c>
      <c r="M38" s="9">
        <v>5732</v>
      </c>
      <c r="N38" s="9">
        <v>92113</v>
      </c>
      <c r="O38" s="9">
        <v>92097</v>
      </c>
      <c r="P38" s="9">
        <v>16</v>
      </c>
      <c r="Q38" s="9">
        <v>0</v>
      </c>
      <c r="R38" s="9">
        <v>0</v>
      </c>
      <c r="S38" s="9">
        <v>403</v>
      </c>
      <c r="T38" s="9">
        <v>2314</v>
      </c>
      <c r="U38" s="9">
        <v>147.63499999999999</v>
      </c>
      <c r="V38" s="9">
        <v>1593373</v>
      </c>
    </row>
    <row r="39" spans="1:22" x14ac:dyDescent="0.3">
      <c r="A39" t="s">
        <v>127</v>
      </c>
      <c r="B39" s="9">
        <v>2159201</v>
      </c>
      <c r="C39" s="9">
        <v>2094506</v>
      </c>
      <c r="D39" s="9">
        <v>64695</v>
      </c>
      <c r="E39" s="9">
        <v>125241</v>
      </c>
      <c r="F39" s="9">
        <v>110374</v>
      </c>
      <c r="G39" s="9">
        <v>14867</v>
      </c>
      <c r="H39" s="9">
        <v>20653</v>
      </c>
      <c r="I39" s="9">
        <v>17371</v>
      </c>
      <c r="J39" s="9">
        <v>3282</v>
      </c>
      <c r="K39" s="9">
        <v>1908872</v>
      </c>
      <c r="L39" s="9">
        <v>1862620</v>
      </c>
      <c r="M39" s="9">
        <v>46252</v>
      </c>
      <c r="N39" s="9">
        <v>104435</v>
      </c>
      <c r="O39" s="9">
        <v>104141</v>
      </c>
      <c r="P39" s="9">
        <v>294</v>
      </c>
      <c r="Q39" s="9">
        <v>0</v>
      </c>
      <c r="R39" s="9">
        <v>0</v>
      </c>
      <c r="S39" s="9">
        <v>7462</v>
      </c>
      <c r="T39" s="9">
        <v>38287</v>
      </c>
      <c r="U39" s="9">
        <v>170.447</v>
      </c>
      <c r="V39" s="9">
        <v>1738287</v>
      </c>
    </row>
    <row r="40" spans="1:22" x14ac:dyDescent="0.3">
      <c r="A40" t="s">
        <v>128</v>
      </c>
      <c r="B40" s="9">
        <v>1930387</v>
      </c>
      <c r="C40" s="9">
        <v>1914706</v>
      </c>
      <c r="D40" s="9">
        <v>15681</v>
      </c>
      <c r="E40" s="9">
        <v>59246</v>
      </c>
      <c r="F40" s="9">
        <v>55865</v>
      </c>
      <c r="G40" s="9">
        <v>3381</v>
      </c>
      <c r="H40" s="9">
        <v>8506</v>
      </c>
      <c r="I40" s="9">
        <v>8174</v>
      </c>
      <c r="J40" s="9">
        <v>332</v>
      </c>
      <c r="K40" s="9">
        <v>1821757</v>
      </c>
      <c r="L40" s="9">
        <v>1809884</v>
      </c>
      <c r="M40" s="9">
        <v>11873</v>
      </c>
      <c r="N40" s="9">
        <v>40878</v>
      </c>
      <c r="O40" s="9">
        <v>40783</v>
      </c>
      <c r="P40" s="9">
        <v>95</v>
      </c>
      <c r="Q40" s="9">
        <v>0</v>
      </c>
      <c r="R40" s="9">
        <v>0</v>
      </c>
      <c r="S40" s="9">
        <v>3421</v>
      </c>
      <c r="T40" s="9">
        <v>6406</v>
      </c>
      <c r="U40" s="9">
        <v>153.66</v>
      </c>
      <c r="V40" s="9">
        <v>1725697</v>
      </c>
    </row>
    <row r="41" spans="1:22" x14ac:dyDescent="0.3">
      <c r="A41" t="s">
        <v>129</v>
      </c>
      <c r="B41" s="9">
        <v>2283432</v>
      </c>
      <c r="C41" s="9">
        <v>1990876</v>
      </c>
      <c r="D41" s="9">
        <v>292556</v>
      </c>
      <c r="E41" s="9">
        <v>131198</v>
      </c>
      <c r="F41" s="9">
        <v>47037</v>
      </c>
      <c r="G41" s="9">
        <v>84161</v>
      </c>
      <c r="H41" s="9">
        <v>20507</v>
      </c>
      <c r="I41" s="9">
        <v>10193</v>
      </c>
      <c r="J41" s="9">
        <v>10314</v>
      </c>
      <c r="K41" s="9">
        <v>2029735</v>
      </c>
      <c r="L41" s="9">
        <v>1832743</v>
      </c>
      <c r="M41" s="9">
        <v>196992</v>
      </c>
      <c r="N41" s="9">
        <v>101992</v>
      </c>
      <c r="O41" s="9">
        <v>100903</v>
      </c>
      <c r="P41" s="9">
        <v>1089</v>
      </c>
      <c r="Q41" s="9">
        <v>0</v>
      </c>
      <c r="R41" s="9">
        <v>0</v>
      </c>
      <c r="S41" s="9">
        <v>33400</v>
      </c>
      <c r="T41" s="9">
        <v>163519</v>
      </c>
      <c r="U41" s="9">
        <v>209.19200000000001</v>
      </c>
      <c r="V41" s="9">
        <v>1771517</v>
      </c>
    </row>
    <row r="42" spans="1:22" x14ac:dyDescent="0.3">
      <c r="A42" t="s">
        <v>130</v>
      </c>
      <c r="B42" s="9">
        <v>954681</v>
      </c>
      <c r="C42" s="9">
        <v>951738</v>
      </c>
      <c r="D42" s="9">
        <v>2943</v>
      </c>
      <c r="E42" s="9">
        <v>791</v>
      </c>
      <c r="F42" s="9">
        <v>317</v>
      </c>
      <c r="G42" s="9">
        <v>474</v>
      </c>
      <c r="H42" s="9">
        <v>55</v>
      </c>
      <c r="I42" s="9">
        <v>32</v>
      </c>
      <c r="J42" s="9">
        <v>23</v>
      </c>
      <c r="K42" s="9">
        <v>952877</v>
      </c>
      <c r="L42" s="9">
        <v>950435</v>
      </c>
      <c r="M42" s="9">
        <v>2442</v>
      </c>
      <c r="N42" s="9">
        <v>958</v>
      </c>
      <c r="O42" s="9">
        <v>954</v>
      </c>
      <c r="P42" s="9">
        <v>4</v>
      </c>
      <c r="Q42" s="9">
        <v>0</v>
      </c>
      <c r="R42" s="9">
        <v>0</v>
      </c>
      <c r="S42" s="9">
        <v>213</v>
      </c>
      <c r="T42" s="9">
        <v>661</v>
      </c>
      <c r="U42" s="9">
        <v>215.39599999999999</v>
      </c>
      <c r="V42" s="9">
        <v>949488</v>
      </c>
    </row>
    <row r="43" spans="1:22" x14ac:dyDescent="0.3">
      <c r="A43" t="s">
        <v>131</v>
      </c>
      <c r="B43" s="9">
        <v>1673608</v>
      </c>
      <c r="C43" s="9">
        <v>1618694</v>
      </c>
      <c r="D43" s="9">
        <v>54914</v>
      </c>
      <c r="E43" s="9">
        <v>134192</v>
      </c>
      <c r="F43" s="9">
        <v>120972</v>
      </c>
      <c r="G43" s="9">
        <v>13220</v>
      </c>
      <c r="H43" s="9">
        <v>26673</v>
      </c>
      <c r="I43" s="9">
        <v>22307</v>
      </c>
      <c r="J43" s="9">
        <v>4366</v>
      </c>
      <c r="K43" s="9">
        <v>1379420</v>
      </c>
      <c r="L43" s="9">
        <v>1342713</v>
      </c>
      <c r="M43" s="9">
        <v>36707</v>
      </c>
      <c r="N43" s="9">
        <v>133323</v>
      </c>
      <c r="O43" s="9">
        <v>132702</v>
      </c>
      <c r="P43" s="9">
        <v>621</v>
      </c>
      <c r="Q43" s="9">
        <v>0</v>
      </c>
      <c r="R43" s="9">
        <v>0</v>
      </c>
      <c r="S43" s="9">
        <v>4071</v>
      </c>
      <c r="T43" s="9">
        <v>32485</v>
      </c>
      <c r="U43" s="9">
        <v>165.131</v>
      </c>
      <c r="V43" s="9">
        <v>1223282</v>
      </c>
    </row>
    <row r="44" spans="1:22" x14ac:dyDescent="0.3">
      <c r="A44" t="s">
        <v>132</v>
      </c>
      <c r="B44" s="9">
        <v>1928598</v>
      </c>
      <c r="C44" s="9">
        <v>1870316</v>
      </c>
      <c r="D44" s="9">
        <v>58282</v>
      </c>
      <c r="E44" s="9">
        <v>141969</v>
      </c>
      <c r="F44" s="9">
        <v>129278</v>
      </c>
      <c r="G44" s="9">
        <v>12691</v>
      </c>
      <c r="H44" s="9">
        <v>28094</v>
      </c>
      <c r="I44" s="9">
        <v>23072</v>
      </c>
      <c r="J44" s="9">
        <v>5022</v>
      </c>
      <c r="K44" s="9">
        <v>1613734</v>
      </c>
      <c r="L44" s="9">
        <v>1573647</v>
      </c>
      <c r="M44" s="9">
        <v>40087</v>
      </c>
      <c r="N44" s="9">
        <v>144801</v>
      </c>
      <c r="O44" s="9">
        <v>144319</v>
      </c>
      <c r="P44" s="9">
        <v>482</v>
      </c>
      <c r="Q44" s="9">
        <v>0</v>
      </c>
      <c r="R44" s="9">
        <v>0</v>
      </c>
      <c r="S44" s="9">
        <v>3743</v>
      </c>
      <c r="T44" s="9">
        <v>35090</v>
      </c>
      <c r="U44" s="9">
        <v>166.77799999999999</v>
      </c>
      <c r="V44" s="9">
        <v>1449115</v>
      </c>
    </row>
    <row r="45" spans="1:22" x14ac:dyDescent="0.3">
      <c r="A45" t="s">
        <v>133</v>
      </c>
      <c r="B45" s="9">
        <v>1017546</v>
      </c>
      <c r="C45" s="9">
        <v>1017030</v>
      </c>
      <c r="D45" s="9">
        <v>516</v>
      </c>
      <c r="E45" s="9">
        <v>2</v>
      </c>
      <c r="F45" s="9">
        <v>1</v>
      </c>
      <c r="G45" s="9">
        <v>1</v>
      </c>
      <c r="H45" s="9">
        <v>0</v>
      </c>
      <c r="I45" s="9">
        <v>0</v>
      </c>
      <c r="J45" s="9">
        <v>0</v>
      </c>
      <c r="K45" s="9">
        <v>1017544</v>
      </c>
      <c r="L45" s="9">
        <v>1017029</v>
      </c>
      <c r="M45" s="9">
        <v>515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0</v>
      </c>
      <c r="U45" s="9">
        <v>168.84899999999999</v>
      </c>
      <c r="V45" s="9">
        <v>1017029</v>
      </c>
    </row>
    <row r="46" spans="1:22" x14ac:dyDescent="0.3">
      <c r="A46" t="s">
        <v>134</v>
      </c>
      <c r="B46" s="9">
        <v>610956</v>
      </c>
      <c r="C46" s="9">
        <v>539215</v>
      </c>
      <c r="D46" s="9">
        <v>71741</v>
      </c>
      <c r="E46" s="9">
        <v>96202</v>
      </c>
      <c r="F46" s="9">
        <v>83388</v>
      </c>
      <c r="G46" s="9">
        <v>12814</v>
      </c>
      <c r="H46" s="9">
        <v>37182</v>
      </c>
      <c r="I46" s="9">
        <v>16530</v>
      </c>
      <c r="J46" s="9">
        <v>20652</v>
      </c>
      <c r="K46" s="9">
        <v>391193</v>
      </c>
      <c r="L46" s="9">
        <v>354058</v>
      </c>
      <c r="M46" s="9">
        <v>37135</v>
      </c>
      <c r="N46" s="9">
        <v>86379</v>
      </c>
      <c r="O46" s="9">
        <v>85239</v>
      </c>
      <c r="P46" s="9">
        <v>1140</v>
      </c>
      <c r="Q46" s="9">
        <v>0</v>
      </c>
      <c r="R46" s="9">
        <v>0</v>
      </c>
      <c r="S46" s="9">
        <v>13620</v>
      </c>
      <c r="T46" s="9">
        <v>22880</v>
      </c>
      <c r="U46" s="9">
        <v>177.84700000000001</v>
      </c>
      <c r="V46" s="9">
        <v>276347</v>
      </c>
    </row>
    <row r="47" spans="1:22" x14ac:dyDescent="0.3">
      <c r="A47" t="s">
        <v>135</v>
      </c>
      <c r="B47" s="9">
        <v>9931278</v>
      </c>
      <c r="C47" s="9">
        <v>6087486</v>
      </c>
      <c r="D47" s="9">
        <v>3843792</v>
      </c>
      <c r="E47" s="9">
        <v>228963</v>
      </c>
      <c r="F47" s="9">
        <v>135260</v>
      </c>
      <c r="G47" s="9">
        <v>93703</v>
      </c>
      <c r="H47" s="9">
        <v>3586780</v>
      </c>
      <c r="I47" s="9">
        <v>605420</v>
      </c>
      <c r="J47" s="9">
        <v>2981360</v>
      </c>
      <c r="K47" s="9">
        <v>2449710</v>
      </c>
      <c r="L47" s="9">
        <v>1680980</v>
      </c>
      <c r="M47" s="9">
        <v>768730</v>
      </c>
      <c r="N47" s="9">
        <v>3665826</v>
      </c>
      <c r="O47" s="9">
        <v>3665826</v>
      </c>
      <c r="P47" s="9">
        <v>0</v>
      </c>
      <c r="Q47" s="9">
        <v>0</v>
      </c>
      <c r="R47" s="9">
        <v>0</v>
      </c>
      <c r="S47" s="9">
        <v>163025</v>
      </c>
      <c r="T47" s="9">
        <v>600961</v>
      </c>
      <c r="U47" s="9">
        <v>449.97300000000001</v>
      </c>
      <c r="V47" s="9">
        <v>933679</v>
      </c>
    </row>
    <row r="48" spans="1:22" x14ac:dyDescent="0.3">
      <c r="A48" t="s">
        <v>136</v>
      </c>
      <c r="B48" s="9">
        <v>11880490</v>
      </c>
      <c r="C48" s="9">
        <v>7134889</v>
      </c>
      <c r="D48" s="9">
        <v>4745601</v>
      </c>
      <c r="E48" s="9">
        <v>273873</v>
      </c>
      <c r="F48" s="9">
        <v>195860</v>
      </c>
      <c r="G48" s="9">
        <v>78013</v>
      </c>
      <c r="H48" s="9">
        <v>5043567</v>
      </c>
      <c r="I48" s="9">
        <v>651941</v>
      </c>
      <c r="J48" s="9">
        <v>4391626</v>
      </c>
      <c r="K48" s="9">
        <v>1428936</v>
      </c>
      <c r="L48" s="9">
        <v>1152974</v>
      </c>
      <c r="M48" s="9">
        <v>275962</v>
      </c>
      <c r="N48" s="9">
        <v>5134115</v>
      </c>
      <c r="O48" s="9">
        <v>5134115</v>
      </c>
      <c r="P48" s="9">
        <v>0</v>
      </c>
      <c r="Q48" s="9">
        <v>0</v>
      </c>
      <c r="R48" s="9">
        <v>0</v>
      </c>
      <c r="S48" s="9">
        <v>31488</v>
      </c>
      <c r="T48" s="9">
        <v>244315</v>
      </c>
      <c r="U48" s="9">
        <v>563.36400000000003</v>
      </c>
      <c r="V48" s="9">
        <v>711921</v>
      </c>
    </row>
    <row r="49" spans="1:22" x14ac:dyDescent="0.3">
      <c r="A49" t="s">
        <v>137</v>
      </c>
      <c r="B49" s="9">
        <v>295161</v>
      </c>
      <c r="C49" s="9">
        <v>258169</v>
      </c>
      <c r="D49" s="9">
        <v>36992</v>
      </c>
      <c r="E49" s="9">
        <v>40585</v>
      </c>
      <c r="F49" s="9">
        <v>32049</v>
      </c>
      <c r="G49" s="9">
        <v>8536</v>
      </c>
      <c r="H49" s="9">
        <v>33692</v>
      </c>
      <c r="I49" s="9">
        <v>26673</v>
      </c>
      <c r="J49" s="9">
        <v>7019</v>
      </c>
      <c r="K49" s="9">
        <v>176480</v>
      </c>
      <c r="L49" s="9">
        <v>155363</v>
      </c>
      <c r="M49" s="9">
        <v>21117</v>
      </c>
      <c r="N49" s="9">
        <v>44404</v>
      </c>
      <c r="O49" s="9">
        <v>44084</v>
      </c>
      <c r="P49" s="9">
        <v>320</v>
      </c>
      <c r="Q49" s="9">
        <v>0</v>
      </c>
      <c r="R49" s="9">
        <v>0</v>
      </c>
      <c r="S49" s="9">
        <v>1470</v>
      </c>
      <c r="T49" s="9">
        <v>17897</v>
      </c>
      <c r="U49" s="9">
        <v>178.494</v>
      </c>
      <c r="V49" s="9">
        <v>117441</v>
      </c>
    </row>
    <row r="50" spans="1:22" x14ac:dyDescent="0.3">
      <c r="A50" t="s">
        <v>138</v>
      </c>
      <c r="B50" s="9">
        <v>139948</v>
      </c>
      <c r="C50" s="9">
        <v>107743</v>
      </c>
      <c r="D50" s="9">
        <v>32205</v>
      </c>
      <c r="E50" s="9">
        <v>15264</v>
      </c>
      <c r="F50" s="9">
        <v>6393</v>
      </c>
      <c r="G50" s="9">
        <v>8871</v>
      </c>
      <c r="H50" s="9">
        <v>2692</v>
      </c>
      <c r="I50" s="9">
        <v>1071</v>
      </c>
      <c r="J50" s="9">
        <v>1621</v>
      </c>
      <c r="K50" s="9">
        <v>104092</v>
      </c>
      <c r="L50" s="9">
        <v>82906</v>
      </c>
      <c r="M50" s="9">
        <v>21186</v>
      </c>
      <c r="N50" s="9">
        <v>17900</v>
      </c>
      <c r="O50" s="9">
        <v>17373</v>
      </c>
      <c r="P50" s="9">
        <v>527</v>
      </c>
      <c r="Q50" s="9">
        <v>0</v>
      </c>
      <c r="R50" s="9">
        <v>0</v>
      </c>
      <c r="S50" s="9">
        <v>2255</v>
      </c>
      <c r="T50" s="9">
        <v>18578</v>
      </c>
      <c r="U50" s="9">
        <v>183.22399999999999</v>
      </c>
      <c r="V50" s="9">
        <v>72370</v>
      </c>
    </row>
    <row r="51" spans="1:22" x14ac:dyDescent="0.3">
      <c r="A51" t="s">
        <v>139</v>
      </c>
      <c r="B51" s="9">
        <v>391311</v>
      </c>
      <c r="C51" s="9">
        <v>247354</v>
      </c>
      <c r="D51" s="9">
        <v>143957</v>
      </c>
      <c r="E51" s="9">
        <v>86641</v>
      </c>
      <c r="F51" s="9">
        <v>35680</v>
      </c>
      <c r="G51" s="9">
        <v>50961</v>
      </c>
      <c r="H51" s="9">
        <v>5304</v>
      </c>
      <c r="I51" s="9">
        <v>2230</v>
      </c>
      <c r="J51" s="9">
        <v>3074</v>
      </c>
      <c r="K51" s="9">
        <v>274447</v>
      </c>
      <c r="L51" s="9">
        <v>185060</v>
      </c>
      <c r="M51" s="9">
        <v>89387</v>
      </c>
      <c r="N51" s="9">
        <v>24919</v>
      </c>
      <c r="O51" s="9">
        <v>24384</v>
      </c>
      <c r="P51" s="9">
        <v>535</v>
      </c>
      <c r="Q51" s="9">
        <v>0</v>
      </c>
      <c r="R51" s="9">
        <v>0</v>
      </c>
      <c r="S51" s="9">
        <v>15209</v>
      </c>
      <c r="T51" s="9">
        <v>74440</v>
      </c>
      <c r="U51" s="9">
        <v>158.86600000000001</v>
      </c>
      <c r="V51" s="9">
        <v>153721</v>
      </c>
    </row>
    <row r="52" spans="1:22" x14ac:dyDescent="0.3">
      <c r="A52" t="s">
        <v>140</v>
      </c>
      <c r="B52" s="9">
        <v>135951</v>
      </c>
      <c r="C52" s="9">
        <v>106793</v>
      </c>
      <c r="D52" s="9">
        <v>29158</v>
      </c>
      <c r="E52" s="9">
        <v>5555</v>
      </c>
      <c r="F52" s="9">
        <v>3395</v>
      </c>
      <c r="G52" s="9">
        <v>2160</v>
      </c>
      <c r="H52" s="9">
        <v>12075</v>
      </c>
      <c r="I52" s="9">
        <v>465</v>
      </c>
      <c r="J52" s="9">
        <v>11610</v>
      </c>
      <c r="K52" s="9">
        <v>104718</v>
      </c>
      <c r="L52" s="9">
        <v>89407</v>
      </c>
      <c r="M52" s="9">
        <v>15311</v>
      </c>
      <c r="N52" s="9">
        <v>13603</v>
      </c>
      <c r="O52" s="9">
        <v>13526</v>
      </c>
      <c r="P52" s="9">
        <v>77</v>
      </c>
      <c r="Q52" s="9">
        <v>0</v>
      </c>
      <c r="R52" s="9">
        <v>0</v>
      </c>
      <c r="S52" s="9">
        <v>1674</v>
      </c>
      <c r="T52" s="9">
        <v>13929</v>
      </c>
      <c r="U52" s="9">
        <v>165.24700000000001</v>
      </c>
      <c r="V52" s="9">
        <v>73972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B3" sqref="B3:J52"/>
    </sheetView>
  </sheetViews>
  <sheetFormatPr defaultRowHeight="14.4" x14ac:dyDescent="0.3"/>
  <cols>
    <col min="12" max="12" width="11.5546875" bestFit="1" customWidth="1"/>
    <col min="13" max="13" width="11.33203125" bestFit="1" customWidth="1"/>
  </cols>
  <sheetData>
    <row r="1" spans="1:13" x14ac:dyDescent="0.3">
      <c r="B1" s="12" t="s">
        <v>2</v>
      </c>
      <c r="C1" s="12"/>
      <c r="D1" s="12"/>
      <c r="E1" s="12"/>
      <c r="F1" s="12"/>
      <c r="G1" s="12"/>
      <c r="H1" s="12"/>
      <c r="I1" s="12"/>
      <c r="J1" s="12"/>
      <c r="L1">
        <v>0.33389799999999997</v>
      </c>
    </row>
    <row r="2" spans="1:13" x14ac:dyDescent="0.3"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t="s">
        <v>89</v>
      </c>
      <c r="I2" t="s">
        <v>90</v>
      </c>
      <c r="J2" t="s">
        <v>91</v>
      </c>
      <c r="L2" t="s">
        <v>141</v>
      </c>
      <c r="M2" t="s">
        <v>142</v>
      </c>
    </row>
    <row r="3" spans="1:13" x14ac:dyDescent="0.3">
      <c r="A3" t="s">
        <v>1</v>
      </c>
      <c r="B3" s="9">
        <v>14379180</v>
      </c>
      <c r="C3" s="9">
        <v>38778990</v>
      </c>
      <c r="D3" s="9">
        <v>5717055</v>
      </c>
      <c r="E3" s="9">
        <v>38778990</v>
      </c>
      <c r="F3" s="9">
        <v>5756956</v>
      </c>
      <c r="G3" s="9">
        <v>485711</v>
      </c>
      <c r="H3" s="9">
        <v>9377882</v>
      </c>
      <c r="I3" s="9">
        <v>8635434</v>
      </c>
      <c r="J3" s="9">
        <v>77</v>
      </c>
      <c r="L3">
        <f>$L$1*D3</f>
        <v>1908913.2303899999</v>
      </c>
      <c r="M3">
        <f>L3</f>
        <v>1908913.2303899999</v>
      </c>
    </row>
    <row r="4" spans="1:13" x14ac:dyDescent="0.3">
      <c r="A4" t="s">
        <v>92</v>
      </c>
      <c r="B4" s="9">
        <v>21631670</v>
      </c>
      <c r="C4" s="9">
        <v>42622432</v>
      </c>
      <c r="D4" s="9">
        <v>7929550</v>
      </c>
      <c r="E4" s="9">
        <v>42622432</v>
      </c>
      <c r="F4" s="9">
        <v>8699392</v>
      </c>
      <c r="G4" s="9">
        <v>1872087</v>
      </c>
      <c r="H4" s="9">
        <v>8836517</v>
      </c>
      <c r="I4" s="9">
        <v>13049088</v>
      </c>
      <c r="J4" s="9">
        <v>26</v>
      </c>
      <c r="L4">
        <f t="shared" ref="L4:L52" si="0">$L$1*D4</f>
        <v>2647660.8858999996</v>
      </c>
      <c r="M4">
        <f t="shared" ref="M4:M52" si="1">L4</f>
        <v>2647660.8858999996</v>
      </c>
    </row>
    <row r="5" spans="1:13" x14ac:dyDescent="0.3">
      <c r="A5" t="s">
        <v>93</v>
      </c>
      <c r="B5" s="9">
        <v>19570257</v>
      </c>
      <c r="C5" s="9">
        <v>42682830</v>
      </c>
      <c r="D5" s="9">
        <v>7369556</v>
      </c>
      <c r="E5" s="9">
        <v>42682830</v>
      </c>
      <c r="F5" s="9">
        <v>7925986</v>
      </c>
      <c r="G5" s="9">
        <v>1676560</v>
      </c>
      <c r="H5" s="9">
        <v>8315852</v>
      </c>
      <c r="I5" s="9">
        <v>11888979</v>
      </c>
      <c r="J5" s="9">
        <v>29</v>
      </c>
      <c r="L5">
        <f t="shared" si="0"/>
        <v>2460680.0092879999</v>
      </c>
      <c r="M5">
        <f t="shared" si="1"/>
        <v>2460680.0092879999</v>
      </c>
    </row>
    <row r="6" spans="1:13" x14ac:dyDescent="0.3">
      <c r="A6" t="s">
        <v>94</v>
      </c>
      <c r="B6" s="9">
        <v>16855577</v>
      </c>
      <c r="C6" s="9">
        <v>41299638</v>
      </c>
      <c r="D6" s="9">
        <v>6378496</v>
      </c>
      <c r="E6" s="9">
        <v>41299638</v>
      </c>
      <c r="F6" s="9">
        <v>6931964</v>
      </c>
      <c r="G6" s="9">
        <v>1584478</v>
      </c>
      <c r="H6" s="9">
        <v>8069530</v>
      </c>
      <c r="I6" s="9">
        <v>10397946</v>
      </c>
      <c r="J6" s="9">
        <v>149</v>
      </c>
      <c r="L6">
        <f t="shared" si="0"/>
        <v>2129767.0574079999</v>
      </c>
      <c r="M6">
        <f t="shared" si="1"/>
        <v>2129767.0574079999</v>
      </c>
    </row>
    <row r="7" spans="1:13" x14ac:dyDescent="0.3">
      <c r="A7" t="s">
        <v>95</v>
      </c>
      <c r="B7" s="9">
        <v>23015518</v>
      </c>
      <c r="C7" s="9">
        <v>42188910</v>
      </c>
      <c r="D7" s="9">
        <v>8561351</v>
      </c>
      <c r="E7" s="9">
        <v>42188910</v>
      </c>
      <c r="F7" s="9">
        <v>9374672</v>
      </c>
      <c r="G7" s="9">
        <v>2094833</v>
      </c>
      <c r="H7" s="9">
        <v>9445961</v>
      </c>
      <c r="I7" s="9">
        <v>14062008</v>
      </c>
      <c r="J7" s="9">
        <v>30</v>
      </c>
      <c r="L7">
        <f t="shared" si="0"/>
        <v>2858617.9761979999</v>
      </c>
      <c r="M7">
        <f t="shared" si="1"/>
        <v>2858617.9761979999</v>
      </c>
    </row>
    <row r="8" spans="1:13" x14ac:dyDescent="0.3">
      <c r="A8" t="s">
        <v>96</v>
      </c>
      <c r="B8" s="9">
        <v>11483100</v>
      </c>
      <c r="C8" s="9">
        <v>38381076</v>
      </c>
      <c r="D8" s="9">
        <v>5675086</v>
      </c>
      <c r="E8" s="9">
        <v>38381076</v>
      </c>
      <c r="F8" s="9">
        <v>5691906</v>
      </c>
      <c r="G8" s="9">
        <v>666681</v>
      </c>
      <c r="H8" s="9">
        <v>10973065</v>
      </c>
      <c r="I8" s="9">
        <v>8537859</v>
      </c>
      <c r="J8" s="9">
        <v>90</v>
      </c>
      <c r="L8">
        <f t="shared" si="0"/>
        <v>1894899.8652279999</v>
      </c>
      <c r="M8">
        <f t="shared" si="1"/>
        <v>1894899.8652279999</v>
      </c>
    </row>
    <row r="9" spans="1:13" x14ac:dyDescent="0.3">
      <c r="A9" t="s">
        <v>97</v>
      </c>
      <c r="B9" s="9">
        <v>13314704</v>
      </c>
      <c r="C9" s="9">
        <v>40568670</v>
      </c>
      <c r="D9" s="9">
        <v>5475702</v>
      </c>
      <c r="E9" s="9">
        <v>40568670</v>
      </c>
      <c r="F9" s="9">
        <v>5543848</v>
      </c>
      <c r="G9" s="9">
        <v>1060168</v>
      </c>
      <c r="H9" s="9">
        <v>8560652</v>
      </c>
      <c r="I9" s="9">
        <v>8315772</v>
      </c>
      <c r="J9" s="9">
        <v>90</v>
      </c>
      <c r="L9">
        <f t="shared" si="0"/>
        <v>1828325.9463959998</v>
      </c>
      <c r="M9">
        <f t="shared" si="1"/>
        <v>1828325.9463959998</v>
      </c>
    </row>
    <row r="10" spans="1:13" x14ac:dyDescent="0.3">
      <c r="A10" t="s">
        <v>98</v>
      </c>
      <c r="B10" s="9">
        <v>21487770</v>
      </c>
      <c r="C10" s="9">
        <v>41673212</v>
      </c>
      <c r="D10" s="9">
        <v>8181537</v>
      </c>
      <c r="E10" s="9">
        <v>41673212</v>
      </c>
      <c r="F10" s="9">
        <v>9051174</v>
      </c>
      <c r="G10" s="9">
        <v>2738885</v>
      </c>
      <c r="H10" s="9">
        <v>9149940</v>
      </c>
      <c r="I10" s="9">
        <v>13576761</v>
      </c>
      <c r="J10" s="9">
        <v>26</v>
      </c>
      <c r="L10">
        <f t="shared" si="0"/>
        <v>2731798.8412259999</v>
      </c>
      <c r="M10">
        <f t="shared" si="1"/>
        <v>2731798.8412259999</v>
      </c>
    </row>
    <row r="11" spans="1:13" x14ac:dyDescent="0.3">
      <c r="A11" t="s">
        <v>99</v>
      </c>
      <c r="B11" s="9">
        <v>10954871</v>
      </c>
      <c r="C11" s="9">
        <v>36510334</v>
      </c>
      <c r="D11" s="9">
        <v>4683485</v>
      </c>
      <c r="E11" s="9">
        <v>36510334</v>
      </c>
      <c r="F11" s="9">
        <v>4804540</v>
      </c>
      <c r="G11" s="9">
        <v>931803</v>
      </c>
      <c r="H11" s="9">
        <v>8306688</v>
      </c>
      <c r="I11" s="9">
        <v>7206810</v>
      </c>
      <c r="J11" s="9">
        <v>112</v>
      </c>
      <c r="L11">
        <f t="shared" si="0"/>
        <v>1563806.2745299998</v>
      </c>
      <c r="M11">
        <f t="shared" si="1"/>
        <v>1563806.2745299998</v>
      </c>
    </row>
    <row r="12" spans="1:13" x14ac:dyDescent="0.3">
      <c r="A12" t="s">
        <v>100</v>
      </c>
      <c r="B12" s="9">
        <v>25648253</v>
      </c>
      <c r="C12" s="9">
        <v>42338646</v>
      </c>
      <c r="D12" s="9">
        <v>10269974</v>
      </c>
      <c r="E12" s="9">
        <v>42338646</v>
      </c>
      <c r="F12" s="9">
        <v>10259510</v>
      </c>
      <c r="G12" s="9">
        <v>1939380</v>
      </c>
      <c r="H12" s="9">
        <v>12940229</v>
      </c>
      <c r="I12" s="9">
        <v>15389265</v>
      </c>
      <c r="J12" s="9">
        <v>22</v>
      </c>
      <c r="L12">
        <f t="shared" si="0"/>
        <v>3429123.7786519998</v>
      </c>
      <c r="M12">
        <f t="shared" si="1"/>
        <v>3429123.7786519998</v>
      </c>
    </row>
    <row r="13" spans="1:13" x14ac:dyDescent="0.3">
      <c r="A13" t="s">
        <v>101</v>
      </c>
      <c r="B13" s="9">
        <v>18903091</v>
      </c>
      <c r="C13" s="9">
        <v>41190562</v>
      </c>
      <c r="D13" s="9">
        <v>7299650</v>
      </c>
      <c r="E13" s="9">
        <v>41190562</v>
      </c>
      <c r="F13" s="9">
        <v>8072518</v>
      </c>
      <c r="G13" s="9">
        <v>2924834</v>
      </c>
      <c r="H13" s="9">
        <v>9826832</v>
      </c>
      <c r="I13" s="9">
        <v>12108777</v>
      </c>
      <c r="J13" s="9">
        <v>116</v>
      </c>
      <c r="L13">
        <f t="shared" si="0"/>
        <v>2437338.5356999999</v>
      </c>
      <c r="M13">
        <f t="shared" si="1"/>
        <v>2437338.5356999999</v>
      </c>
    </row>
    <row r="14" spans="1:13" x14ac:dyDescent="0.3">
      <c r="A14" t="s">
        <v>102</v>
      </c>
      <c r="B14" s="9">
        <v>17903873</v>
      </c>
      <c r="C14" s="9">
        <v>46050940</v>
      </c>
      <c r="D14" s="9">
        <v>6958941</v>
      </c>
      <c r="E14" s="9">
        <v>46050940</v>
      </c>
      <c r="F14" s="9">
        <v>7719886</v>
      </c>
      <c r="G14" s="9">
        <v>3087657</v>
      </c>
      <c r="H14" s="9">
        <v>7995674</v>
      </c>
      <c r="I14" s="9">
        <v>11579829</v>
      </c>
      <c r="J14" s="9">
        <v>141</v>
      </c>
      <c r="L14">
        <f t="shared" si="0"/>
        <v>2323576.482018</v>
      </c>
      <c r="M14">
        <f t="shared" si="1"/>
        <v>2323576.482018</v>
      </c>
    </row>
    <row r="15" spans="1:13" x14ac:dyDescent="0.3">
      <c r="A15" t="s">
        <v>103</v>
      </c>
      <c r="B15" s="9">
        <v>15475274</v>
      </c>
      <c r="C15" s="9">
        <v>42923456</v>
      </c>
      <c r="D15" s="9">
        <v>6328078</v>
      </c>
      <c r="E15" s="9">
        <v>42923456</v>
      </c>
      <c r="F15" s="9">
        <v>6956092</v>
      </c>
      <c r="G15" s="9">
        <v>3214981</v>
      </c>
      <c r="H15" s="9">
        <v>8246008</v>
      </c>
      <c r="I15" s="9">
        <v>10434138</v>
      </c>
      <c r="J15" s="9">
        <v>264</v>
      </c>
      <c r="L15">
        <f t="shared" si="0"/>
        <v>2112932.5880439999</v>
      </c>
      <c r="M15">
        <f t="shared" si="1"/>
        <v>2112932.5880439999</v>
      </c>
    </row>
    <row r="16" spans="1:13" x14ac:dyDescent="0.3">
      <c r="A16" t="s">
        <v>104</v>
      </c>
      <c r="B16" s="9">
        <v>15004946</v>
      </c>
      <c r="C16" s="9">
        <v>41457150</v>
      </c>
      <c r="D16" s="9">
        <v>6134861</v>
      </c>
      <c r="E16" s="9">
        <v>41457150</v>
      </c>
      <c r="F16" s="9">
        <v>6815352</v>
      </c>
      <c r="G16" s="9">
        <v>3720399</v>
      </c>
      <c r="H16" s="9">
        <v>8242972</v>
      </c>
      <c r="I16" s="9">
        <v>10223028</v>
      </c>
      <c r="J16" s="9">
        <v>122</v>
      </c>
      <c r="L16">
        <f t="shared" si="0"/>
        <v>2048417.8181779999</v>
      </c>
      <c r="M16">
        <f t="shared" si="1"/>
        <v>2048417.8181779999</v>
      </c>
    </row>
    <row r="17" spans="1:13" x14ac:dyDescent="0.3">
      <c r="A17" t="s">
        <v>105</v>
      </c>
      <c r="B17" s="9">
        <v>14743622</v>
      </c>
      <c r="C17" s="9">
        <v>39159456</v>
      </c>
      <c r="D17" s="9">
        <v>6048327</v>
      </c>
      <c r="E17" s="9">
        <v>39159456</v>
      </c>
      <c r="F17" s="9">
        <v>6743198</v>
      </c>
      <c r="G17" s="9">
        <v>3454327</v>
      </c>
      <c r="H17" s="9">
        <v>8309765</v>
      </c>
      <c r="I17" s="9">
        <v>10114797</v>
      </c>
      <c r="J17" s="9">
        <v>113</v>
      </c>
      <c r="L17">
        <f t="shared" si="0"/>
        <v>2019524.2886459997</v>
      </c>
      <c r="M17">
        <f t="shared" si="1"/>
        <v>2019524.2886459997</v>
      </c>
    </row>
    <row r="18" spans="1:13" x14ac:dyDescent="0.3">
      <c r="A18" t="s">
        <v>106</v>
      </c>
      <c r="B18" s="9">
        <v>14723774</v>
      </c>
      <c r="C18" s="9">
        <v>38923012</v>
      </c>
      <c r="D18" s="9">
        <v>6046106</v>
      </c>
      <c r="E18" s="9">
        <v>38923012</v>
      </c>
      <c r="F18" s="9">
        <v>6749376</v>
      </c>
      <c r="G18" s="9">
        <v>3800990</v>
      </c>
      <c r="H18" s="9">
        <v>8264808</v>
      </c>
      <c r="I18" s="9">
        <v>10124064</v>
      </c>
      <c r="J18" s="9">
        <v>122</v>
      </c>
      <c r="L18">
        <f t="shared" si="0"/>
        <v>2018782.7011879999</v>
      </c>
      <c r="M18">
        <f t="shared" si="1"/>
        <v>2018782.7011879999</v>
      </c>
    </row>
    <row r="19" spans="1:13" x14ac:dyDescent="0.3">
      <c r="A19" t="s">
        <v>107</v>
      </c>
      <c r="B19" s="9">
        <v>14463756</v>
      </c>
      <c r="C19" s="9">
        <v>38823072</v>
      </c>
      <c r="D19" s="9">
        <v>5933812</v>
      </c>
      <c r="E19" s="9">
        <v>38823072</v>
      </c>
      <c r="F19" s="9">
        <v>6651646</v>
      </c>
      <c r="G19" s="9">
        <v>3749523</v>
      </c>
      <c r="H19" s="9">
        <v>8346993</v>
      </c>
      <c r="I19" s="9">
        <v>9977469</v>
      </c>
      <c r="J19" s="9">
        <v>122</v>
      </c>
      <c r="L19">
        <f t="shared" si="0"/>
        <v>1981287.9591759997</v>
      </c>
      <c r="M19">
        <f t="shared" si="1"/>
        <v>1981287.9591759997</v>
      </c>
    </row>
    <row r="20" spans="1:13" x14ac:dyDescent="0.3">
      <c r="A20" t="s">
        <v>108</v>
      </c>
      <c r="B20" s="9">
        <v>25888923</v>
      </c>
      <c r="C20" s="9">
        <v>42454730</v>
      </c>
      <c r="D20" s="9">
        <v>10346561</v>
      </c>
      <c r="E20" s="9">
        <v>42454730</v>
      </c>
      <c r="F20" s="9">
        <v>10355586</v>
      </c>
      <c r="G20" s="9">
        <v>2400069</v>
      </c>
      <c r="H20" s="9">
        <v>13386204</v>
      </c>
      <c r="I20" s="9">
        <v>15533379</v>
      </c>
      <c r="J20" s="9">
        <v>22</v>
      </c>
      <c r="L20">
        <f t="shared" si="0"/>
        <v>3454696.0247779996</v>
      </c>
      <c r="M20">
        <f t="shared" si="1"/>
        <v>3454696.0247779996</v>
      </c>
    </row>
    <row r="21" spans="1:13" x14ac:dyDescent="0.3">
      <c r="A21" t="s">
        <v>109</v>
      </c>
      <c r="B21" s="9">
        <v>25923943</v>
      </c>
      <c r="C21" s="9">
        <v>42342272</v>
      </c>
      <c r="D21" s="9">
        <v>10378527</v>
      </c>
      <c r="E21" s="9">
        <v>42342272</v>
      </c>
      <c r="F21" s="9">
        <v>10369594</v>
      </c>
      <c r="G21" s="9">
        <v>2410952</v>
      </c>
      <c r="H21" s="9">
        <v>13330411</v>
      </c>
      <c r="I21" s="9">
        <v>15554391</v>
      </c>
      <c r="J21" s="9">
        <v>21</v>
      </c>
      <c r="L21">
        <f t="shared" si="0"/>
        <v>3465369.4082459998</v>
      </c>
      <c r="M21">
        <f t="shared" si="1"/>
        <v>3465369.4082459998</v>
      </c>
    </row>
    <row r="22" spans="1:13" x14ac:dyDescent="0.3">
      <c r="A22" t="s">
        <v>110</v>
      </c>
      <c r="B22" s="9">
        <v>15916850</v>
      </c>
      <c r="C22" s="9">
        <v>43371664</v>
      </c>
      <c r="D22" s="9">
        <v>5198852</v>
      </c>
      <c r="E22" s="9">
        <v>43371664</v>
      </c>
      <c r="F22" s="9">
        <v>6442396</v>
      </c>
      <c r="G22" s="9">
        <v>4717450</v>
      </c>
      <c r="H22" s="9">
        <v>6124330</v>
      </c>
      <c r="I22" s="9">
        <v>9663594</v>
      </c>
      <c r="J22" s="9">
        <v>24</v>
      </c>
      <c r="L22">
        <f t="shared" si="0"/>
        <v>1735886.2850959999</v>
      </c>
      <c r="M22">
        <f t="shared" si="1"/>
        <v>1735886.2850959999</v>
      </c>
    </row>
    <row r="23" spans="1:13" x14ac:dyDescent="0.3">
      <c r="A23" t="s">
        <v>111</v>
      </c>
      <c r="B23" s="9">
        <v>17750218</v>
      </c>
      <c r="C23" s="9">
        <v>42407388</v>
      </c>
      <c r="D23" s="9">
        <v>7445916</v>
      </c>
      <c r="E23" s="9">
        <v>42407388</v>
      </c>
      <c r="F23" s="9">
        <v>7146452</v>
      </c>
      <c r="G23" s="9">
        <v>2132971</v>
      </c>
      <c r="H23" s="9">
        <v>12176663</v>
      </c>
      <c r="I23" s="9">
        <v>10719678</v>
      </c>
      <c r="J23" s="9">
        <v>23</v>
      </c>
      <c r="L23">
        <f t="shared" si="0"/>
        <v>2486176.4605679996</v>
      </c>
      <c r="M23">
        <f t="shared" si="1"/>
        <v>2486176.4605679996</v>
      </c>
    </row>
    <row r="24" spans="1:13" x14ac:dyDescent="0.3">
      <c r="A24" t="s">
        <v>112</v>
      </c>
      <c r="B24" s="9">
        <v>17721222</v>
      </c>
      <c r="C24" s="9">
        <v>42360176</v>
      </c>
      <c r="D24" s="9">
        <v>7363867</v>
      </c>
      <c r="E24" s="9">
        <v>42360176</v>
      </c>
      <c r="F24" s="9">
        <v>7135528</v>
      </c>
      <c r="G24" s="9">
        <v>2253355</v>
      </c>
      <c r="H24" s="9">
        <v>12083126</v>
      </c>
      <c r="I24" s="9">
        <v>10703292</v>
      </c>
      <c r="J24" s="9">
        <v>24</v>
      </c>
      <c r="L24">
        <f t="shared" si="0"/>
        <v>2458780.4635659996</v>
      </c>
      <c r="M24">
        <f t="shared" si="1"/>
        <v>2458780.4635659996</v>
      </c>
    </row>
    <row r="25" spans="1:13" x14ac:dyDescent="0.3">
      <c r="A25" t="s">
        <v>113</v>
      </c>
      <c r="B25" s="9">
        <v>17761997</v>
      </c>
      <c r="C25" s="9">
        <v>42473160</v>
      </c>
      <c r="D25" s="9">
        <v>7363094</v>
      </c>
      <c r="E25" s="9">
        <v>42473160</v>
      </c>
      <c r="F25" s="9">
        <v>7151694</v>
      </c>
      <c r="G25" s="9">
        <v>2163314</v>
      </c>
      <c r="H25" s="9">
        <v>12235847</v>
      </c>
      <c r="I25" s="9">
        <v>10727541</v>
      </c>
      <c r="J25" s="9">
        <v>26</v>
      </c>
      <c r="L25">
        <f t="shared" si="0"/>
        <v>2458522.3604119997</v>
      </c>
      <c r="M25">
        <f t="shared" si="1"/>
        <v>2458522.3604119997</v>
      </c>
    </row>
    <row r="26" spans="1:13" x14ac:dyDescent="0.3">
      <c r="A26" t="s">
        <v>114</v>
      </c>
      <c r="B26" s="9">
        <v>18157370</v>
      </c>
      <c r="C26" s="9">
        <v>42831648</v>
      </c>
      <c r="D26" s="9">
        <v>7581332</v>
      </c>
      <c r="E26" s="9">
        <v>42831648</v>
      </c>
      <c r="F26" s="9">
        <v>7289676</v>
      </c>
      <c r="G26" s="9">
        <v>2195952</v>
      </c>
      <c r="H26" s="9">
        <v>12383677</v>
      </c>
      <c r="I26" s="9">
        <v>10934514</v>
      </c>
      <c r="J26" s="9">
        <v>26</v>
      </c>
      <c r="L26">
        <f t="shared" si="0"/>
        <v>2531391.5921359998</v>
      </c>
      <c r="M26">
        <f t="shared" si="1"/>
        <v>2531391.5921359998</v>
      </c>
    </row>
    <row r="27" spans="1:13" x14ac:dyDescent="0.3">
      <c r="A27" t="s">
        <v>115</v>
      </c>
      <c r="B27" s="9">
        <v>18273448</v>
      </c>
      <c r="C27" s="9">
        <v>42897630</v>
      </c>
      <c r="D27" s="9">
        <v>7605795</v>
      </c>
      <c r="E27" s="9">
        <v>42897630</v>
      </c>
      <c r="F27" s="9">
        <v>7337172</v>
      </c>
      <c r="G27" s="9">
        <v>2197608</v>
      </c>
      <c r="H27" s="9">
        <v>12579583</v>
      </c>
      <c r="I27" s="9">
        <v>11005758</v>
      </c>
      <c r="J27" s="9">
        <v>28</v>
      </c>
      <c r="L27">
        <f t="shared" si="0"/>
        <v>2539559.7389099998</v>
      </c>
      <c r="M27">
        <f t="shared" si="1"/>
        <v>2539559.7389099998</v>
      </c>
    </row>
    <row r="28" spans="1:13" x14ac:dyDescent="0.3">
      <c r="A28" t="s">
        <v>116</v>
      </c>
      <c r="B28" s="9">
        <v>18217852</v>
      </c>
      <c r="C28" s="9">
        <v>42903048</v>
      </c>
      <c r="D28" s="9">
        <v>7552202</v>
      </c>
      <c r="E28" s="9">
        <v>42903048</v>
      </c>
      <c r="F28" s="9">
        <v>7338104</v>
      </c>
      <c r="G28" s="9">
        <v>2348957</v>
      </c>
      <c r="H28" s="9">
        <v>12876940</v>
      </c>
      <c r="I28" s="9">
        <v>11007156</v>
      </c>
      <c r="J28" s="9">
        <v>26</v>
      </c>
      <c r="L28">
        <f t="shared" si="0"/>
        <v>2521665.1433959999</v>
      </c>
      <c r="M28">
        <f t="shared" si="1"/>
        <v>2521665.1433959999</v>
      </c>
    </row>
    <row r="29" spans="1:13" x14ac:dyDescent="0.3">
      <c r="A29" t="s">
        <v>117</v>
      </c>
      <c r="B29" s="9">
        <v>20608606</v>
      </c>
      <c r="C29" s="9">
        <v>41967096</v>
      </c>
      <c r="D29" s="9">
        <v>6512259</v>
      </c>
      <c r="E29" s="9">
        <v>41967096</v>
      </c>
      <c r="F29" s="9">
        <v>8263320</v>
      </c>
      <c r="G29" s="9">
        <v>6324544</v>
      </c>
      <c r="H29" s="9">
        <v>7520311</v>
      </c>
      <c r="I29" s="9">
        <v>12394980</v>
      </c>
      <c r="J29" s="9">
        <v>27</v>
      </c>
      <c r="L29">
        <f t="shared" si="0"/>
        <v>2174430.2555819997</v>
      </c>
      <c r="M29">
        <f t="shared" si="1"/>
        <v>2174430.2555819997</v>
      </c>
    </row>
    <row r="30" spans="1:13" x14ac:dyDescent="0.3">
      <c r="A30" t="s">
        <v>118</v>
      </c>
      <c r="B30" s="9">
        <v>20366610</v>
      </c>
      <c r="C30" s="9">
        <v>41684706</v>
      </c>
      <c r="D30" s="9">
        <v>6615339</v>
      </c>
      <c r="E30" s="9">
        <v>41684706</v>
      </c>
      <c r="F30" s="9">
        <v>8321140</v>
      </c>
      <c r="G30" s="9">
        <v>6294317</v>
      </c>
      <c r="H30" s="9">
        <v>7820365</v>
      </c>
      <c r="I30" s="9">
        <v>12481710</v>
      </c>
      <c r="J30" s="9">
        <v>36</v>
      </c>
      <c r="L30">
        <f t="shared" si="0"/>
        <v>2208848.4614219996</v>
      </c>
      <c r="M30">
        <f t="shared" si="1"/>
        <v>2208848.4614219996</v>
      </c>
    </row>
    <row r="31" spans="1:13" x14ac:dyDescent="0.3">
      <c r="A31" t="s">
        <v>119</v>
      </c>
      <c r="B31" s="9">
        <v>22483958</v>
      </c>
      <c r="C31" s="9">
        <v>42431914</v>
      </c>
      <c r="D31" s="9">
        <v>7298232</v>
      </c>
      <c r="E31" s="9">
        <v>42431914</v>
      </c>
      <c r="F31" s="9">
        <v>9238712</v>
      </c>
      <c r="G31" s="9">
        <v>6832812</v>
      </c>
      <c r="H31" s="9">
        <v>8387703</v>
      </c>
      <c r="I31" s="9">
        <v>13858068</v>
      </c>
      <c r="J31" s="9">
        <v>29</v>
      </c>
      <c r="L31">
        <f t="shared" si="0"/>
        <v>2436865.0683359997</v>
      </c>
      <c r="M31">
        <f t="shared" si="1"/>
        <v>2436865.0683359997</v>
      </c>
    </row>
    <row r="32" spans="1:13" x14ac:dyDescent="0.3">
      <c r="A32" t="s">
        <v>120</v>
      </c>
      <c r="B32" s="9">
        <v>21954451</v>
      </c>
      <c r="C32" s="9">
        <v>42464536</v>
      </c>
      <c r="D32" s="9">
        <v>6751048</v>
      </c>
      <c r="E32" s="9">
        <v>42464536</v>
      </c>
      <c r="F32" s="9">
        <v>8836422</v>
      </c>
      <c r="G32" s="9">
        <v>7254456</v>
      </c>
      <c r="H32" s="9">
        <v>7944445</v>
      </c>
      <c r="I32" s="9">
        <v>13254633</v>
      </c>
      <c r="J32" s="9">
        <v>36</v>
      </c>
      <c r="L32">
        <f t="shared" si="0"/>
        <v>2254161.4251039997</v>
      </c>
      <c r="M32">
        <f t="shared" si="1"/>
        <v>2254161.4251039997</v>
      </c>
    </row>
    <row r="33" spans="1:13" x14ac:dyDescent="0.3">
      <c r="A33" t="s">
        <v>121</v>
      </c>
      <c r="B33" s="9">
        <v>22071141</v>
      </c>
      <c r="C33" s="9">
        <v>42496176</v>
      </c>
      <c r="D33" s="9">
        <v>6800942</v>
      </c>
      <c r="E33" s="9">
        <v>42496176</v>
      </c>
      <c r="F33" s="9">
        <v>8880718</v>
      </c>
      <c r="G33" s="9">
        <v>7325011</v>
      </c>
      <c r="H33" s="9">
        <v>8040912</v>
      </c>
      <c r="I33" s="9">
        <v>13321077</v>
      </c>
      <c r="J33" s="9">
        <v>24</v>
      </c>
      <c r="L33">
        <f t="shared" si="0"/>
        <v>2270820.9319159999</v>
      </c>
      <c r="M33">
        <f t="shared" si="1"/>
        <v>2270820.9319159999</v>
      </c>
    </row>
    <row r="34" spans="1:13" x14ac:dyDescent="0.3">
      <c r="A34" t="s">
        <v>122</v>
      </c>
      <c r="B34" s="9">
        <v>23512168</v>
      </c>
      <c r="C34" s="9">
        <v>42691604</v>
      </c>
      <c r="D34" s="9">
        <v>8138428</v>
      </c>
      <c r="E34" s="9">
        <v>42691604</v>
      </c>
      <c r="F34" s="9">
        <v>9428848</v>
      </c>
      <c r="G34" s="9">
        <v>6169718</v>
      </c>
      <c r="H34" s="9">
        <v>10111391</v>
      </c>
      <c r="I34" s="9">
        <v>14143272</v>
      </c>
      <c r="J34" s="9">
        <v>32</v>
      </c>
      <c r="L34">
        <f t="shared" si="0"/>
        <v>2717404.8323439998</v>
      </c>
      <c r="M34">
        <f t="shared" si="1"/>
        <v>2717404.8323439998</v>
      </c>
    </row>
    <row r="35" spans="1:13" x14ac:dyDescent="0.3">
      <c r="A35" t="s">
        <v>123</v>
      </c>
      <c r="B35" s="9">
        <v>22738899</v>
      </c>
      <c r="C35" s="9">
        <v>42758916</v>
      </c>
      <c r="D35" s="9">
        <v>8056343</v>
      </c>
      <c r="E35" s="9">
        <v>42758916</v>
      </c>
      <c r="F35" s="9">
        <v>9390766</v>
      </c>
      <c r="G35" s="9">
        <v>6303543</v>
      </c>
      <c r="H35" s="9">
        <v>10140066</v>
      </c>
      <c r="I35" s="9">
        <v>14086149</v>
      </c>
      <c r="J35" s="9">
        <v>26</v>
      </c>
      <c r="L35">
        <f t="shared" si="0"/>
        <v>2689996.8150139996</v>
      </c>
      <c r="M35">
        <f t="shared" si="1"/>
        <v>2689996.8150139996</v>
      </c>
    </row>
    <row r="36" spans="1:13" x14ac:dyDescent="0.3">
      <c r="A36" t="s">
        <v>124</v>
      </c>
      <c r="B36" s="9">
        <v>23273723</v>
      </c>
      <c r="C36" s="9">
        <v>42970366</v>
      </c>
      <c r="D36" s="9">
        <v>8099612</v>
      </c>
      <c r="E36" s="9">
        <v>42970366</v>
      </c>
      <c r="F36" s="9">
        <v>9564378</v>
      </c>
      <c r="G36" s="9">
        <v>6655025</v>
      </c>
      <c r="H36" s="9">
        <v>9766125</v>
      </c>
      <c r="I36" s="9">
        <v>14346567</v>
      </c>
      <c r="J36" s="9">
        <v>27</v>
      </c>
      <c r="L36">
        <f t="shared" si="0"/>
        <v>2704444.2475759997</v>
      </c>
      <c r="M36">
        <f t="shared" si="1"/>
        <v>2704444.2475759997</v>
      </c>
    </row>
    <row r="37" spans="1:13" x14ac:dyDescent="0.3">
      <c r="A37" t="s">
        <v>125</v>
      </c>
      <c r="B37" s="9">
        <v>23568241</v>
      </c>
      <c r="C37" s="9">
        <v>42667626</v>
      </c>
      <c r="D37" s="9">
        <v>8299837</v>
      </c>
      <c r="E37" s="9">
        <v>42667626</v>
      </c>
      <c r="F37" s="9">
        <v>9669518</v>
      </c>
      <c r="G37" s="9">
        <v>6571742</v>
      </c>
      <c r="H37" s="9">
        <v>10485707</v>
      </c>
      <c r="I37" s="9">
        <v>14504277</v>
      </c>
      <c r="J37" s="9">
        <v>27</v>
      </c>
      <c r="L37">
        <f t="shared" si="0"/>
        <v>2771298.9746259996</v>
      </c>
      <c r="M37">
        <f t="shared" si="1"/>
        <v>2771298.9746259996</v>
      </c>
    </row>
    <row r="38" spans="1:13" x14ac:dyDescent="0.3">
      <c r="A38" t="s">
        <v>126</v>
      </c>
      <c r="B38" s="9">
        <v>25211070</v>
      </c>
      <c r="C38" s="9">
        <v>42648920</v>
      </c>
      <c r="D38" s="9">
        <v>8981768</v>
      </c>
      <c r="E38" s="9">
        <v>42648920</v>
      </c>
      <c r="F38" s="9">
        <v>10340340</v>
      </c>
      <c r="G38" s="9">
        <v>6555168</v>
      </c>
      <c r="H38" s="9">
        <v>11002884</v>
      </c>
      <c r="I38" s="9">
        <v>15510510</v>
      </c>
      <c r="J38" s="9">
        <v>32</v>
      </c>
      <c r="L38">
        <f t="shared" si="0"/>
        <v>2998994.3716639997</v>
      </c>
      <c r="M38">
        <f t="shared" si="1"/>
        <v>2998994.3716639997</v>
      </c>
    </row>
    <row r="39" spans="1:13" x14ac:dyDescent="0.3">
      <c r="A39" t="s">
        <v>127</v>
      </c>
      <c r="B39" s="9">
        <v>25194377</v>
      </c>
      <c r="C39" s="9">
        <v>42251094</v>
      </c>
      <c r="D39" s="9">
        <v>10147485</v>
      </c>
      <c r="E39" s="9">
        <v>42251094</v>
      </c>
      <c r="F39" s="9">
        <v>10078950</v>
      </c>
      <c r="G39" s="9">
        <v>4330537</v>
      </c>
      <c r="H39" s="9">
        <v>14441489</v>
      </c>
      <c r="I39" s="9">
        <v>15118425</v>
      </c>
      <c r="J39" s="9">
        <v>28</v>
      </c>
      <c r="L39">
        <f t="shared" si="0"/>
        <v>3388224.9465299998</v>
      </c>
      <c r="M39">
        <f t="shared" si="1"/>
        <v>3388224.9465299998</v>
      </c>
    </row>
    <row r="40" spans="1:13" x14ac:dyDescent="0.3">
      <c r="A40" t="s">
        <v>128</v>
      </c>
      <c r="B40" s="9">
        <v>25240237</v>
      </c>
      <c r="C40" s="9">
        <v>42283604</v>
      </c>
      <c r="D40" s="9">
        <v>10237288</v>
      </c>
      <c r="E40" s="9">
        <v>42283604</v>
      </c>
      <c r="F40" s="9">
        <v>10098994</v>
      </c>
      <c r="G40" s="9">
        <v>4516940</v>
      </c>
      <c r="H40" s="9">
        <v>14525692</v>
      </c>
      <c r="I40" s="9">
        <v>15148491</v>
      </c>
      <c r="J40" s="9">
        <v>28</v>
      </c>
      <c r="L40">
        <f t="shared" si="0"/>
        <v>3418209.9886239995</v>
      </c>
      <c r="M40">
        <f t="shared" si="1"/>
        <v>3418209.9886239995</v>
      </c>
    </row>
    <row r="41" spans="1:13" x14ac:dyDescent="0.3">
      <c r="A41" t="s">
        <v>129</v>
      </c>
      <c r="B41" s="9">
        <v>25446824</v>
      </c>
      <c r="C41" s="9">
        <v>42285778</v>
      </c>
      <c r="D41" s="9">
        <v>10267920</v>
      </c>
      <c r="E41" s="9">
        <v>42285778</v>
      </c>
      <c r="F41" s="9">
        <v>10190520</v>
      </c>
      <c r="G41" s="9">
        <v>4449740</v>
      </c>
      <c r="H41" s="9">
        <v>14715722</v>
      </c>
      <c r="I41" s="9">
        <v>15285780</v>
      </c>
      <c r="J41" s="9">
        <v>25</v>
      </c>
      <c r="L41">
        <f t="shared" si="0"/>
        <v>3428437.9521599999</v>
      </c>
      <c r="M41">
        <f t="shared" si="1"/>
        <v>3428437.9521599999</v>
      </c>
    </row>
    <row r="42" spans="1:13" x14ac:dyDescent="0.3">
      <c r="A42" t="s">
        <v>130</v>
      </c>
      <c r="B42" s="9">
        <v>21734419</v>
      </c>
      <c r="C42" s="9">
        <v>40117954</v>
      </c>
      <c r="D42" s="9">
        <v>8729688</v>
      </c>
      <c r="E42" s="9">
        <v>40117954</v>
      </c>
      <c r="F42" s="9">
        <v>8721582</v>
      </c>
      <c r="G42" s="9">
        <v>3212818</v>
      </c>
      <c r="H42" s="9">
        <v>14006597</v>
      </c>
      <c r="I42" s="9">
        <v>13082373</v>
      </c>
      <c r="J42" s="9">
        <v>24</v>
      </c>
      <c r="L42">
        <f t="shared" si="0"/>
        <v>2914825.3638239997</v>
      </c>
      <c r="M42">
        <f t="shared" si="1"/>
        <v>2914825.3638239997</v>
      </c>
    </row>
    <row r="43" spans="1:13" x14ac:dyDescent="0.3">
      <c r="A43" t="s">
        <v>131</v>
      </c>
      <c r="B43" s="9">
        <v>24283066</v>
      </c>
      <c r="C43" s="9">
        <v>41245612</v>
      </c>
      <c r="D43" s="9">
        <v>10143469</v>
      </c>
      <c r="E43" s="9">
        <v>41245612</v>
      </c>
      <c r="F43" s="9">
        <v>9909856</v>
      </c>
      <c r="G43" s="9">
        <v>4214581</v>
      </c>
      <c r="H43" s="9">
        <v>15929305</v>
      </c>
      <c r="I43" s="9">
        <v>14864784</v>
      </c>
      <c r="J43" s="9">
        <v>32</v>
      </c>
      <c r="L43">
        <f t="shared" si="0"/>
        <v>3386884.0121619999</v>
      </c>
      <c r="M43">
        <f t="shared" si="1"/>
        <v>3386884.0121619999</v>
      </c>
    </row>
    <row r="44" spans="1:13" x14ac:dyDescent="0.3">
      <c r="A44" t="s">
        <v>132</v>
      </c>
      <c r="B44" s="9">
        <v>24274425</v>
      </c>
      <c r="C44" s="9">
        <v>41124832</v>
      </c>
      <c r="D44" s="9">
        <v>10154295</v>
      </c>
      <c r="E44" s="9">
        <v>41124832</v>
      </c>
      <c r="F44" s="9">
        <v>9911970</v>
      </c>
      <c r="G44" s="9">
        <v>4119475</v>
      </c>
      <c r="H44" s="9">
        <v>16219507</v>
      </c>
      <c r="I44" s="9">
        <v>14867955</v>
      </c>
      <c r="J44" s="9">
        <v>26</v>
      </c>
      <c r="L44">
        <f t="shared" si="0"/>
        <v>3390498.7919099997</v>
      </c>
      <c r="M44">
        <f t="shared" si="1"/>
        <v>3390498.7919099997</v>
      </c>
    </row>
    <row r="45" spans="1:13" x14ac:dyDescent="0.3">
      <c r="A45" t="s">
        <v>133</v>
      </c>
      <c r="B45" s="9">
        <v>24148368</v>
      </c>
      <c r="C45" s="9">
        <v>41147680</v>
      </c>
      <c r="D45" s="9">
        <v>9802445</v>
      </c>
      <c r="E45" s="9">
        <v>41147680</v>
      </c>
      <c r="F45" s="9">
        <v>9661956</v>
      </c>
      <c r="G45" s="9">
        <v>4039077</v>
      </c>
      <c r="H45" s="9">
        <v>15906642</v>
      </c>
      <c r="I45" s="9">
        <v>14492934</v>
      </c>
      <c r="J45" s="9">
        <v>18</v>
      </c>
      <c r="L45">
        <f t="shared" si="0"/>
        <v>3273016.7806099998</v>
      </c>
      <c r="M45">
        <f t="shared" si="1"/>
        <v>3273016.7806099998</v>
      </c>
    </row>
    <row r="46" spans="1:13" x14ac:dyDescent="0.3">
      <c r="A46" t="s">
        <v>134</v>
      </c>
      <c r="B46" s="9">
        <v>20766351</v>
      </c>
      <c r="C46" s="9">
        <v>41467648</v>
      </c>
      <c r="D46" s="9">
        <v>7858260</v>
      </c>
      <c r="E46" s="9">
        <v>41467648</v>
      </c>
      <c r="F46" s="9">
        <v>8310406</v>
      </c>
      <c r="G46" s="9">
        <v>1400093</v>
      </c>
      <c r="H46" s="9">
        <v>8980394</v>
      </c>
      <c r="I46" s="9">
        <v>12465609</v>
      </c>
      <c r="J46" s="9">
        <v>35</v>
      </c>
      <c r="L46">
        <f t="shared" si="0"/>
        <v>2623857.2974799997</v>
      </c>
      <c r="M46">
        <f t="shared" si="1"/>
        <v>2623857.2974799997</v>
      </c>
    </row>
    <row r="47" spans="1:13" x14ac:dyDescent="0.3">
      <c r="A47" t="s">
        <v>135</v>
      </c>
      <c r="B47" s="9">
        <v>13035779</v>
      </c>
      <c r="C47" s="9">
        <v>47005982</v>
      </c>
      <c r="D47" s="9">
        <v>5033385</v>
      </c>
      <c r="E47" s="9">
        <v>47005982</v>
      </c>
      <c r="F47" s="9">
        <v>5261870</v>
      </c>
      <c r="G47" s="9">
        <v>1196553</v>
      </c>
      <c r="H47" s="9">
        <v>5893946</v>
      </c>
      <c r="I47" s="9">
        <v>7892805</v>
      </c>
      <c r="J47" s="9">
        <v>26</v>
      </c>
      <c r="L47">
        <f t="shared" si="0"/>
        <v>1680637.1847299999</v>
      </c>
      <c r="M47">
        <f t="shared" si="1"/>
        <v>1680637.1847299999</v>
      </c>
    </row>
    <row r="48" spans="1:13" x14ac:dyDescent="0.3">
      <c r="A48" t="s">
        <v>136</v>
      </c>
      <c r="B48" s="9">
        <v>12339421</v>
      </c>
      <c r="C48" s="9">
        <v>43847052</v>
      </c>
      <c r="D48" s="9">
        <v>4743028</v>
      </c>
      <c r="E48" s="9">
        <v>43847052</v>
      </c>
      <c r="F48" s="9">
        <v>5005686</v>
      </c>
      <c r="G48" s="9">
        <v>1421673</v>
      </c>
      <c r="H48" s="9">
        <v>5709350</v>
      </c>
      <c r="I48" s="9">
        <v>7508529</v>
      </c>
      <c r="J48" s="9">
        <v>26</v>
      </c>
      <c r="L48">
        <f t="shared" si="0"/>
        <v>1583687.5631439998</v>
      </c>
      <c r="M48">
        <f t="shared" si="1"/>
        <v>1583687.5631439998</v>
      </c>
    </row>
    <row r="49" spans="1:13" x14ac:dyDescent="0.3">
      <c r="A49" t="s">
        <v>137</v>
      </c>
      <c r="B49" s="9">
        <v>7781895</v>
      </c>
      <c r="C49" s="9">
        <v>40848698</v>
      </c>
      <c r="D49" s="9">
        <v>2992508</v>
      </c>
      <c r="E49" s="9">
        <v>40848698</v>
      </c>
      <c r="F49" s="9">
        <v>3113710</v>
      </c>
      <c r="G49" s="9">
        <v>955171</v>
      </c>
      <c r="H49" s="9">
        <v>5907371</v>
      </c>
      <c r="I49" s="9">
        <v>4670565</v>
      </c>
      <c r="J49" s="9">
        <v>66</v>
      </c>
      <c r="L49">
        <f t="shared" si="0"/>
        <v>999192.43618399987</v>
      </c>
      <c r="M49">
        <f t="shared" si="1"/>
        <v>999192.43618399987</v>
      </c>
    </row>
    <row r="50" spans="1:13" x14ac:dyDescent="0.3">
      <c r="A50" t="s">
        <v>138</v>
      </c>
      <c r="B50" s="9">
        <v>9950005</v>
      </c>
      <c r="C50" s="9">
        <v>40000756</v>
      </c>
      <c r="D50" s="9">
        <v>3869778</v>
      </c>
      <c r="E50" s="9">
        <v>40000756</v>
      </c>
      <c r="F50" s="9">
        <v>3981410</v>
      </c>
      <c r="G50" s="9">
        <v>1243060</v>
      </c>
      <c r="H50" s="9">
        <v>8257201</v>
      </c>
      <c r="I50" s="9">
        <v>5972115</v>
      </c>
      <c r="J50" s="9">
        <v>66</v>
      </c>
      <c r="L50">
        <f t="shared" si="0"/>
        <v>1292111.1346439999</v>
      </c>
      <c r="M50">
        <f t="shared" si="1"/>
        <v>1292111.1346439999</v>
      </c>
    </row>
    <row r="51" spans="1:13" x14ac:dyDescent="0.3">
      <c r="A51" t="s">
        <v>139</v>
      </c>
      <c r="B51" s="9">
        <v>10175599</v>
      </c>
      <c r="C51" s="9">
        <v>40314916</v>
      </c>
      <c r="D51" s="9">
        <v>5013422</v>
      </c>
      <c r="E51" s="9">
        <v>40314916</v>
      </c>
      <c r="F51" s="9">
        <v>5034974</v>
      </c>
      <c r="G51" s="9">
        <v>1015157</v>
      </c>
      <c r="H51" s="9">
        <v>11099843</v>
      </c>
      <c r="I51" s="9">
        <v>7552461</v>
      </c>
      <c r="J51" s="9">
        <v>43</v>
      </c>
      <c r="L51">
        <f t="shared" si="0"/>
        <v>1673971.5789559998</v>
      </c>
      <c r="M51">
        <f t="shared" si="1"/>
        <v>1673971.5789559998</v>
      </c>
    </row>
    <row r="52" spans="1:13" x14ac:dyDescent="0.3">
      <c r="A52" t="s">
        <v>140</v>
      </c>
      <c r="B52" s="9">
        <v>2716495</v>
      </c>
      <c r="C52" s="9">
        <v>34111018</v>
      </c>
      <c r="D52" s="9">
        <v>1365438</v>
      </c>
      <c r="E52" s="9">
        <v>34111018</v>
      </c>
      <c r="F52" s="9">
        <v>1366466</v>
      </c>
      <c r="G52" s="9">
        <v>208241</v>
      </c>
      <c r="H52" s="9">
        <v>2389626</v>
      </c>
      <c r="I52" s="9">
        <v>2049699</v>
      </c>
      <c r="J52" s="9">
        <v>39</v>
      </c>
      <c r="L52">
        <f t="shared" si="0"/>
        <v>455917.01732399996</v>
      </c>
      <c r="M52">
        <f t="shared" si="1"/>
        <v>455917.01732399996</v>
      </c>
    </row>
  </sheetData>
  <mergeCells count="1">
    <mergeCell ref="B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E2"/>
    </sheetView>
  </sheetViews>
  <sheetFormatPr defaultRowHeight="14.4" x14ac:dyDescent="0.3"/>
  <sheetData>
    <row r="1" spans="1:5" x14ac:dyDescent="0.3">
      <c r="B1" s="1" t="s">
        <v>143</v>
      </c>
      <c r="C1" s="1" t="s">
        <v>144</v>
      </c>
      <c r="D1" s="1" t="s">
        <v>145</v>
      </c>
      <c r="E1" t="s">
        <v>146</v>
      </c>
    </row>
    <row r="2" spans="1:5" x14ac:dyDescent="0.3">
      <c r="A2" s="3" t="s">
        <v>174</v>
      </c>
      <c r="B2" s="11">
        <f>[1]L1_L2!D20</f>
        <v>7.9845100000000002E-3</v>
      </c>
      <c r="C2" s="11">
        <f>[1]L1_L2!E20</f>
        <v>0.206593</v>
      </c>
      <c r="D2" s="11">
        <f>[1]L1_L2!F20</f>
        <v>0.28170600000000001</v>
      </c>
      <c r="E2" s="11">
        <f>[1]L1_L2!$C$20</f>
        <v>15.273199999999999</v>
      </c>
    </row>
    <row r="3" spans="1:5" x14ac:dyDescent="0.3">
      <c r="A3" s="1" t="s">
        <v>147</v>
      </c>
      <c r="C3">
        <f>[1]RDIP!$B$2</f>
        <v>0.16281599999999999</v>
      </c>
      <c r="E3">
        <f>[1]RDIP!$C$2</f>
        <v>36.241700000000002</v>
      </c>
    </row>
    <row r="4" spans="1:5" x14ac:dyDescent="0.3">
      <c r="A4" t="s">
        <v>161</v>
      </c>
      <c r="B4">
        <f>[1]L1_L2!D4</f>
        <v>4.8636899999999997E-2</v>
      </c>
      <c r="C4">
        <f>[1]L1_L2!E4</f>
        <v>1.18438</v>
      </c>
      <c r="D4">
        <f>[1]L1_L2!F4</f>
        <v>1.41753</v>
      </c>
      <c r="E4">
        <f>[1]L1_L2!$C$4</f>
        <v>225.29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36" workbookViewId="0">
      <selection activeCell="B59" sqref="B59"/>
    </sheetView>
  </sheetViews>
  <sheetFormatPr defaultRowHeight="14.4" x14ac:dyDescent="0.3"/>
  <sheetData>
    <row r="1" spans="1:7" x14ac:dyDescent="0.3">
      <c r="A1" s="13" t="s">
        <v>148</v>
      </c>
      <c r="B1" s="13"/>
      <c r="C1" s="13"/>
      <c r="D1" s="13"/>
      <c r="E1">
        <f>1000/50000000</f>
        <v>2.0000000000000002E-5</v>
      </c>
      <c r="F1" s="13"/>
      <c r="G1" s="13"/>
    </row>
    <row r="2" spans="1:7" x14ac:dyDescent="0.3">
      <c r="A2" t="s">
        <v>149</v>
      </c>
      <c r="B2" t="s">
        <v>150</v>
      </c>
      <c r="C2" t="s">
        <v>151</v>
      </c>
      <c r="D2" t="s">
        <v>152</v>
      </c>
    </row>
    <row r="3" spans="1:7" x14ac:dyDescent="0.3">
      <c r="A3">
        <f>Sheet3!F3*$E$1</f>
        <v>175.3494</v>
      </c>
      <c r="B3">
        <f>Sheet3!G3*$E$1</f>
        <v>2.9995400000000001</v>
      </c>
      <c r="C3" s="1">
        <f>Sheet3!L3*$E$1</f>
        <v>59.189600000000006</v>
      </c>
      <c r="D3" s="1">
        <f>Sheet3!M3*$E$1</f>
        <v>7.2128400000000008</v>
      </c>
      <c r="F3" s="1"/>
    </row>
    <row r="4" spans="1:7" x14ac:dyDescent="0.3">
      <c r="A4" s="1">
        <f>Sheet3!F4*$E$1</f>
        <v>179.19808</v>
      </c>
      <c r="B4" s="1">
        <f>Sheet3!G4*$E$1</f>
        <v>11.525860000000002</v>
      </c>
      <c r="C4" s="1">
        <f>Sheet3!L4*$E$1</f>
        <v>33.738620000000004</v>
      </c>
      <c r="D4" s="1">
        <f>Sheet3!M4*$E$1</f>
        <v>5.9442000000000004</v>
      </c>
      <c r="F4" s="1"/>
      <c r="G4" s="1"/>
    </row>
    <row r="5" spans="1:7" x14ac:dyDescent="0.3">
      <c r="A5" s="1">
        <f>Sheet3!F5*$E$1</f>
        <v>179.91510000000002</v>
      </c>
      <c r="B5" s="1">
        <f>Sheet3!G5*$E$1</f>
        <v>9.3376800000000006</v>
      </c>
      <c r="C5" s="1">
        <f>Sheet3!L5*$E$1</f>
        <v>25.148140000000001</v>
      </c>
      <c r="D5" s="1">
        <f>Sheet3!M5*$E$1</f>
        <v>5.7767200000000001</v>
      </c>
      <c r="F5" s="1"/>
      <c r="G5" s="1"/>
    </row>
    <row r="6" spans="1:7" x14ac:dyDescent="0.3">
      <c r="A6" s="1">
        <f>Sheet3!F6*$E$1</f>
        <v>179.43506000000002</v>
      </c>
      <c r="B6" s="1">
        <f>Sheet3!G6*$E$1</f>
        <v>8.7505600000000001</v>
      </c>
      <c r="C6" s="1">
        <f>Sheet3!L6*$E$1</f>
        <v>47.694240000000001</v>
      </c>
      <c r="D6" s="1">
        <f>Sheet3!M6*$E$1</f>
        <v>5.0324800000000005</v>
      </c>
      <c r="F6" s="1"/>
      <c r="G6" s="1"/>
    </row>
    <row r="7" spans="1:7" x14ac:dyDescent="0.3">
      <c r="A7" s="1">
        <f>Sheet3!F7*$E$1</f>
        <v>174.01688000000001</v>
      </c>
      <c r="B7" s="1">
        <f>Sheet3!G7*$E$1</f>
        <v>12.881100000000002</v>
      </c>
      <c r="C7" s="1">
        <f>Sheet3!L7*$E$1</f>
        <v>35.467560000000006</v>
      </c>
      <c r="D7" s="1">
        <f>Sheet3!M7*$E$1</f>
        <v>6.8040800000000008</v>
      </c>
      <c r="F7" s="1"/>
      <c r="G7" s="1"/>
    </row>
    <row r="8" spans="1:7" x14ac:dyDescent="0.3">
      <c r="A8" s="1">
        <f>Sheet3!F8*$E$1</f>
        <v>163.16736</v>
      </c>
      <c r="B8" s="1">
        <f>Sheet3!G8*$E$1</f>
        <v>5.2868200000000005</v>
      </c>
      <c r="C8" s="1">
        <f>Sheet3!L8*$E$1</f>
        <v>46.827600000000004</v>
      </c>
      <c r="D8" s="1">
        <f>Sheet3!M8*$E$1</f>
        <v>15.576040000000001</v>
      </c>
      <c r="F8" s="1"/>
      <c r="G8" s="1"/>
    </row>
    <row r="9" spans="1:7" x14ac:dyDescent="0.3">
      <c r="A9" s="1">
        <f>Sheet3!F9*$E$1</f>
        <v>173.36296000000002</v>
      </c>
      <c r="B9" s="1">
        <f>Sheet3!G9*$E$1</f>
        <v>7.573640000000001</v>
      </c>
      <c r="C9" s="1">
        <f>Sheet3!L9*$E$1</f>
        <v>38.804280000000006</v>
      </c>
      <c r="D9" s="1">
        <f>Sheet3!M9*$E$1</f>
        <v>11.867120000000002</v>
      </c>
      <c r="F9" s="1"/>
      <c r="G9" s="1"/>
    </row>
    <row r="10" spans="1:7" x14ac:dyDescent="0.3">
      <c r="A10" s="1">
        <f>Sheet3!F10*$E$1</f>
        <v>185.79344</v>
      </c>
      <c r="B10" s="1">
        <f>Sheet3!G10*$E$1</f>
        <v>8.3970800000000008</v>
      </c>
      <c r="C10" s="1">
        <f>Sheet3!L10*$E$1</f>
        <v>38.15616</v>
      </c>
      <c r="D10" s="1">
        <f>Sheet3!M10*$E$1</f>
        <v>8.3405400000000007</v>
      </c>
      <c r="F10" s="1"/>
      <c r="G10" s="1"/>
    </row>
    <row r="11" spans="1:7" x14ac:dyDescent="0.3">
      <c r="A11" s="1">
        <f>Sheet3!F11*$E$1</f>
        <v>158.23592000000002</v>
      </c>
      <c r="B11" s="1">
        <f>Sheet3!G11*$E$1</f>
        <v>6.3632400000000002</v>
      </c>
      <c r="C11" s="1">
        <f>Sheet3!L11*$E$1</f>
        <v>43.273100000000007</v>
      </c>
      <c r="D11" s="1">
        <f>Sheet3!M11*$E$1</f>
        <v>11.195900000000002</v>
      </c>
      <c r="F11" s="1"/>
      <c r="G11" s="1"/>
    </row>
    <row r="12" spans="1:7" x14ac:dyDescent="0.3">
      <c r="A12" s="1">
        <f>Sheet3!F12*$E$1</f>
        <v>175.072</v>
      </c>
      <c r="B12" s="1">
        <f>Sheet3!G12*$E$1</f>
        <v>17.2712</v>
      </c>
      <c r="C12" s="1">
        <f>Sheet3!L12*$E$1</f>
        <v>40.036940000000001</v>
      </c>
      <c r="D12" s="1">
        <f>Sheet3!M12*$E$1</f>
        <v>23.416720000000002</v>
      </c>
      <c r="F12" s="1"/>
      <c r="G12" s="1"/>
    </row>
    <row r="13" spans="1:7" x14ac:dyDescent="0.3">
      <c r="A13" s="1">
        <f>Sheet3!F13*$E$1</f>
        <v>170.48736000000002</v>
      </c>
      <c r="B13" s="1">
        <f>Sheet3!G13*$E$1</f>
        <v>15.577680000000001</v>
      </c>
      <c r="C13" s="1">
        <f>Sheet3!L13*$E$1</f>
        <v>49.498480000000001</v>
      </c>
      <c r="D13" s="1">
        <f>Sheet3!M13*$E$1</f>
        <v>6.6311000000000009</v>
      </c>
      <c r="F13" s="1"/>
      <c r="G13" s="1"/>
    </row>
    <row r="14" spans="1:7" x14ac:dyDescent="0.3">
      <c r="A14" s="1">
        <f>Sheet3!F14*$E$1</f>
        <v>194.16768000000002</v>
      </c>
      <c r="B14" s="1">
        <f>Sheet3!G14*$E$1</f>
        <v>18.409460000000003</v>
      </c>
      <c r="C14" s="1">
        <f>Sheet3!L14*$E$1</f>
        <v>31.397760000000002</v>
      </c>
      <c r="D14" s="1">
        <f>Sheet3!M14*$E$1</f>
        <v>5.3853600000000004</v>
      </c>
      <c r="F14" s="1"/>
      <c r="G14" s="1"/>
    </row>
    <row r="15" spans="1:7" x14ac:dyDescent="0.3">
      <c r="A15" s="1">
        <f>Sheet3!F15*$E$1</f>
        <v>195.68818000000002</v>
      </c>
      <c r="B15" s="1">
        <f>Sheet3!G15*$E$1</f>
        <v>17.436780000000002</v>
      </c>
      <c r="C15" s="1">
        <f>Sheet3!L15*$E$1</f>
        <v>33.64996</v>
      </c>
      <c r="D15" s="1">
        <f>Sheet3!M15*$E$1</f>
        <v>7.1549200000000006</v>
      </c>
      <c r="F15" s="1"/>
      <c r="G15" s="1"/>
    </row>
    <row r="16" spans="1:7" x14ac:dyDescent="0.3">
      <c r="A16" s="1">
        <f>Sheet3!F16*$E$1</f>
        <v>175.33590000000001</v>
      </c>
      <c r="B16" s="1">
        <f>Sheet3!G16*$E$1</f>
        <v>22.099100000000004</v>
      </c>
      <c r="C16" s="1">
        <f>Sheet3!L16*$E$1</f>
        <v>27.490060000000003</v>
      </c>
      <c r="D16" s="1">
        <f>Sheet3!M16*$E$1</f>
        <v>10.679</v>
      </c>
      <c r="F16" s="1"/>
      <c r="G16" s="1"/>
    </row>
    <row r="17" spans="1:7" x14ac:dyDescent="0.3">
      <c r="A17" s="1">
        <f>Sheet3!F17*$E$1</f>
        <v>155.56992000000002</v>
      </c>
      <c r="B17" s="1">
        <f>Sheet3!G17*$E$1</f>
        <v>19.701340000000002</v>
      </c>
      <c r="C17" s="1">
        <f>Sheet3!L17*$E$1</f>
        <v>36.037460000000003</v>
      </c>
      <c r="D17" s="1">
        <f>Sheet3!M17*$E$1</f>
        <v>8.3569000000000013</v>
      </c>
      <c r="F17" s="1"/>
      <c r="G17" s="1"/>
    </row>
    <row r="18" spans="1:7" x14ac:dyDescent="0.3">
      <c r="A18" s="1">
        <f>Sheet3!F18*$E$1</f>
        <v>148.87610000000001</v>
      </c>
      <c r="B18" s="1">
        <f>Sheet3!G18*$E$1</f>
        <v>23.318240000000003</v>
      </c>
      <c r="C18" s="1">
        <f>Sheet3!L18*$E$1</f>
        <v>31.001860000000004</v>
      </c>
      <c r="D18" s="1">
        <f>Sheet3!M18*$E$1</f>
        <v>9.4701599999999999</v>
      </c>
      <c r="F18" s="1"/>
      <c r="G18" s="1"/>
    </row>
    <row r="19" spans="1:7" x14ac:dyDescent="0.3">
      <c r="A19" s="1">
        <f>Sheet3!F19*$E$1</f>
        <v>148.41580000000002</v>
      </c>
      <c r="B19" s="1">
        <f>Sheet3!G19*$E$1</f>
        <v>22.857320000000001</v>
      </c>
      <c r="C19" s="1">
        <f>Sheet3!L19*$E$1</f>
        <v>34.95064</v>
      </c>
      <c r="D19" s="1">
        <f>Sheet3!M19*$E$1</f>
        <v>9.4945599999999999</v>
      </c>
      <c r="F19" s="1"/>
      <c r="G19" s="1"/>
    </row>
    <row r="20" spans="1:7" x14ac:dyDescent="0.3">
      <c r="A20" s="1">
        <f>Sheet3!F20*$E$1</f>
        <v>169.73644000000002</v>
      </c>
      <c r="B20" s="1">
        <f>Sheet3!G20*$E$1</f>
        <v>21.24774</v>
      </c>
      <c r="C20" s="1">
        <f>Sheet3!L20*$E$1</f>
        <v>34.06982</v>
      </c>
      <c r="D20" s="1">
        <f>Sheet3!M20*$E$1</f>
        <v>27.067600000000002</v>
      </c>
      <c r="F20" s="1"/>
      <c r="G20" s="1"/>
    </row>
    <row r="21" spans="1:7" x14ac:dyDescent="0.3">
      <c r="A21" s="1">
        <f>Sheet3!F21*$E$1</f>
        <v>169.51340000000002</v>
      </c>
      <c r="B21" s="1">
        <f>Sheet3!G21*$E$1</f>
        <v>20.984460000000002</v>
      </c>
      <c r="C21" s="1">
        <f>Sheet3!L21*$E$1</f>
        <v>35.061660000000003</v>
      </c>
      <c r="D21" s="1">
        <f>Sheet3!M21*$E$1</f>
        <v>27.333020000000001</v>
      </c>
      <c r="F21" s="1"/>
      <c r="G21" s="1"/>
    </row>
    <row r="22" spans="1:7" x14ac:dyDescent="0.3">
      <c r="A22" s="1">
        <f>Sheet3!F22*$E$1</f>
        <v>163.23972000000001</v>
      </c>
      <c r="B22" s="1">
        <f>Sheet3!G22*$E$1</f>
        <v>30.347740000000002</v>
      </c>
      <c r="C22" s="1">
        <f>Sheet3!L22*$E$1</f>
        <v>7.0214200000000009</v>
      </c>
      <c r="D22" s="1">
        <f>Sheet3!M22*$E$1</f>
        <v>13.574720000000001</v>
      </c>
      <c r="F22" s="1"/>
      <c r="G22" s="1"/>
    </row>
    <row r="23" spans="1:7" x14ac:dyDescent="0.3">
      <c r="A23" s="1">
        <f>Sheet3!F23*$E$1</f>
        <v>178.61958000000001</v>
      </c>
      <c r="B23" s="1">
        <f>Sheet3!G23*$E$1</f>
        <v>16.144280000000002</v>
      </c>
      <c r="C23" s="1">
        <f>Sheet3!L23*$E$1</f>
        <v>35.363680000000002</v>
      </c>
      <c r="D23" s="1">
        <f>Sheet3!M23*$E$1</f>
        <v>30.075860000000002</v>
      </c>
      <c r="F23" s="1"/>
      <c r="G23" s="1"/>
    </row>
    <row r="24" spans="1:7" x14ac:dyDescent="0.3">
      <c r="A24" s="1">
        <f>Sheet3!F24*$E$1</f>
        <v>181.28954000000002</v>
      </c>
      <c r="B24" s="1">
        <f>Sheet3!G24*$E$1</f>
        <v>17.964600000000001</v>
      </c>
      <c r="C24" s="1">
        <f>Sheet3!L24*$E$1</f>
        <v>36.737680000000005</v>
      </c>
      <c r="D24" s="1">
        <f>Sheet3!M24*$E$1</f>
        <v>32.067340000000002</v>
      </c>
      <c r="F24" s="1"/>
      <c r="G24" s="1"/>
    </row>
    <row r="25" spans="1:7" x14ac:dyDescent="0.3">
      <c r="A25" s="1">
        <f>Sheet3!F25*$E$1</f>
        <v>178.37442000000001</v>
      </c>
      <c r="B25" s="1">
        <f>Sheet3!G25*$E$1</f>
        <v>16.249680000000001</v>
      </c>
      <c r="C25" s="1">
        <f>Sheet3!L25*$E$1</f>
        <v>34.537800000000004</v>
      </c>
      <c r="D25" s="1">
        <f>Sheet3!M25*$E$1</f>
        <v>30.347440000000002</v>
      </c>
      <c r="F25" s="1"/>
      <c r="G25" s="1"/>
    </row>
    <row r="26" spans="1:7" x14ac:dyDescent="0.3">
      <c r="A26" s="1">
        <f>Sheet3!F26*$E$1</f>
        <v>181.59928000000002</v>
      </c>
      <c r="B26" s="1">
        <f>Sheet3!G26*$E$1</f>
        <v>17.136800000000001</v>
      </c>
      <c r="C26" s="1">
        <f>Sheet3!L26*$E$1</f>
        <v>36.715180000000004</v>
      </c>
      <c r="D26" s="1">
        <f>Sheet3!M26*$E$1</f>
        <v>31.925780000000003</v>
      </c>
      <c r="F26" s="1"/>
      <c r="G26" s="1"/>
    </row>
    <row r="27" spans="1:7" x14ac:dyDescent="0.3">
      <c r="A27" s="1">
        <f>Sheet3!F27*$E$1</f>
        <v>182.05466000000001</v>
      </c>
      <c r="B27" s="1">
        <f>Sheet3!G27*$E$1</f>
        <v>17.181800000000003</v>
      </c>
      <c r="C27" s="1">
        <f>Sheet3!L27*$E$1</f>
        <v>38.165780000000005</v>
      </c>
      <c r="D27" s="1">
        <f>Sheet3!M27*$E$1</f>
        <v>33.135840000000002</v>
      </c>
      <c r="F27" s="1"/>
      <c r="G27" s="1"/>
    </row>
    <row r="28" spans="1:7" x14ac:dyDescent="0.3">
      <c r="A28" s="1">
        <f>Sheet3!F28*$E$1</f>
        <v>180.33504000000002</v>
      </c>
      <c r="B28" s="1">
        <f>Sheet3!G28*$E$1</f>
        <v>18.675180000000001</v>
      </c>
      <c r="C28" s="1">
        <f>Sheet3!L28*$E$1</f>
        <v>35.616320000000002</v>
      </c>
      <c r="D28" s="1">
        <f>Sheet3!M28*$E$1</f>
        <v>36.328520000000005</v>
      </c>
      <c r="F28" s="1"/>
      <c r="G28" s="1"/>
    </row>
    <row r="29" spans="1:7" x14ac:dyDescent="0.3">
      <c r="A29" s="1">
        <f>Sheet3!F29*$E$1</f>
        <v>148.12712000000002</v>
      </c>
      <c r="B29" s="1">
        <f>Sheet3!G29*$E$1</f>
        <v>36.252480000000006</v>
      </c>
      <c r="C29" s="1">
        <f>Sheet3!L29*$E$1</f>
        <v>6.4639400000000009</v>
      </c>
      <c r="D29" s="1">
        <f>Sheet3!M29*$E$1</f>
        <v>14.324160000000001</v>
      </c>
      <c r="F29" s="1"/>
      <c r="G29" s="1"/>
    </row>
    <row r="30" spans="1:7" x14ac:dyDescent="0.3">
      <c r="A30" s="1">
        <f>Sheet3!F30*$E$1</f>
        <v>145.36748</v>
      </c>
      <c r="B30" s="1">
        <f>Sheet3!G30*$E$1</f>
        <v>36.476560000000006</v>
      </c>
      <c r="C30" s="1">
        <f>Sheet3!L30*$E$1</f>
        <v>7.1350800000000003</v>
      </c>
      <c r="D30" s="1">
        <f>Sheet3!M30*$E$1</f>
        <v>15.841700000000001</v>
      </c>
      <c r="F30" s="1"/>
      <c r="G30" s="1"/>
    </row>
    <row r="31" spans="1:7" x14ac:dyDescent="0.3">
      <c r="A31" s="1">
        <f>Sheet3!F31*$E$1</f>
        <v>148.36458000000002</v>
      </c>
      <c r="B31" s="1">
        <f>Sheet3!G31*$E$1</f>
        <v>36.720940000000006</v>
      </c>
      <c r="C31" s="1">
        <f>Sheet3!L31*$E$1</f>
        <v>10.815560000000001</v>
      </c>
      <c r="D31" s="1">
        <f>Sheet3!M31*$E$1</f>
        <v>14.953320000000001</v>
      </c>
      <c r="F31" s="1"/>
      <c r="G31" s="1"/>
    </row>
    <row r="32" spans="1:7" x14ac:dyDescent="0.3">
      <c r="A32" s="1">
        <f>Sheet3!F32*$E$1</f>
        <v>143.00400000000002</v>
      </c>
      <c r="B32" s="1">
        <f>Sheet3!G32*$E$1</f>
        <v>41.52758</v>
      </c>
      <c r="C32" s="1">
        <f>Sheet3!L32*$E$1</f>
        <v>6.648600000000001</v>
      </c>
      <c r="D32" s="1">
        <f>Sheet3!M32*$E$1</f>
        <v>15.896520000000001</v>
      </c>
      <c r="F32" s="1"/>
      <c r="G32" s="1"/>
    </row>
    <row r="33" spans="1:7" x14ac:dyDescent="0.3">
      <c r="A33" s="1">
        <f>Sheet3!F33*$E$1</f>
        <v>142.62938</v>
      </c>
      <c r="B33" s="1">
        <f>Sheet3!G33*$E$1</f>
        <v>42.090300000000006</v>
      </c>
      <c r="C33" s="1">
        <f>Sheet3!L33*$E$1</f>
        <v>6.9315600000000002</v>
      </c>
      <c r="D33" s="1">
        <f>Sheet3!M33*$E$1</f>
        <v>16.324060000000003</v>
      </c>
      <c r="F33" s="1"/>
      <c r="G33" s="1"/>
    </row>
    <row r="34" spans="1:7" x14ac:dyDescent="0.3">
      <c r="A34" s="1">
        <f>Sheet3!F34*$E$1</f>
        <v>150.85698000000002</v>
      </c>
      <c r="B34" s="1">
        <f>Sheet3!G34*$E$1</f>
        <v>38.115640000000006</v>
      </c>
      <c r="C34" s="1">
        <f>Sheet3!L34*$E$1</f>
        <v>8.9712800000000001</v>
      </c>
      <c r="D34" s="1">
        <f>Sheet3!M34*$E$1</f>
        <v>23.417240000000003</v>
      </c>
      <c r="F34" s="1"/>
      <c r="G34" s="1"/>
    </row>
    <row r="35" spans="1:7" x14ac:dyDescent="0.3">
      <c r="A35" s="1">
        <f>Sheet3!F35*$E$1</f>
        <v>151.29250000000002</v>
      </c>
      <c r="B35" s="1">
        <f>Sheet3!G35*$E$1</f>
        <v>38.245420000000003</v>
      </c>
      <c r="C35" s="1">
        <f>Sheet3!L35*$E$1</f>
        <v>9.2509800000000002</v>
      </c>
      <c r="D35" s="1">
        <f>Sheet3!M35*$E$1</f>
        <v>23.488680000000002</v>
      </c>
      <c r="F35" s="1"/>
      <c r="G35" s="1"/>
    </row>
    <row r="36" spans="1:7" x14ac:dyDescent="0.3">
      <c r="A36" s="1">
        <f>Sheet3!F36*$E$1</f>
        <v>149.40430000000001</v>
      </c>
      <c r="B36" s="1">
        <f>Sheet3!G36*$E$1</f>
        <v>40.555880000000002</v>
      </c>
      <c r="C36" s="1">
        <f>Sheet3!L36*$E$1</f>
        <v>6.7932200000000007</v>
      </c>
      <c r="D36" s="1">
        <f>Sheet3!M36*$E$1</f>
        <v>21.334160000000001</v>
      </c>
      <c r="F36" s="1"/>
      <c r="G36" s="1"/>
    </row>
    <row r="37" spans="1:7" x14ac:dyDescent="0.3">
      <c r="A37" s="1">
        <f>Sheet3!F37*$E$1</f>
        <v>147.12992</v>
      </c>
      <c r="B37" s="1">
        <f>Sheet3!G37*$E$1</f>
        <v>40.477540000000005</v>
      </c>
      <c r="C37" s="1">
        <f>Sheet3!L37*$E$1</f>
        <v>9.3735400000000002</v>
      </c>
      <c r="D37" s="1">
        <f>Sheet3!M37*$E$1</f>
        <v>24.692580000000003</v>
      </c>
      <c r="F37" s="1"/>
      <c r="G37" s="1"/>
    </row>
    <row r="38" spans="1:7" x14ac:dyDescent="0.3">
      <c r="A38" s="1">
        <f>Sheet3!F38*$E$1</f>
        <v>147.37388000000001</v>
      </c>
      <c r="B38" s="1">
        <f>Sheet3!G38*$E$1</f>
        <v>40.065260000000002</v>
      </c>
      <c r="C38" s="1">
        <f>Sheet3!L38*$E$1</f>
        <v>7.9772800000000004</v>
      </c>
      <c r="D38" s="1">
        <f>Sheet3!M38*$E$1</f>
        <v>26.160000000000004</v>
      </c>
      <c r="F38" s="1"/>
      <c r="G38" s="1"/>
    </row>
    <row r="39" spans="1:7" x14ac:dyDescent="0.3">
      <c r="A39" s="1">
        <f>Sheet3!F39*$E$1</f>
        <v>156.71690000000001</v>
      </c>
      <c r="B39" s="1">
        <f>Sheet3!G39*$E$1</f>
        <v>31.796080000000003</v>
      </c>
      <c r="C39" s="1">
        <f>Sheet3!L39*$E$1</f>
        <v>25.838480000000001</v>
      </c>
      <c r="D39" s="1">
        <f>Sheet3!M39*$E$1</f>
        <v>38.995660000000001</v>
      </c>
      <c r="F39" s="1"/>
      <c r="G39" s="1"/>
    </row>
    <row r="40" spans="1:7" x14ac:dyDescent="0.3">
      <c r="A40" s="1">
        <f>Sheet3!F40*$E$1</f>
        <v>155.55232000000001</v>
      </c>
      <c r="B40" s="1">
        <f>Sheet3!G40*$E$1</f>
        <v>32.719239999999999</v>
      </c>
      <c r="C40" s="1">
        <f>Sheet3!L40*$E$1</f>
        <v>26.504220000000004</v>
      </c>
      <c r="D40" s="1">
        <f>Sheet3!M40*$E$1</f>
        <v>38.938000000000002</v>
      </c>
      <c r="F40" s="1"/>
      <c r="G40" s="1"/>
    </row>
    <row r="41" spans="1:7" x14ac:dyDescent="0.3">
      <c r="A41" s="1">
        <f>Sheet3!F41*$E$1</f>
        <v>157.63884000000002</v>
      </c>
      <c r="B41" s="1">
        <f>Sheet3!G41*$E$1</f>
        <v>32.098000000000006</v>
      </c>
      <c r="C41" s="1">
        <f>Sheet3!L41*$E$1</f>
        <v>26.916060000000002</v>
      </c>
      <c r="D41" s="1">
        <f>Sheet3!M41*$E$1</f>
        <v>39.12876</v>
      </c>
      <c r="F41" s="1"/>
      <c r="G41" s="1"/>
    </row>
    <row r="42" spans="1:7" x14ac:dyDescent="0.3">
      <c r="A42" s="1">
        <f>Sheet3!F42*$E$1</f>
        <v>147.83774000000003</v>
      </c>
      <c r="B42" s="1">
        <f>Sheet3!G42*$E$1</f>
        <v>28.254000000000001</v>
      </c>
      <c r="C42" s="1">
        <f>Sheet3!L42*$E$1</f>
        <v>19.906860000000002</v>
      </c>
      <c r="D42" s="1">
        <f>Sheet3!M42*$E$1</f>
        <v>45.734200000000001</v>
      </c>
      <c r="F42" s="1"/>
      <c r="G42" s="1"/>
    </row>
    <row r="43" spans="1:7" x14ac:dyDescent="0.3">
      <c r="A43" s="1">
        <f>Sheet3!F43*$E$1</f>
        <v>148.09906000000001</v>
      </c>
      <c r="B43" s="1">
        <f>Sheet3!G43*$E$1</f>
        <v>34.546960000000006</v>
      </c>
      <c r="C43" s="1">
        <f>Sheet3!L43*$E$1</f>
        <v>20.87106</v>
      </c>
      <c r="D43" s="1">
        <f>Sheet3!M43*$E$1</f>
        <v>51.377940000000002</v>
      </c>
      <c r="F43" s="1"/>
      <c r="G43" s="1"/>
    </row>
    <row r="44" spans="1:7" x14ac:dyDescent="0.3">
      <c r="A44" s="1">
        <f>Sheet3!F44*$E$1</f>
        <v>149.29084</v>
      </c>
      <c r="B44" s="1">
        <f>Sheet3!G44*$E$1</f>
        <v>32.914200000000001</v>
      </c>
      <c r="C44" s="1">
        <f>Sheet3!L44*$E$1</f>
        <v>20.927400000000002</v>
      </c>
      <c r="D44" s="1">
        <f>Sheet3!M44*$E$1</f>
        <v>53.671600000000005</v>
      </c>
      <c r="F44" s="1"/>
      <c r="G44" s="1"/>
    </row>
    <row r="45" spans="1:7" x14ac:dyDescent="0.3">
      <c r="A45" s="1">
        <f>Sheet3!F45*$E$1</f>
        <v>149.20758000000001</v>
      </c>
      <c r="B45" s="1">
        <f>Sheet3!G45*$E$1</f>
        <v>33.520140000000005</v>
      </c>
      <c r="C45" s="1">
        <f>Sheet3!L45*$E$1</f>
        <v>21.125100000000003</v>
      </c>
      <c r="D45" s="1">
        <f>Sheet3!M45*$E$1</f>
        <v>52.711140000000007</v>
      </c>
      <c r="F45" s="1"/>
      <c r="G45" s="1"/>
    </row>
    <row r="46" spans="1:7" x14ac:dyDescent="0.3">
      <c r="A46" s="1">
        <f>Sheet3!F46*$E$1</f>
        <v>180.52748000000003</v>
      </c>
      <c r="B46" s="1">
        <f>Sheet3!G46*$E$1</f>
        <v>5.8606000000000007</v>
      </c>
      <c r="C46" s="1">
        <f>Sheet3!L46*$E$1</f>
        <v>46.416760000000004</v>
      </c>
      <c r="D46" s="1">
        <f>Sheet3!M46*$E$1</f>
        <v>6.8612800000000007</v>
      </c>
      <c r="F46" s="1"/>
      <c r="G46" s="1"/>
    </row>
    <row r="47" spans="1:7" x14ac:dyDescent="0.3">
      <c r="A47" s="1">
        <f>Sheet3!F47*$E$1</f>
        <v>234.23188000000002</v>
      </c>
      <c r="B47" s="1">
        <f>Sheet3!G47*$E$1</f>
        <v>7.6775400000000005</v>
      </c>
      <c r="C47" s="1">
        <f>Sheet3!L47*$E$1</f>
        <v>23.084940000000003</v>
      </c>
      <c r="D47" s="1">
        <f>Sheet3!M47*$E$1</f>
        <v>7.417040000000001</v>
      </c>
      <c r="F47" s="1"/>
      <c r="G47" s="1"/>
    </row>
    <row r="48" spans="1:7" x14ac:dyDescent="0.3">
      <c r="A48" s="1">
        <f>Sheet3!F48*$E$1</f>
        <v>216.04394000000002</v>
      </c>
      <c r="B48" s="1">
        <f>Sheet3!G48*$E$1</f>
        <v>9.7072200000000013</v>
      </c>
      <c r="C48" s="1">
        <f>Sheet3!L48*$E$1</f>
        <v>18.978400000000001</v>
      </c>
      <c r="D48" s="1">
        <f>Sheet3!M48*$E$1</f>
        <v>8.5996600000000001</v>
      </c>
      <c r="F48" s="1"/>
      <c r="G48" s="1"/>
    </row>
    <row r="49" spans="1:7" x14ac:dyDescent="0.3">
      <c r="A49" s="1">
        <f>Sheet3!F49*$E$1</f>
        <v>173.45752000000002</v>
      </c>
      <c r="B49" s="1">
        <f>Sheet3!G49*$E$1</f>
        <v>6.0369800000000007</v>
      </c>
      <c r="C49" s="1">
        <f>Sheet3!L49*$E$1</f>
        <v>32.881260000000005</v>
      </c>
      <c r="D49" s="1">
        <f>Sheet3!M49*$E$1</f>
        <v>11.878660000000002</v>
      </c>
      <c r="F49" s="1"/>
      <c r="G49" s="1"/>
    </row>
    <row r="50" spans="1:7" x14ac:dyDescent="0.3">
      <c r="A50" s="1">
        <f>Sheet3!F50*$E$1</f>
        <v>169.95138</v>
      </c>
      <c r="B50" s="1">
        <f>Sheet3!G50*$E$1</f>
        <v>7.7402400000000009</v>
      </c>
      <c r="C50" s="1">
        <f>Sheet3!L50*$E$1</f>
        <v>41.626420000000003</v>
      </c>
      <c r="D50" s="1">
        <f>Sheet3!M50*$E$1</f>
        <v>20.122240000000001</v>
      </c>
      <c r="F50" s="1"/>
      <c r="G50" s="1"/>
    </row>
    <row r="51" spans="1:7" x14ac:dyDescent="0.3">
      <c r="A51" s="1">
        <f>Sheet3!F51*$E$1</f>
        <v>177.41158000000001</v>
      </c>
      <c r="B51" s="1">
        <f>Sheet3!G51*$E$1</f>
        <v>5.6573200000000003</v>
      </c>
      <c r="C51" s="1">
        <f>Sheet3!L51*$E$1</f>
        <v>75.934180000000012</v>
      </c>
      <c r="D51" s="1">
        <f>Sheet3!M51*$E$1</f>
        <v>6.2672600000000003</v>
      </c>
      <c r="F51" s="1"/>
      <c r="G51" s="1"/>
    </row>
    <row r="52" spans="1:7" x14ac:dyDescent="0.3">
      <c r="A52" s="1">
        <f>Sheet3!F52*$E$1</f>
        <v>159.24904000000001</v>
      </c>
      <c r="B52" s="1">
        <f>Sheet3!G52*$E$1</f>
        <v>1.45408</v>
      </c>
      <c r="C52" s="1">
        <f>Sheet3!L52*$E$1</f>
        <v>12.644080000000001</v>
      </c>
      <c r="D52" s="1">
        <f>Sheet3!M52*$E$1</f>
        <v>4.6889000000000003</v>
      </c>
      <c r="F52" s="1"/>
      <c r="G52" s="1"/>
    </row>
    <row r="53" spans="1:7" x14ac:dyDescent="0.3">
      <c r="A53" s="1">
        <f>AVERAGE(A3:A52)</f>
        <v>167.31230920000002</v>
      </c>
      <c r="B53" s="1">
        <f t="shared" ref="B53:D53" si="0">AVERAGE(B3:B52)</f>
        <v>21.324582400000001</v>
      </c>
      <c r="C53" s="1">
        <f t="shared" si="0"/>
        <v>28.793361200000003</v>
      </c>
      <c r="D53" s="1">
        <f t="shared" si="0"/>
        <v>20.060390400000003</v>
      </c>
      <c r="E53" t="s">
        <v>153</v>
      </c>
    </row>
    <row r="54" spans="1:7" x14ac:dyDescent="0.3">
      <c r="A54" s="1" t="s">
        <v>167</v>
      </c>
      <c r="B54">
        <f>SUM(A53:D53)</f>
        <v>237.49064320000002</v>
      </c>
    </row>
    <row r="55" spans="1:7" x14ac:dyDescent="0.3">
      <c r="A55" s="1" t="s">
        <v>154</v>
      </c>
      <c r="B55" s="1">
        <f>linkedrecords!$D$2*(B53+D53)</f>
        <v>11.658395147596801</v>
      </c>
    </row>
    <row r="56" spans="1:7" x14ac:dyDescent="0.3">
      <c r="A56" s="1" t="s">
        <v>155</v>
      </c>
      <c r="B56" s="1">
        <f>linkedrecords!$C$2*A53</f>
        <v>34.565551894555604</v>
      </c>
    </row>
    <row r="57" spans="1:7" x14ac:dyDescent="0.3">
      <c r="A57" s="1" t="s">
        <v>156</v>
      </c>
      <c r="B57" s="1">
        <f>linkedrecords!$B$2*C53</f>
        <v>0.22990088043501203</v>
      </c>
    </row>
    <row r="58" spans="1:7" x14ac:dyDescent="0.3">
      <c r="A58" s="5" t="s">
        <v>165</v>
      </c>
      <c r="B58">
        <f>SUM(B55:B57)</f>
        <v>46.453847922587414</v>
      </c>
    </row>
    <row r="59" spans="1:7" x14ac:dyDescent="0.3">
      <c r="A59" s="5" t="s">
        <v>166</v>
      </c>
      <c r="B59" s="5">
        <f>Sheet1!B55*linkedrecords!E2*20</f>
        <v>3.7895906674769431</v>
      </c>
    </row>
    <row r="60" spans="1:7" x14ac:dyDescent="0.3">
      <c r="A60" s="1"/>
    </row>
    <row r="61" spans="1:7" x14ac:dyDescent="0.3">
      <c r="A61" s="1"/>
    </row>
    <row r="62" spans="1:7" x14ac:dyDescent="0.3">
      <c r="A62" s="1"/>
    </row>
  </sheetData>
  <mergeCells count="2">
    <mergeCell ref="A1:D1"/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2" zoomScale="99" zoomScaleNormal="99" workbookViewId="0">
      <pane xSplit="1" ySplit="1" topLeftCell="B37" activePane="bottomRight" state="frozen"/>
      <selection activeCell="A2" sqref="A2"/>
      <selection pane="topRight" activeCell="B2" sqref="B2"/>
      <selection pane="bottomLeft" activeCell="A3" sqref="A3"/>
      <selection pane="bottomRight" activeCell="B57" sqref="B57"/>
    </sheetView>
  </sheetViews>
  <sheetFormatPr defaultRowHeight="14.4" x14ac:dyDescent="0.3"/>
  <cols>
    <col min="7" max="7" width="8.88671875" style="1"/>
    <col min="8" max="8" width="13.44140625" style="1" bestFit="1" customWidth="1"/>
    <col min="9" max="9" width="12.77734375" style="1" bestFit="1" customWidth="1"/>
    <col min="10" max="10" width="8.88671875" style="1"/>
  </cols>
  <sheetData>
    <row r="1" spans="1:16" x14ac:dyDescent="0.3">
      <c r="A1" s="8" t="s">
        <v>148</v>
      </c>
      <c r="B1" s="8"/>
      <c r="C1" s="8"/>
      <c r="D1" s="8"/>
      <c r="E1" s="8"/>
      <c r="F1" s="8"/>
      <c r="G1" s="8"/>
      <c r="H1" s="8"/>
      <c r="I1" s="8"/>
      <c r="J1" s="4"/>
      <c r="K1" s="1">
        <f>1000/50000000</f>
        <v>2.0000000000000002E-5</v>
      </c>
    </row>
    <row r="2" spans="1:16" x14ac:dyDescent="0.3">
      <c r="A2" t="s">
        <v>149</v>
      </c>
      <c r="B2" t="s">
        <v>150</v>
      </c>
      <c r="C2" t="s">
        <v>157</v>
      </c>
      <c r="D2" t="s">
        <v>158</v>
      </c>
      <c r="E2" t="s">
        <v>159</v>
      </c>
      <c r="F2" t="s">
        <v>160</v>
      </c>
      <c r="G2" s="7" t="s">
        <v>171</v>
      </c>
      <c r="H2" s="7" t="s">
        <v>172</v>
      </c>
      <c r="I2" s="7" t="s">
        <v>170</v>
      </c>
      <c r="J2" s="7" t="s">
        <v>173</v>
      </c>
    </row>
    <row r="3" spans="1:16" x14ac:dyDescent="0.3">
      <c r="A3">
        <f>Sheet4!F3*$K$1</f>
        <v>6.3783400000000006</v>
      </c>
      <c r="B3" s="1">
        <f>Sheet4!G3*$K$1</f>
        <v>2.42056</v>
      </c>
      <c r="C3" s="1">
        <f>Sheet4!I3*$K$1</f>
        <v>0.43060000000000004</v>
      </c>
      <c r="D3" s="1">
        <f>Sheet4!J3*$K$1</f>
        <v>0.73426000000000002</v>
      </c>
      <c r="E3" s="1">
        <f>Sheet4!O3*$K$1</f>
        <v>3.7884800000000003</v>
      </c>
      <c r="F3" s="1">
        <f>Sheet4!P3*$K$1</f>
        <v>4.4400000000000004E-3</v>
      </c>
      <c r="G3" s="7">
        <f>Sheet4!K3*$K$1</f>
        <v>28.408400000000004</v>
      </c>
      <c r="H3" s="7">
        <f>Sheet4!M3*$K$1</f>
        <v>2.9006800000000004</v>
      </c>
      <c r="I3" s="7">
        <f>Sheet4!V3*$K$1</f>
        <v>11.451000000000001</v>
      </c>
      <c r="J3" s="7">
        <f>(Sheet4!L3-Sheet4!V3)*$K$1</f>
        <v>14.05672</v>
      </c>
    </row>
    <row r="4" spans="1:16" x14ac:dyDescent="0.3">
      <c r="A4" s="1">
        <f>Sheet4!F4*$K$1</f>
        <v>7.4627000000000008</v>
      </c>
      <c r="B4" s="1">
        <f>Sheet4!G4*$K$1</f>
        <v>2.4438800000000001</v>
      </c>
      <c r="C4" s="1">
        <f>Sheet4!I4*$K$1</f>
        <v>0.47640000000000005</v>
      </c>
      <c r="D4" s="1">
        <f>Sheet4!J4*$K$1</f>
        <v>1.29762</v>
      </c>
      <c r="E4" s="1">
        <f>Sheet4!O4*$K$1</f>
        <v>2.50332</v>
      </c>
      <c r="F4" s="1">
        <f>Sheet4!P4*$K$1</f>
        <v>7.2400000000000008E-3</v>
      </c>
      <c r="G4" s="7">
        <f>Sheet4!K4*$K$1</f>
        <v>23.022820000000003</v>
      </c>
      <c r="H4" s="7">
        <f>Sheet4!M4*$K$1</f>
        <v>1.0052400000000001</v>
      </c>
      <c r="I4" s="7">
        <f>Sheet4!V4*$K$1</f>
        <v>10.639520000000001</v>
      </c>
      <c r="J4" s="7">
        <f>(Sheet4!L4-Sheet4!V4)*$K$1</f>
        <v>11.378060000000001</v>
      </c>
    </row>
    <row r="5" spans="1:16" x14ac:dyDescent="0.3">
      <c r="A5" s="1">
        <f>Sheet4!F5*$K$1</f>
        <v>5.8435800000000002</v>
      </c>
      <c r="B5" s="1">
        <f>Sheet4!G5*$K$1</f>
        <v>1.5151600000000001</v>
      </c>
      <c r="C5" s="1">
        <f>Sheet4!I5*$K$1</f>
        <v>0.54192000000000007</v>
      </c>
      <c r="D5" s="1">
        <f>Sheet4!J5*$K$1</f>
        <v>4.1014600000000003</v>
      </c>
      <c r="E5" s="1">
        <f>Sheet4!O5*$K$1</f>
        <v>5.3688000000000002</v>
      </c>
      <c r="F5" s="1">
        <f>Sheet4!P5*$K$1</f>
        <v>1.754E-2</v>
      </c>
      <c r="G5" s="7">
        <f>Sheet4!K5*$K$1</f>
        <v>21.962380000000003</v>
      </c>
      <c r="H5" s="7">
        <f>Sheet4!M5*$K$1</f>
        <v>2.0232800000000002</v>
      </c>
      <c r="I5" s="7">
        <f>Sheet4!V5*$K$1</f>
        <v>8.7900800000000014</v>
      </c>
      <c r="J5" s="7">
        <f>(Sheet4!L5-Sheet4!V5)*$K$1</f>
        <v>11.14902</v>
      </c>
    </row>
    <row r="6" spans="1:16" x14ac:dyDescent="0.3">
      <c r="A6" s="1">
        <f>Sheet4!F6*$K$1</f>
        <v>11.80362</v>
      </c>
      <c r="B6" s="1">
        <f>Sheet4!G6*$K$1</f>
        <v>2.8485200000000002</v>
      </c>
      <c r="C6" s="1">
        <f>Sheet4!I6*$K$1</f>
        <v>0.95508000000000004</v>
      </c>
      <c r="D6" s="1">
        <f>Sheet4!J6*$K$1</f>
        <v>1.3905000000000001</v>
      </c>
      <c r="E6" s="1">
        <f>Sheet4!O6*$K$1</f>
        <v>4.4311400000000001</v>
      </c>
      <c r="F6" s="1">
        <f>Sheet4!P6*$K$1</f>
        <v>9.8000000000000014E-3</v>
      </c>
      <c r="G6" s="7">
        <f>Sheet4!K6*$K$1</f>
        <v>28.259880000000003</v>
      </c>
      <c r="H6" s="7">
        <f>Sheet4!M6*$K$1</f>
        <v>1.1309400000000001</v>
      </c>
      <c r="I6" s="7">
        <f>Sheet4!V6*$K$1</f>
        <v>13.917440000000001</v>
      </c>
      <c r="J6" s="7">
        <f>(Sheet4!L6-Sheet4!V6)*$K$1</f>
        <v>13.211500000000001</v>
      </c>
    </row>
    <row r="7" spans="1:16" x14ac:dyDescent="0.3">
      <c r="A7" s="1">
        <f>Sheet4!F7*$K$1</f>
        <v>9.6299200000000003</v>
      </c>
      <c r="B7" s="1">
        <f>Sheet4!G7*$K$1</f>
        <v>2.6800400000000004</v>
      </c>
      <c r="C7" s="1">
        <f>Sheet4!I7*$K$1</f>
        <v>0.66074000000000011</v>
      </c>
      <c r="D7" s="1">
        <f>Sheet4!J7*$K$1</f>
        <v>2.9532600000000002</v>
      </c>
      <c r="E7" s="1">
        <f>Sheet4!O7*$K$1</f>
        <v>5.0411000000000001</v>
      </c>
      <c r="F7" s="1">
        <f>Sheet4!P7*$K$1</f>
        <v>2.0500000000000001E-2</v>
      </c>
      <c r="G7" s="7">
        <f>Sheet4!K7*$K$1</f>
        <v>26.756460000000001</v>
      </c>
      <c r="H7" s="7">
        <f>Sheet4!M7*$K$1</f>
        <v>1.8282600000000002</v>
      </c>
      <c r="I7" s="7">
        <f>Sheet4!V7*$K$1</f>
        <v>12.42562</v>
      </c>
      <c r="J7" s="7">
        <f>(Sheet4!L7-Sheet4!V7)*$K$1</f>
        <v>12.502580000000002</v>
      </c>
    </row>
    <row r="8" spans="1:16" x14ac:dyDescent="0.3">
      <c r="A8" s="1">
        <f>Sheet4!F8*$K$1</f>
        <v>3.2167400000000002</v>
      </c>
      <c r="B8" s="1">
        <f>Sheet4!G8*$K$1</f>
        <v>4.9855800000000006</v>
      </c>
      <c r="C8" s="1">
        <f>Sheet4!I8*$K$1</f>
        <v>0.24940000000000001</v>
      </c>
      <c r="D8" s="1">
        <f>Sheet4!J8*$K$1</f>
        <v>0.59742000000000006</v>
      </c>
      <c r="E8" s="1">
        <f>Sheet4!O8*$K$1</f>
        <v>3.5057600000000004</v>
      </c>
      <c r="F8" s="1">
        <f>Sheet4!P8*$K$1</f>
        <v>1.34E-2</v>
      </c>
      <c r="G8" s="7">
        <f>Sheet4!K8*$K$1</f>
        <v>39.197020000000002</v>
      </c>
      <c r="H8" s="7">
        <f>Sheet4!M8*$K$1</f>
        <v>5.2519600000000004</v>
      </c>
      <c r="I8" s="7">
        <f>Sheet4!V8*$K$1</f>
        <v>13.05034</v>
      </c>
      <c r="J8" s="7">
        <f>(Sheet4!L8-Sheet4!V8)*$K$1</f>
        <v>20.894720000000003</v>
      </c>
    </row>
    <row r="9" spans="1:16" x14ac:dyDescent="0.3">
      <c r="A9" s="1">
        <f>Sheet4!F9*$K$1</f>
        <v>13.64024</v>
      </c>
      <c r="B9" s="1">
        <f>Sheet4!G9*$K$1</f>
        <v>1.5143200000000001</v>
      </c>
      <c r="C9" s="1">
        <f>Sheet4!I9*$K$1</f>
        <v>0.95806000000000013</v>
      </c>
      <c r="D9" s="1">
        <f>Sheet4!J9*$K$1</f>
        <v>0.83148000000000011</v>
      </c>
      <c r="E9" s="1">
        <f>Sheet4!O9*$K$1</f>
        <v>6.5541600000000004</v>
      </c>
      <c r="F9" s="1">
        <f>Sheet4!P9*$K$1</f>
        <v>3.8200000000000005E-3</v>
      </c>
      <c r="G9" s="7">
        <f>Sheet4!K9*$K$1</f>
        <v>41.8596</v>
      </c>
      <c r="H9" s="7">
        <f>Sheet4!M9*$K$1</f>
        <v>1.7941200000000002</v>
      </c>
      <c r="I9" s="7">
        <f>Sheet4!V9*$K$1</f>
        <v>16.347640000000002</v>
      </c>
      <c r="J9" s="7">
        <f>(Sheet4!L9-Sheet4!V9)*$K$1</f>
        <v>23.717840000000002</v>
      </c>
    </row>
    <row r="10" spans="1:16" x14ac:dyDescent="0.3">
      <c r="A10" s="1">
        <f>Sheet4!F10*$K$1</f>
        <v>15.340680000000001</v>
      </c>
      <c r="B10" s="1">
        <f>Sheet4!G10*$K$1</f>
        <v>3.6849400000000001</v>
      </c>
      <c r="C10" s="1">
        <f>Sheet4!I10*$K$1</f>
        <v>0.36624000000000001</v>
      </c>
      <c r="D10" s="1">
        <f>Sheet4!J10*$K$1</f>
        <v>1.7146400000000002</v>
      </c>
      <c r="E10" s="1">
        <f>Sheet4!O10*$K$1</f>
        <v>3.6318600000000001</v>
      </c>
      <c r="F10" s="1">
        <f>Sheet4!P10*$K$1</f>
        <v>8.0400000000000003E-3</v>
      </c>
      <c r="G10" s="7">
        <f>Sheet4!K10*$K$1</f>
        <v>48.020640000000007</v>
      </c>
      <c r="H10" s="7">
        <f>Sheet4!M10*$K$1</f>
        <v>3.3721000000000001</v>
      </c>
      <c r="I10" s="7">
        <f>Sheet4!V10*$K$1</f>
        <v>20.189480000000003</v>
      </c>
      <c r="J10" s="7">
        <f>(Sheet4!L10-Sheet4!V10)*$K$1</f>
        <v>24.459060000000001</v>
      </c>
    </row>
    <row r="11" spans="1:16" x14ac:dyDescent="0.3">
      <c r="A11" s="1">
        <f>Sheet4!F11*$K$1</f>
        <v>3.6300200000000005</v>
      </c>
      <c r="B11" s="1">
        <f>Sheet4!G11*$K$1</f>
        <v>3.6213600000000001</v>
      </c>
      <c r="C11" s="1">
        <f>Sheet4!I11*$K$1</f>
        <v>0.20892000000000002</v>
      </c>
      <c r="D11" s="1">
        <f>Sheet4!J11*$K$1</f>
        <v>1.4109800000000001</v>
      </c>
      <c r="E11" s="1">
        <f>Sheet4!O11*$K$1</f>
        <v>4.1483600000000003</v>
      </c>
      <c r="F11" s="1">
        <f>Sheet4!P11*$K$1</f>
        <v>8.8600000000000016E-3</v>
      </c>
      <c r="G11" s="7">
        <f>Sheet4!K11*$K$1</f>
        <v>30.669900000000002</v>
      </c>
      <c r="H11" s="7">
        <f>Sheet4!M11*$K$1</f>
        <v>4.20282</v>
      </c>
      <c r="I11" s="7">
        <f>Sheet4!V11*$K$1</f>
        <v>11.655840000000001</v>
      </c>
      <c r="J11" s="7">
        <f>(Sheet4!L11-Sheet4!V11)*$K$1</f>
        <v>14.811240000000002</v>
      </c>
    </row>
    <row r="12" spans="1:16" x14ac:dyDescent="0.3">
      <c r="A12" s="1">
        <f>Sheet4!F12*$K$1</f>
        <v>1.4859000000000002</v>
      </c>
      <c r="B12" s="1">
        <f>Sheet4!G12*$K$1</f>
        <v>1.6400000000000002E-3</v>
      </c>
      <c r="C12" s="1">
        <f>Sheet4!I12*$K$1</f>
        <v>2.2200000000000002E-3</v>
      </c>
      <c r="D12" s="1">
        <f>Sheet4!J12*$K$1</f>
        <v>2.0000000000000002E-5</v>
      </c>
      <c r="E12" s="1">
        <f>Sheet4!O12*$K$1</f>
        <v>6.7000000000000002E-3</v>
      </c>
      <c r="F12" s="1">
        <f>Sheet4!P12*$K$1</f>
        <v>2.0000000000000002E-5</v>
      </c>
      <c r="G12" s="7">
        <f>Sheet4!K12*$K$1</f>
        <v>54.650920000000006</v>
      </c>
      <c r="H12" s="7">
        <f>Sheet4!M12*$K$1</f>
        <v>3.7400000000000003E-3</v>
      </c>
      <c r="I12" s="7">
        <f>Sheet4!V12*$K$1</f>
        <v>15.682940000000002</v>
      </c>
      <c r="J12" s="7">
        <f>(Sheet4!L12-Sheet4!V12)*$K$1</f>
        <v>38.964240000000004</v>
      </c>
    </row>
    <row r="13" spans="1:16" x14ac:dyDescent="0.3">
      <c r="A13" s="1">
        <f>Sheet4!F13*$K$1</f>
        <v>12.20612</v>
      </c>
      <c r="B13" s="1">
        <f>Sheet4!G13*$K$1</f>
        <v>10.265160000000002</v>
      </c>
      <c r="C13" s="1">
        <f>Sheet4!I13*$K$1</f>
        <v>0.84622000000000008</v>
      </c>
      <c r="D13" s="1">
        <f>Sheet4!J13*$K$1</f>
        <v>1.4455800000000001</v>
      </c>
      <c r="E13" s="1">
        <f>Sheet4!O13*$K$1</f>
        <v>5.6736000000000004</v>
      </c>
      <c r="F13" s="1">
        <f>Sheet4!P13*$K$1</f>
        <v>1.268E-2</v>
      </c>
      <c r="G13" s="7">
        <f>Sheet4!K13*$K$1</f>
        <v>35.555620000000005</v>
      </c>
      <c r="H13" s="7">
        <f>Sheet4!M13*$K$1</f>
        <v>6.5251000000000001</v>
      </c>
      <c r="I13" s="7">
        <f>Sheet4!V13*$K$1</f>
        <v>14.962160000000001</v>
      </c>
      <c r="J13" s="7">
        <f>(Sheet4!L13-Sheet4!V13)*$K$1</f>
        <v>14.068360000000002</v>
      </c>
    </row>
    <row r="14" spans="1:16" x14ac:dyDescent="0.3">
      <c r="A14" s="1">
        <f>Sheet4!F14*$K$1</f>
        <v>43.152380000000001</v>
      </c>
      <c r="B14" s="1">
        <f>Sheet4!G14*$K$1</f>
        <v>12.115060000000001</v>
      </c>
      <c r="C14" s="1">
        <f>Sheet4!I14*$K$1</f>
        <v>1.1652400000000001</v>
      </c>
      <c r="D14" s="1">
        <f>Sheet4!J14*$K$1</f>
        <v>0.95196000000000003</v>
      </c>
      <c r="E14" s="1">
        <f>Sheet4!O14*$K$1</f>
        <v>4.8879800000000007</v>
      </c>
      <c r="F14" s="1">
        <f>Sheet4!P14*$K$1</f>
        <v>1.3040000000000001E-2</v>
      </c>
      <c r="G14" s="7">
        <f>Sheet4!K14*$K$1</f>
        <v>76.803140000000013</v>
      </c>
      <c r="H14" s="7">
        <f>Sheet4!M14*$K$1</f>
        <v>6.5116000000000005</v>
      </c>
      <c r="I14" s="7">
        <f>Sheet4!V14*$K$1</f>
        <v>28.310640000000003</v>
      </c>
      <c r="J14" s="7">
        <f>(Sheet4!L14-Sheet4!V14)*$K$1</f>
        <v>41.980900000000005</v>
      </c>
      <c r="P14" s="4"/>
    </row>
    <row r="15" spans="1:16" x14ac:dyDescent="0.3">
      <c r="A15" s="1">
        <f>Sheet4!F15*$K$1</f>
        <v>47.728220000000007</v>
      </c>
      <c r="B15" s="1">
        <f>Sheet4!G15*$K$1</f>
        <v>11.250120000000001</v>
      </c>
      <c r="C15" s="1">
        <f>Sheet4!I15*$K$1</f>
        <v>1.3109000000000002</v>
      </c>
      <c r="D15" s="1">
        <f>Sheet4!J15*$K$1</f>
        <v>0.76654000000000011</v>
      </c>
      <c r="E15" s="1">
        <f>Sheet4!O15*$K$1</f>
        <v>5.1282400000000008</v>
      </c>
      <c r="F15" s="1">
        <f>Sheet4!P15*$K$1</f>
        <v>9.2200000000000008E-3</v>
      </c>
      <c r="G15" s="7">
        <f>Sheet4!K15*$K$1</f>
        <v>88.103320000000011</v>
      </c>
      <c r="H15" s="7">
        <f>Sheet4!M15*$K$1</f>
        <v>7.3776800000000007</v>
      </c>
      <c r="I15" s="7">
        <f>Sheet4!V15*$K$1</f>
        <v>32.262520000000002</v>
      </c>
      <c r="J15" s="7">
        <f>(Sheet4!L15-Sheet4!V15)*$K$1</f>
        <v>48.463120000000004</v>
      </c>
    </row>
    <row r="16" spans="1:16" x14ac:dyDescent="0.3">
      <c r="A16" s="1">
        <f>Sheet4!F16*$K$1</f>
        <v>35.68262</v>
      </c>
      <c r="B16" s="1">
        <f>Sheet4!G16*$K$1</f>
        <v>12.470740000000001</v>
      </c>
      <c r="C16" s="1">
        <f>Sheet4!I16*$K$1</f>
        <v>1.0095000000000001</v>
      </c>
      <c r="D16" s="1">
        <f>Sheet4!J16*$K$1</f>
        <v>0.86370000000000002</v>
      </c>
      <c r="E16" s="1">
        <f>Sheet4!O16*$K$1</f>
        <v>5.2945400000000005</v>
      </c>
      <c r="F16" s="1">
        <f>Sheet4!P16*$K$1</f>
        <v>1.3600000000000001E-2</v>
      </c>
      <c r="G16" s="7">
        <f>Sheet4!K16*$K$1</f>
        <v>77.542260000000013</v>
      </c>
      <c r="H16" s="7">
        <f>Sheet4!M16*$K$1</f>
        <v>8.0020600000000002</v>
      </c>
      <c r="I16" s="7">
        <f>Sheet4!V16*$K$1</f>
        <v>29.574820000000003</v>
      </c>
      <c r="J16" s="7">
        <f>(Sheet4!L16-Sheet4!V16)*$K$1</f>
        <v>39.965380000000003</v>
      </c>
    </row>
    <row r="17" spans="1:10" x14ac:dyDescent="0.3">
      <c r="A17" s="1">
        <f>Sheet4!F17*$K$1</f>
        <v>12.679640000000001</v>
      </c>
      <c r="B17" s="1">
        <f>Sheet4!G17*$K$1</f>
        <v>12.165400000000002</v>
      </c>
      <c r="C17" s="1">
        <f>Sheet4!I17*$K$1</f>
        <v>0.7253400000000001</v>
      </c>
      <c r="D17" s="1">
        <f>Sheet4!J17*$K$1</f>
        <v>0.87988000000000011</v>
      </c>
      <c r="E17" s="1">
        <f>Sheet4!O17*$K$1</f>
        <v>5.3499600000000003</v>
      </c>
      <c r="F17" s="1">
        <f>Sheet4!P17*$K$1</f>
        <v>1.3200000000000002E-2</v>
      </c>
      <c r="G17" s="7">
        <f>Sheet4!K17*$K$1</f>
        <v>39.930820000000004</v>
      </c>
      <c r="H17" s="7">
        <f>Sheet4!M17*$K$1</f>
        <v>7.9449400000000008</v>
      </c>
      <c r="I17" s="7">
        <f>Sheet4!V17*$K$1</f>
        <v>16.975720000000003</v>
      </c>
      <c r="J17" s="7">
        <f>(Sheet4!L17-Sheet4!V17)*$K$1</f>
        <v>15.010160000000001</v>
      </c>
    </row>
    <row r="18" spans="1:10" x14ac:dyDescent="0.3">
      <c r="A18" s="1">
        <f>Sheet4!F18*$K$1</f>
        <v>12.964160000000001</v>
      </c>
      <c r="B18" s="1">
        <f>Sheet4!G18*$K$1</f>
        <v>13.96616</v>
      </c>
      <c r="C18" s="1">
        <f>Sheet4!I18*$K$1</f>
        <v>0.65816000000000008</v>
      </c>
      <c r="D18" s="1">
        <f>Sheet4!J18*$K$1</f>
        <v>0.96190000000000009</v>
      </c>
      <c r="E18" s="1">
        <f>Sheet4!O18*$K$1</f>
        <v>5.4932400000000001</v>
      </c>
      <c r="F18" s="1">
        <f>Sheet4!P18*$K$1</f>
        <v>1.7840000000000002E-2</v>
      </c>
      <c r="G18" s="7">
        <f>Sheet4!K18*$K$1</f>
        <v>43.993080000000006</v>
      </c>
      <c r="H18" s="7">
        <f>Sheet4!M18*$K$1</f>
        <v>9.0292000000000012</v>
      </c>
      <c r="I18" s="7">
        <f>Sheet4!V18*$K$1</f>
        <v>18.04504</v>
      </c>
      <c r="J18" s="7">
        <f>(Sheet4!L18-Sheet4!V18)*$K$1</f>
        <v>16.918840000000003</v>
      </c>
    </row>
    <row r="19" spans="1:10" x14ac:dyDescent="0.3">
      <c r="A19" s="1">
        <f>Sheet4!F19*$K$1</f>
        <v>12.892320000000002</v>
      </c>
      <c r="B19" s="1">
        <f>Sheet4!G19*$K$1</f>
        <v>14.747920000000001</v>
      </c>
      <c r="C19" s="1">
        <f>Sheet4!I19*$K$1</f>
        <v>0.64476</v>
      </c>
      <c r="D19" s="1">
        <f>Sheet4!J19*$K$1</f>
        <v>0.93674000000000013</v>
      </c>
      <c r="E19" s="1">
        <f>Sheet4!O19*$K$1</f>
        <v>5.4967000000000006</v>
      </c>
      <c r="F19" s="1">
        <f>Sheet4!P19*$K$1</f>
        <v>2.0980000000000002E-2</v>
      </c>
      <c r="G19" s="7">
        <f>Sheet4!K19*$K$1</f>
        <v>42.656000000000006</v>
      </c>
      <c r="H19" s="7">
        <f>Sheet4!M19*$K$1</f>
        <v>10.10918</v>
      </c>
      <c r="I19" s="7">
        <f>Sheet4!V19*$K$1</f>
        <v>17.247</v>
      </c>
      <c r="J19" s="7">
        <f>(Sheet4!L19-Sheet4!V19)*$K$1</f>
        <v>15.29982</v>
      </c>
    </row>
    <row r="20" spans="1:10" x14ac:dyDescent="0.3">
      <c r="A20" s="1">
        <f>Sheet4!F20*$K$1</f>
        <v>3.4227800000000004</v>
      </c>
      <c r="B20" s="1">
        <f>Sheet4!G20*$K$1</f>
        <v>0.52366000000000001</v>
      </c>
      <c r="C20" s="1">
        <f>Sheet4!I20*$K$1</f>
        <v>2.2400000000000003E-2</v>
      </c>
      <c r="D20" s="1">
        <f>Sheet4!J20*$K$1</f>
        <v>0.61828000000000005</v>
      </c>
      <c r="E20" s="1">
        <f>Sheet4!O20*$K$1</f>
        <v>0.76702000000000004</v>
      </c>
      <c r="F20" s="1">
        <f>Sheet4!P20*$K$1</f>
        <v>3.4000000000000002E-4</v>
      </c>
      <c r="G20" s="7">
        <f>Sheet4!K20*$K$1</f>
        <v>66.339240000000004</v>
      </c>
      <c r="H20" s="7">
        <f>Sheet4!M20*$K$1</f>
        <v>0.25764000000000004</v>
      </c>
      <c r="I20" s="7">
        <f>Sheet4!V20*$K$1</f>
        <v>21.873340000000002</v>
      </c>
      <c r="J20" s="7">
        <f>(Sheet4!L20-Sheet4!V20)*$K$1</f>
        <v>44.208260000000003</v>
      </c>
    </row>
    <row r="21" spans="1:10" x14ac:dyDescent="0.3">
      <c r="A21" s="1">
        <f>Sheet4!F21*$K$1</f>
        <v>2.5608400000000002</v>
      </c>
      <c r="B21" s="1">
        <f>Sheet4!G21*$K$1</f>
        <v>1.3000000000000002E-3</v>
      </c>
      <c r="C21" s="1">
        <f>Sheet4!I21*$K$1</f>
        <v>1.8400000000000001E-3</v>
      </c>
      <c r="D21" s="1">
        <f>Sheet4!J21*$K$1</f>
        <v>4.0000000000000003E-5</v>
      </c>
      <c r="E21" s="1">
        <f>Sheet4!O21*$K$1</f>
        <v>7.0200000000000002E-3</v>
      </c>
      <c r="F21" s="1">
        <f>Sheet4!P21*$K$1</f>
        <v>0</v>
      </c>
      <c r="G21" s="7">
        <f>Sheet4!K21*$K$1</f>
        <v>65.271100000000004</v>
      </c>
      <c r="H21" s="7">
        <f>Sheet4!M21*$K$1</f>
        <v>3.7000000000000002E-3</v>
      </c>
      <c r="I21" s="7">
        <f>Sheet4!V21*$K$1</f>
        <v>19.702260000000003</v>
      </c>
      <c r="J21" s="7">
        <f>(Sheet4!L21-Sheet4!V21)*$K$1</f>
        <v>45.565140000000007</v>
      </c>
    </row>
    <row r="22" spans="1:10" x14ac:dyDescent="0.3">
      <c r="A22" s="1">
        <f>Sheet4!F22*$K$1</f>
        <v>26.737800000000004</v>
      </c>
      <c r="B22" s="1">
        <f>Sheet4!G22*$K$1</f>
        <v>4.9086000000000007</v>
      </c>
      <c r="C22" s="1">
        <f>Sheet4!I22*$K$1</f>
        <v>3.2141000000000002</v>
      </c>
      <c r="D22" s="1">
        <f>Sheet4!J22*$K$1</f>
        <v>1.2010000000000001</v>
      </c>
      <c r="E22" s="1">
        <f>Sheet4!O22*$K$1</f>
        <v>8.5460200000000004</v>
      </c>
      <c r="F22" s="1">
        <f>Sheet4!P22*$K$1</f>
        <v>1.9720000000000001E-2</v>
      </c>
      <c r="G22" s="7">
        <f>Sheet4!K22*$K$1</f>
        <v>59.546820000000004</v>
      </c>
      <c r="H22" s="7">
        <f>Sheet4!M22*$K$1</f>
        <v>4.0754400000000004</v>
      </c>
      <c r="I22" s="7">
        <f>Sheet4!V22*$K$1</f>
        <v>27.183600000000002</v>
      </c>
      <c r="J22" s="7">
        <f>(Sheet4!L22-Sheet4!V22)*$K$1</f>
        <v>28.287780000000001</v>
      </c>
    </row>
    <row r="23" spans="1:10" x14ac:dyDescent="0.3">
      <c r="A23" s="1">
        <f>Sheet4!F23*$K$1</f>
        <v>6.3740600000000009</v>
      </c>
      <c r="B23" s="1">
        <f>Sheet4!G23*$K$1</f>
        <v>6.6162200000000002</v>
      </c>
      <c r="C23" s="1">
        <f>Sheet4!I23*$K$1</f>
        <v>0.34390000000000004</v>
      </c>
      <c r="D23" s="1">
        <f>Sheet4!J23*$K$1</f>
        <v>16.830400000000001</v>
      </c>
      <c r="E23" s="1">
        <f>Sheet4!O23*$K$1</f>
        <v>22.4191</v>
      </c>
      <c r="F23" s="1">
        <f>Sheet4!P23*$K$1</f>
        <v>3.8220000000000004E-2</v>
      </c>
      <c r="G23" s="7">
        <f>Sheet4!K23*$K$1</f>
        <v>82.496820000000014</v>
      </c>
      <c r="H23" s="7">
        <f>Sheet4!M23*$K$1</f>
        <v>13.32042</v>
      </c>
      <c r="I23" s="7">
        <f>Sheet4!V23*$K$1</f>
        <v>23.679020000000001</v>
      </c>
      <c r="J23" s="7">
        <f>(Sheet4!L23-Sheet4!V23)*$K$1</f>
        <v>45.497380000000007</v>
      </c>
    </row>
    <row r="24" spans="1:10" x14ac:dyDescent="0.3">
      <c r="A24" s="1">
        <f>Sheet4!F24*$K$1</f>
        <v>7.1636800000000003</v>
      </c>
      <c r="B24" s="1">
        <f>Sheet4!G24*$K$1</f>
        <v>5.3258600000000005</v>
      </c>
      <c r="C24" s="1">
        <f>Sheet4!I24*$K$1</f>
        <v>0.40164000000000005</v>
      </c>
      <c r="D24" s="1">
        <f>Sheet4!J24*$K$1</f>
        <v>18.633140000000001</v>
      </c>
      <c r="E24" s="1">
        <f>Sheet4!O24*$K$1</f>
        <v>23.347220000000004</v>
      </c>
      <c r="F24" s="1">
        <f>Sheet4!P24*$K$1</f>
        <v>5.2400000000000002E-2</v>
      </c>
      <c r="G24" s="7">
        <f>Sheet4!K24*$K$1</f>
        <v>88.154600000000002</v>
      </c>
      <c r="H24" s="7">
        <f>Sheet4!M24*$K$1</f>
        <v>13.12368</v>
      </c>
      <c r="I24" s="7">
        <f>Sheet4!V24*$K$1</f>
        <v>26.184240000000003</v>
      </c>
      <c r="J24" s="7">
        <f>(Sheet4!L24-Sheet4!V24)*$K$1</f>
        <v>48.846680000000006</v>
      </c>
    </row>
    <row r="25" spans="1:10" x14ac:dyDescent="0.3">
      <c r="A25" s="1">
        <f>Sheet4!F25*$K$1</f>
        <v>7.1743200000000007</v>
      </c>
      <c r="B25" s="1">
        <f>Sheet4!G25*$K$1</f>
        <v>6.7589200000000007</v>
      </c>
      <c r="C25" s="1">
        <f>Sheet4!I25*$K$1</f>
        <v>0.36394000000000004</v>
      </c>
      <c r="D25" s="1">
        <f>Sheet4!J25*$K$1</f>
        <v>17.66638</v>
      </c>
      <c r="E25" s="1">
        <f>Sheet4!O25*$K$1</f>
        <v>23.444020000000002</v>
      </c>
      <c r="F25" s="1">
        <f>Sheet4!P25*$K$1</f>
        <v>4.7360000000000006E-2</v>
      </c>
      <c r="G25" s="7">
        <f>Sheet4!K25*$K$1</f>
        <v>82.549760000000006</v>
      </c>
      <c r="H25" s="7">
        <f>Sheet4!M25*$K$1</f>
        <v>13.315340000000001</v>
      </c>
      <c r="I25" s="7">
        <f>Sheet4!V25*$K$1</f>
        <v>24.122760000000003</v>
      </c>
      <c r="J25" s="7">
        <f>(Sheet4!L25-Sheet4!V25)*$K$1</f>
        <v>45.111660000000001</v>
      </c>
    </row>
    <row r="26" spans="1:10" x14ac:dyDescent="0.3">
      <c r="A26" s="1">
        <f>Sheet4!F26*$K$1</f>
        <v>6.7968200000000003</v>
      </c>
      <c r="B26" s="1">
        <f>Sheet4!G26*$K$1</f>
        <v>5.3524600000000007</v>
      </c>
      <c r="C26" s="1">
        <f>Sheet4!I26*$K$1</f>
        <v>0.40132000000000001</v>
      </c>
      <c r="D26" s="1">
        <f>Sheet4!J26*$K$1</f>
        <v>18.509640000000001</v>
      </c>
      <c r="E26" s="1">
        <f>Sheet4!O26*$K$1</f>
        <v>23.225240000000003</v>
      </c>
      <c r="F26" s="1">
        <f>Sheet4!P26*$K$1</f>
        <v>4.614E-2</v>
      </c>
      <c r="G26" s="7">
        <f>Sheet4!K26*$K$1</f>
        <v>85.274960000000007</v>
      </c>
      <c r="H26" s="7">
        <f>Sheet4!M26*$K$1</f>
        <v>13.181260000000002</v>
      </c>
      <c r="I26" s="7">
        <f>Sheet4!V26*$K$1</f>
        <v>24.162980000000001</v>
      </c>
      <c r="J26" s="7">
        <f>(Sheet4!L26-Sheet4!V26)*$K$1</f>
        <v>47.930720000000001</v>
      </c>
    </row>
    <row r="27" spans="1:10" x14ac:dyDescent="0.3">
      <c r="A27" s="1">
        <f>Sheet4!F27*$K$1</f>
        <v>6.860780000000001</v>
      </c>
      <c r="B27" s="1">
        <f>Sheet4!G27*$K$1</f>
        <v>5.0330200000000005</v>
      </c>
      <c r="C27" s="1">
        <f>Sheet4!I27*$K$1</f>
        <v>0.43226000000000003</v>
      </c>
      <c r="D27" s="1">
        <f>Sheet4!J27*$K$1</f>
        <v>19.068420000000003</v>
      </c>
      <c r="E27" s="1">
        <f>Sheet4!O27*$K$1</f>
        <v>23.549120000000002</v>
      </c>
      <c r="F27" s="1">
        <f>Sheet4!P27*$K$1</f>
        <v>4.8040000000000006E-2</v>
      </c>
      <c r="G27" s="7">
        <f>Sheet4!K27*$K$1</f>
        <v>88.410880000000006</v>
      </c>
      <c r="H27" s="7">
        <f>Sheet4!M27*$K$1</f>
        <v>13.008960000000002</v>
      </c>
      <c r="I27" s="7">
        <f>Sheet4!V27*$K$1</f>
        <v>26.424300000000002</v>
      </c>
      <c r="J27" s="7">
        <f>(Sheet4!L27-Sheet4!V27)*$K$1</f>
        <v>48.977620000000002</v>
      </c>
    </row>
    <row r="28" spans="1:10" x14ac:dyDescent="0.3">
      <c r="A28" s="1">
        <f>Sheet4!F28*$K$1</f>
        <v>7.0317600000000002</v>
      </c>
      <c r="B28" s="1">
        <f>Sheet4!G28*$K$1</f>
        <v>4.9664000000000001</v>
      </c>
      <c r="C28" s="1">
        <f>Sheet4!I28*$K$1</f>
        <v>0.41184000000000004</v>
      </c>
      <c r="D28" s="1">
        <f>Sheet4!J28*$K$1</f>
        <v>19.169080000000001</v>
      </c>
      <c r="E28" s="1">
        <f>Sheet4!O28*$K$1</f>
        <v>23.658980000000003</v>
      </c>
      <c r="F28" s="1">
        <f>Sheet4!P28*$K$1</f>
        <v>4.4480000000000006E-2</v>
      </c>
      <c r="G28" s="7">
        <f>Sheet4!K28*$K$1</f>
        <v>95.341700000000003</v>
      </c>
      <c r="H28" s="7">
        <f>Sheet4!M28*$K$1</f>
        <v>12.982140000000001</v>
      </c>
      <c r="I28" s="7">
        <f>Sheet4!V28*$K$1</f>
        <v>28.785580000000003</v>
      </c>
      <c r="J28" s="7">
        <f>(Sheet4!L28-Sheet4!V28)*$K$1</f>
        <v>53.573980000000006</v>
      </c>
    </row>
    <row r="29" spans="1:10" x14ac:dyDescent="0.3">
      <c r="A29" s="1">
        <f>Sheet4!F29*$K$1</f>
        <v>32.349620000000002</v>
      </c>
      <c r="B29" s="1">
        <f>Sheet4!G29*$K$1</f>
        <v>6.2189000000000005</v>
      </c>
      <c r="C29" s="1">
        <f>Sheet4!I29*$K$1</f>
        <v>3.4810400000000001</v>
      </c>
      <c r="D29" s="1">
        <f>Sheet4!J29*$K$1</f>
        <v>1.7105000000000001</v>
      </c>
      <c r="E29" s="1">
        <f>Sheet4!O29*$K$1</f>
        <v>9.9579600000000017</v>
      </c>
      <c r="F29" s="1">
        <f>Sheet4!P29*$K$1</f>
        <v>3.0420000000000003E-2</v>
      </c>
      <c r="G29" s="7">
        <f>Sheet4!K29*$K$1</f>
        <v>66.960720000000009</v>
      </c>
      <c r="H29" s="7">
        <f>Sheet4!M29*$K$1</f>
        <v>4.7662400000000007</v>
      </c>
      <c r="I29" s="7">
        <f>Sheet4!V29*$K$1</f>
        <v>31.661600000000004</v>
      </c>
      <c r="J29" s="7">
        <f>(Sheet4!L29-Sheet4!V29)*$K$1</f>
        <v>30.532880000000002</v>
      </c>
    </row>
    <row r="30" spans="1:10" x14ac:dyDescent="0.3">
      <c r="A30" s="1">
        <f>Sheet4!F30*$K$1</f>
        <v>31.928960000000004</v>
      </c>
      <c r="B30" s="1">
        <f>Sheet4!G30*$K$1</f>
        <v>6.1591800000000001</v>
      </c>
      <c r="C30" s="1">
        <f>Sheet4!I30*$K$1</f>
        <v>3.8189200000000003</v>
      </c>
      <c r="D30" s="1">
        <f>Sheet4!J30*$K$1</f>
        <v>1.6266400000000001</v>
      </c>
      <c r="E30" s="1">
        <f>Sheet4!O30*$K$1</f>
        <v>10.362860000000001</v>
      </c>
      <c r="F30" s="1">
        <f>Sheet4!P30*$K$1</f>
        <v>4.2940000000000006E-2</v>
      </c>
      <c r="G30" s="7">
        <f>Sheet4!K30*$K$1</f>
        <v>71.617720000000006</v>
      </c>
      <c r="H30" s="7">
        <f>Sheet4!M30*$K$1</f>
        <v>5.4108800000000006</v>
      </c>
      <c r="I30" s="7">
        <f>Sheet4!V30*$K$1</f>
        <v>33.40146</v>
      </c>
      <c r="J30" s="7">
        <f>(Sheet4!L30-Sheet4!V30)*$K$1</f>
        <v>32.80538</v>
      </c>
    </row>
    <row r="31" spans="1:10" x14ac:dyDescent="0.3">
      <c r="A31" s="1">
        <f>Sheet4!F31*$K$1</f>
        <v>32.103260000000006</v>
      </c>
      <c r="B31" s="1">
        <f>Sheet4!G31*$K$1</f>
        <v>6.1343600000000009</v>
      </c>
      <c r="C31" s="1">
        <f>Sheet4!I31*$K$1</f>
        <v>3.4500200000000003</v>
      </c>
      <c r="D31" s="1">
        <f>Sheet4!J31*$K$1</f>
        <v>1.4939000000000002</v>
      </c>
      <c r="E31" s="1">
        <f>Sheet4!O31*$K$1</f>
        <v>9.864040000000001</v>
      </c>
      <c r="F31" s="1">
        <f>Sheet4!P31*$K$1</f>
        <v>6.8960000000000007E-2</v>
      </c>
      <c r="G31" s="7">
        <f>Sheet4!K31*$K$1</f>
        <v>68.46932000000001</v>
      </c>
      <c r="H31" s="7">
        <f>Sheet4!M31*$K$1</f>
        <v>4.9980200000000004</v>
      </c>
      <c r="I31" s="7">
        <f>Sheet4!V31*$K$1</f>
        <v>32.182740000000003</v>
      </c>
      <c r="J31" s="7">
        <f>(Sheet4!L31-Sheet4!V31)*$K$1</f>
        <v>31.288560000000004</v>
      </c>
    </row>
    <row r="32" spans="1:10" x14ac:dyDescent="0.3">
      <c r="A32" s="1">
        <f>Sheet4!F32*$K$1</f>
        <v>37.089820000000003</v>
      </c>
      <c r="B32" s="1">
        <f>Sheet4!G32*$K$1</f>
        <v>7.5434200000000002</v>
      </c>
      <c r="C32" s="1">
        <f>Sheet4!I32*$K$1</f>
        <v>3.8404600000000002</v>
      </c>
      <c r="D32" s="1">
        <f>Sheet4!J32*$K$1</f>
        <v>1.8621400000000001</v>
      </c>
      <c r="E32" s="1">
        <f>Sheet4!O32*$K$1</f>
        <v>11.165900000000001</v>
      </c>
      <c r="F32" s="1">
        <f>Sheet4!P32*$K$1</f>
        <v>5.7320000000000003E-2</v>
      </c>
      <c r="G32" s="7">
        <f>Sheet4!K32*$K$1</f>
        <v>76.060580000000002</v>
      </c>
      <c r="H32" s="7">
        <f>Sheet4!M32*$K$1</f>
        <v>5.7882000000000007</v>
      </c>
      <c r="I32" s="7">
        <f>Sheet4!V32*$K$1</f>
        <v>36.888640000000002</v>
      </c>
      <c r="J32" s="7">
        <f>(Sheet4!L32-Sheet4!V32)*$K$1</f>
        <v>33.383740000000003</v>
      </c>
    </row>
    <row r="33" spans="1:10" x14ac:dyDescent="0.3">
      <c r="A33" s="1">
        <f>Sheet4!F33*$K$1</f>
        <v>37.05254</v>
      </c>
      <c r="B33" s="1">
        <f>Sheet4!G33*$K$1</f>
        <v>7.5811600000000006</v>
      </c>
      <c r="C33" s="1">
        <f>Sheet4!I33*$K$1</f>
        <v>4.0079000000000002</v>
      </c>
      <c r="D33" s="1">
        <f>Sheet4!J33*$K$1</f>
        <v>1.6678600000000001</v>
      </c>
      <c r="E33" s="1">
        <f>Sheet4!O33*$K$1</f>
        <v>11.1326</v>
      </c>
      <c r="F33" s="1">
        <f>Sheet4!P33*$K$1</f>
        <v>5.5180000000000007E-2</v>
      </c>
      <c r="G33" s="7">
        <f>Sheet4!K33*$K$1</f>
        <v>75.31908</v>
      </c>
      <c r="H33" s="7">
        <f>Sheet4!M33*$K$1</f>
        <v>5.9158600000000003</v>
      </c>
      <c r="I33" s="7">
        <f>Sheet4!V33*$K$1</f>
        <v>35.90052</v>
      </c>
      <c r="J33" s="7">
        <f>(Sheet4!L33-Sheet4!V33)*$K$1</f>
        <v>33.502700000000004</v>
      </c>
    </row>
    <row r="34" spans="1:10" x14ac:dyDescent="0.3">
      <c r="A34" s="1">
        <f>Sheet4!F34*$K$1</f>
        <v>33.459600000000002</v>
      </c>
      <c r="B34" s="1">
        <f>Sheet4!G34*$K$1</f>
        <v>5.7869200000000003</v>
      </c>
      <c r="C34" s="1">
        <f>Sheet4!I34*$K$1</f>
        <v>4.5801400000000001</v>
      </c>
      <c r="D34" s="1">
        <f>Sheet4!J34*$K$1</f>
        <v>1.0409600000000001</v>
      </c>
      <c r="E34" s="1">
        <f>Sheet4!O34*$K$1</f>
        <v>12.082800000000001</v>
      </c>
      <c r="F34" s="1">
        <f>Sheet4!P34*$K$1</f>
        <v>2.264E-2</v>
      </c>
      <c r="G34" s="7">
        <f>Sheet4!K34*$K$1</f>
        <v>96.461100000000002</v>
      </c>
      <c r="H34" s="7">
        <f>Sheet4!M34*$K$1</f>
        <v>6.9940400000000009</v>
      </c>
      <c r="I34" s="7">
        <f>Sheet4!V34*$K$1</f>
        <v>40.029740000000004</v>
      </c>
      <c r="J34" s="7">
        <f>(Sheet4!L34-Sheet4!V34)*$K$1</f>
        <v>49.437320000000007</v>
      </c>
    </row>
    <row r="35" spans="1:10" x14ac:dyDescent="0.3">
      <c r="A35" s="1">
        <f>Sheet4!F35*$K$1</f>
        <v>34.063420000000001</v>
      </c>
      <c r="B35" s="1">
        <f>Sheet4!G35*$K$1</f>
        <v>5.0213800000000006</v>
      </c>
      <c r="C35" s="1">
        <f>Sheet4!I35*$K$1</f>
        <v>4.7110400000000006</v>
      </c>
      <c r="D35" s="1">
        <f>Sheet4!J35*$K$1</f>
        <v>0.95576000000000005</v>
      </c>
      <c r="E35" s="1">
        <f>Sheet4!O35*$K$1</f>
        <v>12.18562</v>
      </c>
      <c r="F35" s="1">
        <f>Sheet4!P35*$K$1</f>
        <v>2.4820000000000002E-2</v>
      </c>
      <c r="G35" s="7">
        <f>Sheet4!K35*$K$1</f>
        <v>99.523140000000012</v>
      </c>
      <c r="H35" s="7">
        <f>Sheet4!M35*$K$1</f>
        <v>7.2542600000000004</v>
      </c>
      <c r="I35" s="7">
        <f>Sheet4!V35*$K$1</f>
        <v>42.583040000000004</v>
      </c>
      <c r="J35" s="7">
        <f>(Sheet4!L35-Sheet4!V35)*$K$1</f>
        <v>49.685840000000006</v>
      </c>
    </row>
    <row r="36" spans="1:10" x14ac:dyDescent="0.3">
      <c r="A36" s="1">
        <f>Sheet4!F36*$K$1</f>
        <v>36.901160000000004</v>
      </c>
      <c r="B36" s="1">
        <f>Sheet4!G36*$K$1</f>
        <v>4.81168</v>
      </c>
      <c r="C36" s="1">
        <f>Sheet4!I36*$K$1</f>
        <v>4.7208200000000007</v>
      </c>
      <c r="D36" s="1">
        <f>Sheet4!J36*$K$1</f>
        <v>0.95920000000000005</v>
      </c>
      <c r="E36" s="1">
        <f>Sheet4!O36*$K$1</f>
        <v>12.254180000000002</v>
      </c>
      <c r="F36" s="1">
        <f>Sheet4!P36*$K$1</f>
        <v>5.2940000000000001E-2</v>
      </c>
      <c r="G36" s="7">
        <f>Sheet4!K36*$K$1</f>
        <v>98.045080000000013</v>
      </c>
      <c r="H36" s="7">
        <f>Sheet4!M36*$K$1</f>
        <v>6.3899400000000002</v>
      </c>
      <c r="I36" s="7">
        <f>Sheet4!V36*$K$1</f>
        <v>43.998520000000006</v>
      </c>
      <c r="J36" s="7">
        <f>(Sheet4!L36-Sheet4!V36)*$K$1</f>
        <v>47.656620000000004</v>
      </c>
    </row>
    <row r="37" spans="1:10" x14ac:dyDescent="0.3">
      <c r="A37" s="1">
        <f>Sheet4!F37*$K$1</f>
        <v>34.250900000000001</v>
      </c>
      <c r="B37" s="1">
        <f>Sheet4!G37*$K$1</f>
        <v>4.8076400000000001</v>
      </c>
      <c r="C37" s="1">
        <f>Sheet4!I37*$K$1</f>
        <v>5.0026200000000003</v>
      </c>
      <c r="D37" s="1">
        <f>Sheet4!J37*$K$1</f>
        <v>0.79226000000000008</v>
      </c>
      <c r="E37" s="1">
        <f>Sheet4!O37*$K$1</f>
        <v>12.319660000000001</v>
      </c>
      <c r="F37" s="1">
        <f>Sheet4!P37*$K$1</f>
        <v>1.1460000000000001E-2</v>
      </c>
      <c r="G37" s="7">
        <f>Sheet4!K37*$K$1</f>
        <v>97.423960000000008</v>
      </c>
      <c r="H37" s="7">
        <f>Sheet4!M37*$K$1</f>
        <v>7.154840000000001</v>
      </c>
      <c r="I37" s="7">
        <f>Sheet4!V37*$K$1</f>
        <v>40.246400000000001</v>
      </c>
      <c r="J37" s="7">
        <f>(Sheet4!L37-Sheet4!V37)*$K$1</f>
        <v>50.022720000000007</v>
      </c>
    </row>
    <row r="38" spans="1:10" x14ac:dyDescent="0.3">
      <c r="A38" s="1">
        <f>Sheet4!F38*$K$1</f>
        <v>32.030180000000001</v>
      </c>
      <c r="B38" s="1">
        <f>Sheet4!G38*$K$1</f>
        <v>4.1532200000000001</v>
      </c>
      <c r="C38" s="1">
        <f>Sheet4!I38*$K$1</f>
        <v>4.8996000000000004</v>
      </c>
      <c r="D38" s="1">
        <f>Sheet4!J38*$K$1</f>
        <v>0.94976000000000005</v>
      </c>
      <c r="E38" s="1">
        <f>Sheet4!O38*$K$1</f>
        <v>12.53302</v>
      </c>
      <c r="F38" s="1">
        <f>Sheet4!P38*$K$1</f>
        <v>0.19604000000000002</v>
      </c>
      <c r="G38" s="7">
        <f>Sheet4!K38*$K$1</f>
        <v>98.421020000000013</v>
      </c>
      <c r="H38" s="7">
        <f>Sheet4!M38*$K$1</f>
        <v>7.0483000000000002</v>
      </c>
      <c r="I38" s="7">
        <f>Sheet4!V38*$K$1</f>
        <v>38.806240000000003</v>
      </c>
      <c r="J38" s="7">
        <f>(Sheet4!L38-Sheet4!V38)*$K$1</f>
        <v>52.566480000000006</v>
      </c>
    </row>
    <row r="39" spans="1:10" x14ac:dyDescent="0.3">
      <c r="A39" s="1">
        <f>Sheet4!F39*$K$1</f>
        <v>19.43102</v>
      </c>
      <c r="B39" s="1">
        <f>Sheet4!G39*$K$1</f>
        <v>2.5053800000000002</v>
      </c>
      <c r="C39" s="1">
        <f>Sheet4!I39*$K$1</f>
        <v>2.5598000000000001</v>
      </c>
      <c r="D39" s="1">
        <f>Sheet4!J39*$K$1</f>
        <v>0.41306000000000004</v>
      </c>
      <c r="E39" s="1">
        <f>Sheet4!O39*$K$1</f>
        <v>7.2734200000000007</v>
      </c>
      <c r="F39" s="1">
        <f>Sheet4!P39*$K$1</f>
        <v>5.8460000000000005E-2</v>
      </c>
      <c r="G39" s="7">
        <f>Sheet4!K39*$K$1</f>
        <v>112.02276000000001</v>
      </c>
      <c r="H39" s="7">
        <f>Sheet4!M39*$K$1</f>
        <v>2.8913000000000002</v>
      </c>
      <c r="I39" s="7">
        <f>Sheet4!V39*$K$1</f>
        <v>38.106440000000006</v>
      </c>
      <c r="J39" s="7">
        <f>(Sheet4!L39-Sheet4!V39)*$K$1</f>
        <v>71.025020000000012</v>
      </c>
    </row>
    <row r="40" spans="1:10" x14ac:dyDescent="0.3">
      <c r="A40" s="1">
        <f>Sheet4!F40*$K$1</f>
        <v>20.788900000000002</v>
      </c>
      <c r="B40" s="1">
        <f>Sheet4!G40*$K$1</f>
        <v>1.1935200000000001</v>
      </c>
      <c r="C40" s="1">
        <f>Sheet4!I40*$K$1</f>
        <v>2.6566400000000003</v>
      </c>
      <c r="D40" s="1">
        <f>Sheet4!J40*$K$1</f>
        <v>0.17014000000000001</v>
      </c>
      <c r="E40" s="1">
        <f>Sheet4!O40*$K$1</f>
        <v>6.9975000000000005</v>
      </c>
      <c r="F40" s="1">
        <f>Sheet4!P40*$K$1</f>
        <v>1.7900000000000003E-2</v>
      </c>
      <c r="G40" s="7">
        <f>Sheet4!K40*$K$1</f>
        <v>111.46526000000001</v>
      </c>
      <c r="H40" s="7">
        <f>Sheet4!M40*$K$1</f>
        <v>1.8757600000000001</v>
      </c>
      <c r="I40" s="7">
        <f>Sheet4!V40*$K$1</f>
        <v>37.623920000000005</v>
      </c>
      <c r="J40" s="7">
        <f>(Sheet4!L40-Sheet4!V40)*$K$1</f>
        <v>71.965580000000003</v>
      </c>
    </row>
    <row r="41" spans="1:10" x14ac:dyDescent="0.3">
      <c r="A41" s="1">
        <f>Sheet4!F41*$K$1</f>
        <v>19.53622</v>
      </c>
      <c r="B41" s="1">
        <f>Sheet4!G41*$K$1</f>
        <v>2.63124</v>
      </c>
      <c r="C41" s="1">
        <f>Sheet4!I41*$K$1</f>
        <v>2.5972600000000003</v>
      </c>
      <c r="D41" s="1">
        <f>Sheet4!J41*$K$1</f>
        <v>0.41022000000000003</v>
      </c>
      <c r="E41" s="1">
        <f>Sheet4!O41*$K$1</f>
        <v>7.2729400000000002</v>
      </c>
      <c r="F41" s="1">
        <f>Sheet4!P41*$K$1</f>
        <v>1.7580000000000002E-2</v>
      </c>
      <c r="G41" s="7">
        <f>Sheet4!K41*$K$1</f>
        <v>110.55012000000001</v>
      </c>
      <c r="H41" s="7">
        <f>Sheet4!M41*$K$1</f>
        <v>2.9698200000000003</v>
      </c>
      <c r="I41" s="7">
        <f>Sheet4!V41*$K$1</f>
        <v>35.988600000000005</v>
      </c>
      <c r="J41" s="7">
        <f>(Sheet4!L41-Sheet4!V41)*$K$1</f>
        <v>71.591700000000003</v>
      </c>
    </row>
    <row r="42" spans="1:10" x14ac:dyDescent="0.3">
      <c r="A42" s="1">
        <f>Sheet4!F42*$K$1</f>
        <v>3.7913600000000005</v>
      </c>
      <c r="B42" s="1">
        <f>Sheet4!G42*$K$1</f>
        <v>1.592E-2</v>
      </c>
      <c r="C42" s="1">
        <f>Sheet4!I42*$K$1</f>
        <v>0.14412</v>
      </c>
      <c r="D42" s="1">
        <f>Sheet4!J42*$K$1</f>
        <v>1.1000000000000001E-3</v>
      </c>
      <c r="E42" s="1">
        <f>Sheet4!O42*$K$1</f>
        <v>0.31272</v>
      </c>
      <c r="F42" s="1">
        <f>Sheet4!P42*$K$1</f>
        <v>3.8000000000000002E-4</v>
      </c>
      <c r="G42" s="7">
        <f>Sheet4!K42*$K$1</f>
        <v>110.23364000000001</v>
      </c>
      <c r="H42" s="7">
        <f>Sheet4!M42*$K$1</f>
        <v>2.5880000000000004E-2</v>
      </c>
      <c r="I42" s="7">
        <f>Sheet4!V42*$K$1</f>
        <v>40.575380000000003</v>
      </c>
      <c r="J42" s="7">
        <f>(Sheet4!L42-Sheet4!V42)*$K$1</f>
        <v>69.632380000000012</v>
      </c>
    </row>
    <row r="43" spans="1:10" x14ac:dyDescent="0.3">
      <c r="A43" s="1">
        <f>Sheet4!F43*$K$1</f>
        <v>11.9815</v>
      </c>
      <c r="B43" s="1">
        <f>Sheet4!G43*$K$1</f>
        <v>2.6841200000000001</v>
      </c>
      <c r="C43" s="1">
        <f>Sheet4!I43*$K$1</f>
        <v>0.75780000000000003</v>
      </c>
      <c r="D43" s="1">
        <f>Sheet4!J43*$K$1</f>
        <v>0.53346000000000005</v>
      </c>
      <c r="E43" s="1">
        <f>Sheet4!O43*$K$1</f>
        <v>5.7696400000000008</v>
      </c>
      <c r="F43" s="1">
        <f>Sheet4!P43*$K$1</f>
        <v>1.864E-2</v>
      </c>
      <c r="G43" s="7">
        <f>Sheet4!K43*$K$1</f>
        <v>134.50598000000002</v>
      </c>
      <c r="H43" s="7">
        <f>Sheet4!M43*$K$1</f>
        <v>2.7313000000000001</v>
      </c>
      <c r="I43" s="7">
        <f>Sheet4!V43*$K$1</f>
        <v>46.586960000000005</v>
      </c>
      <c r="J43" s="7">
        <f>(Sheet4!L43-Sheet4!V43)*$K$1</f>
        <v>85.187720000000013</v>
      </c>
    </row>
    <row r="44" spans="1:10" x14ac:dyDescent="0.3">
      <c r="A44" s="1">
        <f>Sheet4!F44*$K$1</f>
        <v>10.967700000000001</v>
      </c>
      <c r="B44" s="1">
        <f>Sheet4!G44*$K$1</f>
        <v>2.84118</v>
      </c>
      <c r="C44" s="1">
        <f>Sheet4!I44*$K$1</f>
        <v>0.73646000000000011</v>
      </c>
      <c r="D44" s="1">
        <f>Sheet4!J44*$K$1</f>
        <v>0.56190000000000007</v>
      </c>
      <c r="E44" s="1">
        <f>Sheet4!O44*$K$1</f>
        <v>5.8200400000000005</v>
      </c>
      <c r="F44" s="1">
        <f>Sheet4!P44*$K$1</f>
        <v>1.566E-2</v>
      </c>
      <c r="G44" s="7">
        <f>Sheet4!K44*$K$1</f>
        <v>139.52210000000002</v>
      </c>
      <c r="H44" s="7">
        <f>Sheet4!M44*$K$1</f>
        <v>2.8635400000000004</v>
      </c>
      <c r="I44" s="7">
        <f>Sheet4!V44*$K$1</f>
        <v>50.137760000000007</v>
      </c>
      <c r="J44" s="7">
        <f>(Sheet4!L44-Sheet4!V44)*$K$1</f>
        <v>86.520800000000008</v>
      </c>
    </row>
    <row r="45" spans="1:10" x14ac:dyDescent="0.3">
      <c r="A45" s="1">
        <f>Sheet4!F45*$K$1</f>
        <v>7.763300000000001</v>
      </c>
      <c r="B45" s="1">
        <f>Sheet4!G45*$K$1</f>
        <v>4.0000000000000003E-5</v>
      </c>
      <c r="C45" s="1">
        <f>Sheet4!I45*$K$1</f>
        <v>1.3371600000000001</v>
      </c>
      <c r="D45" s="1">
        <f>Sheet4!J45*$K$1</f>
        <v>0</v>
      </c>
      <c r="E45" s="1">
        <f>Sheet4!O45*$K$1</f>
        <v>3.6019600000000005</v>
      </c>
      <c r="F45" s="1">
        <f>Sheet4!P45*$K$1</f>
        <v>0</v>
      </c>
      <c r="G45" s="7">
        <f>Sheet4!K45*$K$1</f>
        <v>121.40488000000001</v>
      </c>
      <c r="H45" s="7">
        <f>Sheet4!M45*$K$1</f>
        <v>1.0600000000000002E-3</v>
      </c>
      <c r="I45" s="7">
        <f>Sheet4!V45*$K$1</f>
        <v>35.965820000000001</v>
      </c>
      <c r="J45" s="7">
        <f>(Sheet4!L45-Sheet4!V45)*$K$1</f>
        <v>85.438000000000002</v>
      </c>
    </row>
    <row r="46" spans="1:10" x14ac:dyDescent="0.3">
      <c r="A46" s="1">
        <f>Sheet4!F46*$K$1</f>
        <v>9.6172200000000014</v>
      </c>
      <c r="B46" s="1">
        <f>Sheet4!G46*$K$1</f>
        <v>1.9278200000000001</v>
      </c>
      <c r="C46" s="1">
        <f>Sheet4!I46*$K$1</f>
        <v>0.75726000000000004</v>
      </c>
      <c r="D46" s="1">
        <f>Sheet4!J46*$K$1</f>
        <v>0.74368000000000001</v>
      </c>
      <c r="E46" s="1">
        <f>Sheet4!O46*$K$1</f>
        <v>5.0672600000000001</v>
      </c>
      <c r="F46" s="1">
        <f>Sheet4!P46*$K$1</f>
        <v>7.8400000000000015E-3</v>
      </c>
      <c r="G46" s="7">
        <f>Sheet4!K46*$K$1</f>
        <v>41.32564</v>
      </c>
      <c r="H46" s="7">
        <f>Sheet4!M46*$K$1</f>
        <v>1.8057400000000001</v>
      </c>
      <c r="I46" s="7">
        <f>Sheet4!V46*$K$1</f>
        <v>19.824180000000002</v>
      </c>
      <c r="J46" s="7">
        <f>(Sheet4!L46-Sheet4!V46)*$K$1</f>
        <v>19.695720000000001</v>
      </c>
    </row>
    <row r="47" spans="1:10" x14ac:dyDescent="0.3">
      <c r="A47" s="1">
        <f>Sheet4!F47*$K$1</f>
        <v>3.9903200000000005</v>
      </c>
      <c r="B47" s="1">
        <f>Sheet4!G47*$K$1</f>
        <v>4.5835600000000003</v>
      </c>
      <c r="C47" s="1">
        <f>Sheet4!I47*$K$1</f>
        <v>0.25058000000000002</v>
      </c>
      <c r="D47" s="1">
        <f>Sheet4!J47*$K$1</f>
        <v>71.735560000000007</v>
      </c>
      <c r="E47" s="1">
        <f>Sheet4!O47*$K$1</f>
        <v>74.509160000000008</v>
      </c>
      <c r="F47" s="1">
        <f>Sheet4!P47*$K$1</f>
        <v>2.2200000000000002E-3</v>
      </c>
      <c r="G47" s="7">
        <f>Sheet4!K47*$K$1</f>
        <v>47.311640000000004</v>
      </c>
      <c r="H47" s="7">
        <f>Sheet4!M47*$K$1</f>
        <v>29.068360000000002</v>
      </c>
      <c r="I47" s="7">
        <f>Sheet4!V47*$K$1</f>
        <v>6.1815600000000002</v>
      </c>
      <c r="J47" s="7">
        <f>(Sheet4!L47-Sheet4!V47)*$K$1</f>
        <v>12.061720000000001</v>
      </c>
    </row>
    <row r="48" spans="1:10" x14ac:dyDescent="0.3">
      <c r="A48" s="1">
        <f>Sheet4!F48*$K$1</f>
        <v>3.1513800000000001</v>
      </c>
      <c r="B48" s="1">
        <f>Sheet4!G48*$K$1</f>
        <v>5.4783200000000001</v>
      </c>
      <c r="C48" s="1">
        <f>Sheet4!I48*$K$1</f>
        <v>0.13104000000000002</v>
      </c>
      <c r="D48" s="1">
        <f>Sheet4!J48*$K$1</f>
        <v>100.87132000000001</v>
      </c>
      <c r="E48" s="1">
        <f>Sheet4!O48*$K$1</f>
        <v>103.15350000000001</v>
      </c>
      <c r="F48" s="1">
        <f>Sheet4!P48*$K$1</f>
        <v>5.8200000000000005E-3</v>
      </c>
      <c r="G48" s="7">
        <f>Sheet4!K48*$K$1</f>
        <v>29.918380000000003</v>
      </c>
      <c r="H48" s="7">
        <f>Sheet4!M48*$K$1</f>
        <v>13.48488</v>
      </c>
      <c r="I48" s="7">
        <f>Sheet4!V48*$K$1</f>
        <v>5.9248400000000006</v>
      </c>
      <c r="J48" s="7">
        <f>(Sheet4!L48-Sheet4!V48)*$K$1</f>
        <v>10.508660000000001</v>
      </c>
    </row>
    <row r="49" spans="1:10" x14ac:dyDescent="0.3">
      <c r="A49" s="1">
        <f>Sheet4!F49*$K$1</f>
        <v>5.0869400000000002</v>
      </c>
      <c r="B49" s="1">
        <f>Sheet4!G49*$K$1</f>
        <v>0.81174000000000002</v>
      </c>
      <c r="C49" s="1">
        <f>Sheet4!I49*$K$1</f>
        <v>1.4080600000000001</v>
      </c>
      <c r="D49" s="1">
        <f>Sheet4!J49*$K$1</f>
        <v>0.67384000000000011</v>
      </c>
      <c r="E49" s="1">
        <f>Sheet4!O49*$K$1</f>
        <v>2.7848200000000003</v>
      </c>
      <c r="F49" s="1">
        <f>Sheet4!P49*$K$1</f>
        <v>1.2800000000000001E-3</v>
      </c>
      <c r="G49" s="7">
        <f>Sheet4!K49*$K$1</f>
        <v>28.395720000000001</v>
      </c>
      <c r="H49" s="7">
        <f>Sheet4!M49*$K$1</f>
        <v>0.96752000000000005</v>
      </c>
      <c r="I49" s="7">
        <f>Sheet4!V49*$K$1</f>
        <v>11.168660000000001</v>
      </c>
      <c r="J49" s="7">
        <f>(Sheet4!L49-Sheet4!V49)*$K$1</f>
        <v>16.259540000000001</v>
      </c>
    </row>
    <row r="50" spans="1:10" x14ac:dyDescent="0.3">
      <c r="A50" s="1">
        <f>Sheet4!F50*$K$1</f>
        <v>5.0794200000000007</v>
      </c>
      <c r="B50" s="1">
        <f>Sheet4!G50*$K$1</f>
        <v>0.30528000000000005</v>
      </c>
      <c r="C50" s="1">
        <f>Sheet4!I50*$K$1</f>
        <v>0.79708000000000001</v>
      </c>
      <c r="D50" s="1">
        <f>Sheet4!J50*$K$1</f>
        <v>5.3840000000000006E-2</v>
      </c>
      <c r="E50" s="1">
        <f>Sheet4!O50*$K$1</f>
        <v>1.4817200000000001</v>
      </c>
      <c r="F50" s="1">
        <f>Sheet4!P50*$K$1</f>
        <v>2.4200000000000003E-3</v>
      </c>
      <c r="G50" s="7">
        <f>Sheet4!K50*$K$1</f>
        <v>38.88026</v>
      </c>
      <c r="H50" s="7">
        <f>Sheet4!M50*$K$1</f>
        <v>0.37840000000000001</v>
      </c>
      <c r="I50" s="7">
        <f>Sheet4!V50*$K$1</f>
        <v>15.053580000000002</v>
      </c>
      <c r="J50" s="7">
        <f>(Sheet4!L50-Sheet4!V50)*$K$1</f>
        <v>23.44828</v>
      </c>
    </row>
    <row r="51" spans="1:10" x14ac:dyDescent="0.3">
      <c r="A51" s="1">
        <f>Sheet4!F51*$K$1</f>
        <v>6.7586400000000006</v>
      </c>
      <c r="B51" s="1">
        <f>Sheet4!G51*$K$1</f>
        <v>1.7331000000000001</v>
      </c>
      <c r="C51" s="1">
        <f>Sheet4!I51*$K$1</f>
        <v>0.25978000000000001</v>
      </c>
      <c r="D51" s="1">
        <f>Sheet4!J51*$K$1</f>
        <v>0.10608000000000001</v>
      </c>
      <c r="E51" s="1">
        <f>Sheet4!O51*$K$1</f>
        <v>1.5729000000000002</v>
      </c>
      <c r="F51" s="1">
        <f>Sheet4!P51*$K$1</f>
        <v>6.4200000000000004E-3</v>
      </c>
      <c r="G51" s="7">
        <f>Sheet4!K51*$K$1</f>
        <v>19.685780000000001</v>
      </c>
      <c r="H51" s="7">
        <f>Sheet4!M51*$K$1</f>
        <v>1.44106</v>
      </c>
      <c r="I51" s="7">
        <f>Sheet4!V51*$K$1</f>
        <v>8.4179200000000005</v>
      </c>
      <c r="J51" s="7">
        <f>(Sheet4!L51-Sheet4!V51)*$K$1</f>
        <v>9.8268000000000004</v>
      </c>
    </row>
    <row r="52" spans="1:10" x14ac:dyDescent="0.3">
      <c r="A52" s="1">
        <f>Sheet4!F52*$K$1</f>
        <v>1.6699000000000002</v>
      </c>
      <c r="B52" s="1">
        <f>Sheet4!G52*$K$1</f>
        <v>0.11114</v>
      </c>
      <c r="C52" s="1">
        <f>Sheet4!I52*$K$1</f>
        <v>0.44548000000000004</v>
      </c>
      <c r="D52" s="1">
        <f>Sheet4!J52*$K$1</f>
        <v>0.24150000000000002</v>
      </c>
      <c r="E52" s="1">
        <f>Sheet4!O52*$K$1</f>
        <v>0.86366000000000009</v>
      </c>
      <c r="F52" s="1">
        <f>Sheet4!P52*$K$1</f>
        <v>1.4400000000000001E-3</v>
      </c>
      <c r="G52" s="7">
        <f>Sheet4!K52*$K$1</f>
        <v>11.15652</v>
      </c>
      <c r="H52" s="7">
        <f>Sheet4!M52*$K$1</f>
        <v>0.41726000000000002</v>
      </c>
      <c r="I52" s="7">
        <f>Sheet4!V52*$K$1</f>
        <v>4.3277400000000004</v>
      </c>
      <c r="J52" s="7">
        <f>(Sheet4!L52-Sheet4!V52)*$K$1</f>
        <v>6.4115200000000003</v>
      </c>
    </row>
    <row r="53" spans="1:10" s="1" customFormat="1" x14ac:dyDescent="0.3">
      <c r="A53" s="1">
        <f>AVERAGE(A3:A52)</f>
        <v>16.014066400000001</v>
      </c>
      <c r="B53" s="1">
        <f t="shared" ref="B53:J53" si="0">AVERAGE(B3:B52)</f>
        <v>4.7444644</v>
      </c>
      <c r="C53" s="1">
        <f t="shared" si="0"/>
        <v>1.4830804000000006</v>
      </c>
      <c r="D53" s="1">
        <f t="shared" si="0"/>
        <v>6.4621800000000009</v>
      </c>
      <c r="E53" s="1">
        <f t="shared" si="0"/>
        <v>11.312151200000002</v>
      </c>
      <c r="F53" s="1">
        <f t="shared" si="0"/>
        <v>2.4194000000000007E-2</v>
      </c>
      <c r="G53" s="7">
        <f t="shared" si="0"/>
        <v>67.30917079999999</v>
      </c>
      <c r="H53" s="7">
        <f t="shared" si="0"/>
        <v>5.6984787999999993</v>
      </c>
      <c r="I53" s="7">
        <f t="shared" si="0"/>
        <v>24.904562800000008</v>
      </c>
      <c r="J53" s="7">
        <f t="shared" si="0"/>
        <v>36.706129200000007</v>
      </c>
    </row>
    <row r="54" spans="1:10" x14ac:dyDescent="0.3">
      <c r="A54" s="1" t="s">
        <v>167</v>
      </c>
      <c r="B54" s="1">
        <f>SUM(A53:G53)</f>
        <v>107.3493072</v>
      </c>
      <c r="C54" s="1"/>
      <c r="D54" s="1"/>
      <c r="E54" s="1"/>
      <c r="F54" s="1"/>
    </row>
    <row r="55" spans="1:10" x14ac:dyDescent="0.3">
      <c r="A55" s="1" t="s">
        <v>154</v>
      </c>
      <c r="B55" s="1">
        <f>(B53+D53+F53+H53)*linkedrecords!$D$4</f>
        <v>23.997815010516</v>
      </c>
      <c r="C55" s="1"/>
      <c r="D55" s="1"/>
      <c r="E55" s="1"/>
      <c r="F55" s="1"/>
    </row>
    <row r="56" spans="1:10" x14ac:dyDescent="0.3">
      <c r="A56" s="1" t="s">
        <v>155</v>
      </c>
      <c r="B56" s="1">
        <f>(A53+C53+E53+J53)*linkedrecords!$C$4</f>
        <v>77.595161667136011</v>
      </c>
      <c r="C56" s="1"/>
      <c r="D56" s="1"/>
      <c r="E56" s="1"/>
      <c r="F56" s="1"/>
    </row>
    <row r="57" spans="1:10" x14ac:dyDescent="0.3">
      <c r="A57" t="s">
        <v>143</v>
      </c>
      <c r="B57" s="1">
        <f>I53*linkedrecords!$B$4</f>
        <v>1.2112807304473203</v>
      </c>
    </row>
    <row r="58" spans="1:10" x14ac:dyDescent="0.3">
      <c r="A58" s="5" t="s">
        <v>165</v>
      </c>
      <c r="B58">
        <f>SUM(B55:B57)</f>
        <v>102.80425740809933</v>
      </c>
    </row>
    <row r="59" spans="1:10" x14ac:dyDescent="0.3">
      <c r="A59" s="5" t="s">
        <v>166</v>
      </c>
      <c r="B59" s="5">
        <f>Sheet1!B55*linkedrecords!E4*20</f>
        <v>55.899017984173618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2021-01-30T21:15:26Z</dcterms:created>
  <dcterms:modified xsi:type="dcterms:W3CDTF">2021-02-28T22:13:35Z</dcterms:modified>
</cp:coreProperties>
</file>