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RDIP-l1i_32k8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C53" i="4" l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B53" i="4"/>
  <c r="G53" i="9" l="1"/>
  <c r="H53" i="9"/>
  <c r="I53" i="9"/>
  <c r="J53" i="9"/>
  <c r="G4" i="9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B54" i="9" l="1"/>
  <c r="B54" i="8" l="1"/>
  <c r="B55" i="1" l="1"/>
  <c r="B54" i="1"/>
  <c r="A5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3" i="10"/>
  <c r="B2" i="10"/>
  <c r="E4" i="7" l="1"/>
  <c r="B59" i="9" s="1"/>
  <c r="B4" i="7"/>
  <c r="B57" i="9" s="1"/>
  <c r="C4" i="7"/>
  <c r="B56" i="9" s="1"/>
  <c r="D4" i="7"/>
  <c r="B55" i="9" s="1"/>
  <c r="C5" i="9"/>
  <c r="D5" i="9"/>
  <c r="E5" i="9"/>
  <c r="F5" i="9"/>
  <c r="C7" i="9"/>
  <c r="D7" i="9"/>
  <c r="E7" i="9"/>
  <c r="F7" i="9"/>
  <c r="C9" i="9"/>
  <c r="D9" i="9"/>
  <c r="E9" i="9"/>
  <c r="F9" i="9"/>
  <c r="C11" i="9"/>
  <c r="D11" i="9"/>
  <c r="E11" i="9"/>
  <c r="F11" i="9"/>
  <c r="C13" i="9"/>
  <c r="D13" i="9"/>
  <c r="E13" i="9"/>
  <c r="F13" i="9"/>
  <c r="C15" i="9"/>
  <c r="D15" i="9"/>
  <c r="E15" i="9"/>
  <c r="F15" i="9"/>
  <c r="C17" i="9"/>
  <c r="D17" i="9"/>
  <c r="E17" i="9"/>
  <c r="F17" i="9"/>
  <c r="C19" i="9"/>
  <c r="D19" i="9"/>
  <c r="E19" i="9"/>
  <c r="F19" i="9"/>
  <c r="C21" i="9"/>
  <c r="D21" i="9"/>
  <c r="E21" i="9"/>
  <c r="F21" i="9"/>
  <c r="C23" i="9"/>
  <c r="D23" i="9"/>
  <c r="E23" i="9"/>
  <c r="F23" i="9"/>
  <c r="C25" i="9"/>
  <c r="D25" i="9"/>
  <c r="E25" i="9"/>
  <c r="F25" i="9"/>
  <c r="C27" i="9"/>
  <c r="D27" i="9"/>
  <c r="E27" i="9"/>
  <c r="F27" i="9"/>
  <c r="C29" i="9"/>
  <c r="D29" i="9"/>
  <c r="E29" i="9"/>
  <c r="F29" i="9"/>
  <c r="B31" i="9"/>
  <c r="C31" i="9"/>
  <c r="D31" i="9"/>
  <c r="E31" i="9"/>
  <c r="F31" i="9"/>
  <c r="B33" i="9"/>
  <c r="C33" i="9"/>
  <c r="D33" i="9"/>
  <c r="E33" i="9"/>
  <c r="F33" i="9"/>
  <c r="B35" i="9"/>
  <c r="C35" i="9"/>
  <c r="D35" i="9"/>
  <c r="E35" i="9"/>
  <c r="F35" i="9"/>
  <c r="B37" i="9"/>
  <c r="C37" i="9"/>
  <c r="D37" i="9"/>
  <c r="E37" i="9"/>
  <c r="F37" i="9"/>
  <c r="B39" i="9"/>
  <c r="C39" i="9"/>
  <c r="D39" i="9"/>
  <c r="E39" i="9"/>
  <c r="F39" i="9"/>
  <c r="B41" i="9"/>
  <c r="C41" i="9"/>
  <c r="D41" i="9"/>
  <c r="E41" i="9"/>
  <c r="F41" i="9"/>
  <c r="E42" i="9"/>
  <c r="F42" i="9"/>
  <c r="B43" i="9"/>
  <c r="C43" i="9"/>
  <c r="D43" i="9"/>
  <c r="E43" i="9"/>
  <c r="F43" i="9"/>
  <c r="E44" i="9"/>
  <c r="F44" i="9"/>
  <c r="B45" i="9"/>
  <c r="C45" i="9"/>
  <c r="D45" i="9"/>
  <c r="E45" i="9"/>
  <c r="F45" i="9"/>
  <c r="D46" i="9"/>
  <c r="E46" i="9"/>
  <c r="F46" i="9"/>
  <c r="B47" i="9"/>
  <c r="C47" i="9"/>
  <c r="D47" i="9"/>
  <c r="E47" i="9"/>
  <c r="F47" i="9"/>
  <c r="D48" i="9"/>
  <c r="E48" i="9"/>
  <c r="F48" i="9"/>
  <c r="B49" i="9"/>
  <c r="C49" i="9"/>
  <c r="D49" i="9"/>
  <c r="E49" i="9"/>
  <c r="F49" i="9"/>
  <c r="D50" i="9"/>
  <c r="E50" i="9"/>
  <c r="F50" i="9"/>
  <c r="B51" i="9"/>
  <c r="C51" i="9"/>
  <c r="D51" i="9"/>
  <c r="E51" i="9"/>
  <c r="F51" i="9"/>
  <c r="D52" i="9"/>
  <c r="E52" i="9"/>
  <c r="F52" i="9"/>
  <c r="F3" i="9"/>
  <c r="E3" i="9"/>
  <c r="D3" i="9"/>
  <c r="C3" i="9"/>
  <c r="B3" i="9"/>
  <c r="A3" i="9"/>
  <c r="K1" i="9"/>
  <c r="B4" i="9" s="1"/>
  <c r="D20" i="8"/>
  <c r="C4" i="8"/>
  <c r="D4" i="8"/>
  <c r="C6" i="8"/>
  <c r="D6" i="8"/>
  <c r="C10" i="8"/>
  <c r="D10" i="8"/>
  <c r="C11" i="8"/>
  <c r="C12" i="8"/>
  <c r="D12" i="8"/>
  <c r="D14" i="8"/>
  <c r="C16" i="8"/>
  <c r="D16" i="8"/>
  <c r="C17" i="8"/>
  <c r="C18" i="8"/>
  <c r="D18" i="8"/>
  <c r="C22" i="8"/>
  <c r="D22" i="8"/>
  <c r="C23" i="8"/>
  <c r="C24" i="8"/>
  <c r="D24" i="8"/>
  <c r="D26" i="8"/>
  <c r="C28" i="8"/>
  <c r="D28" i="8"/>
  <c r="C29" i="8"/>
  <c r="C30" i="8"/>
  <c r="D30" i="8"/>
  <c r="D32" i="8"/>
  <c r="C34" i="8"/>
  <c r="D34" i="8"/>
  <c r="C35" i="8"/>
  <c r="C36" i="8"/>
  <c r="D36" i="8"/>
  <c r="D38" i="8"/>
  <c r="D39" i="8"/>
  <c r="C40" i="8"/>
  <c r="D40" i="8"/>
  <c r="C41" i="8"/>
  <c r="C42" i="8"/>
  <c r="D42" i="8"/>
  <c r="D44" i="8"/>
  <c r="D45" i="8"/>
  <c r="C46" i="8"/>
  <c r="D46" i="8"/>
  <c r="C47" i="8"/>
  <c r="C48" i="8"/>
  <c r="D48" i="8"/>
  <c r="D50" i="8"/>
  <c r="D51" i="8"/>
  <c r="C52" i="8"/>
  <c r="D52" i="8"/>
  <c r="D3" i="8"/>
  <c r="B4" i="8"/>
  <c r="B5" i="8"/>
  <c r="B9" i="8"/>
  <c r="B11" i="8"/>
  <c r="B12" i="8"/>
  <c r="B13" i="8"/>
  <c r="B14" i="8"/>
  <c r="B16" i="8"/>
  <c r="B17" i="8"/>
  <c r="B21" i="8"/>
  <c r="B23" i="8"/>
  <c r="B24" i="8"/>
  <c r="B25" i="8"/>
  <c r="B26" i="8"/>
  <c r="B28" i="8"/>
  <c r="B29" i="8"/>
  <c r="B33" i="8"/>
  <c r="B35" i="8"/>
  <c r="B36" i="8"/>
  <c r="B37" i="8"/>
  <c r="B38" i="8"/>
  <c r="B40" i="8"/>
  <c r="B41" i="8"/>
  <c r="B45" i="8"/>
  <c r="B47" i="8"/>
  <c r="B48" i="8"/>
  <c r="B49" i="8"/>
  <c r="B50" i="8"/>
  <c r="B52" i="8"/>
  <c r="B3" i="8"/>
  <c r="A7" i="8"/>
  <c r="A9" i="8"/>
  <c r="A10" i="8"/>
  <c r="A11" i="8"/>
  <c r="A12" i="8"/>
  <c r="A14" i="8"/>
  <c r="A15" i="8"/>
  <c r="A19" i="8"/>
  <c r="A21" i="8"/>
  <c r="A22" i="8"/>
  <c r="A23" i="8"/>
  <c r="A24" i="8"/>
  <c r="A26" i="8"/>
  <c r="A27" i="8"/>
  <c r="A31" i="8"/>
  <c r="A33" i="8"/>
  <c r="A34" i="8"/>
  <c r="A35" i="8"/>
  <c r="A36" i="8"/>
  <c r="A38" i="8"/>
  <c r="A39" i="8"/>
  <c r="A43" i="8"/>
  <c r="A45" i="8"/>
  <c r="A46" i="8"/>
  <c r="A47" i="8"/>
  <c r="A48" i="8"/>
  <c r="A49" i="8"/>
  <c r="A50" i="8"/>
  <c r="A51" i="8"/>
  <c r="E1" i="8"/>
  <c r="C7" i="8" s="1"/>
  <c r="B29" i="9" l="1"/>
  <c r="B27" i="9"/>
  <c r="B25" i="9"/>
  <c r="B23" i="9"/>
  <c r="B21" i="9"/>
  <c r="B19" i="9"/>
  <c r="B17" i="9"/>
  <c r="B15" i="9"/>
  <c r="B13" i="9"/>
  <c r="B11" i="9"/>
  <c r="B9" i="9"/>
  <c r="B7" i="9"/>
  <c r="B5" i="9"/>
  <c r="B53" i="9" s="1"/>
  <c r="A51" i="9"/>
  <c r="A49" i="9"/>
  <c r="A47" i="9"/>
  <c r="A45" i="9"/>
  <c r="A43" i="9"/>
  <c r="A41" i="9"/>
  <c r="A39" i="9"/>
  <c r="A37" i="9"/>
  <c r="A35" i="9"/>
  <c r="A33" i="9"/>
  <c r="A31" i="9"/>
  <c r="A29" i="9"/>
  <c r="A27" i="9"/>
  <c r="A25" i="9"/>
  <c r="A23" i="9"/>
  <c r="A21" i="9"/>
  <c r="A19" i="9"/>
  <c r="A17" i="9"/>
  <c r="A15" i="9"/>
  <c r="A13" i="9"/>
  <c r="A11" i="9"/>
  <c r="A9" i="9"/>
  <c r="A7" i="9"/>
  <c r="A5" i="9"/>
  <c r="F40" i="9"/>
  <c r="F38" i="9"/>
  <c r="F36" i="9"/>
  <c r="F34" i="9"/>
  <c r="F32" i="9"/>
  <c r="F30" i="9"/>
  <c r="F28" i="9"/>
  <c r="F26" i="9"/>
  <c r="F24" i="9"/>
  <c r="F22" i="9"/>
  <c r="F20" i="9"/>
  <c r="F18" i="9"/>
  <c r="F16" i="9"/>
  <c r="F14" i="9"/>
  <c r="F12" i="9"/>
  <c r="F10" i="9"/>
  <c r="F8" i="9"/>
  <c r="F6" i="9"/>
  <c r="F4" i="9"/>
  <c r="F53" i="9" s="1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E53" i="9" s="1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D53" i="9" s="1"/>
  <c r="C52" i="9"/>
  <c r="C50" i="9"/>
  <c r="C48" i="9"/>
  <c r="C46" i="9"/>
  <c r="C44" i="9"/>
  <c r="C42" i="9"/>
  <c r="C40" i="9"/>
  <c r="C38" i="9"/>
  <c r="C36" i="9"/>
  <c r="C34" i="9"/>
  <c r="C32" i="9"/>
  <c r="C30" i="9"/>
  <c r="C28" i="9"/>
  <c r="C26" i="9"/>
  <c r="C24" i="9"/>
  <c r="C22" i="9"/>
  <c r="C20" i="9"/>
  <c r="C18" i="9"/>
  <c r="C16" i="9"/>
  <c r="C14" i="9"/>
  <c r="C12" i="9"/>
  <c r="C10" i="9"/>
  <c r="C8" i="9"/>
  <c r="C6" i="9"/>
  <c r="C4" i="9"/>
  <c r="C53" i="9" s="1"/>
  <c r="B52" i="9"/>
  <c r="B50" i="9"/>
  <c r="B48" i="9"/>
  <c r="B46" i="9"/>
  <c r="B44" i="9"/>
  <c r="B42" i="9"/>
  <c r="B40" i="9"/>
  <c r="B38" i="9"/>
  <c r="B36" i="9"/>
  <c r="B34" i="9"/>
  <c r="B32" i="9"/>
  <c r="B30" i="9"/>
  <c r="B28" i="9"/>
  <c r="B26" i="9"/>
  <c r="B24" i="9"/>
  <c r="B22" i="9"/>
  <c r="B20" i="9"/>
  <c r="B18" i="9"/>
  <c r="B16" i="9"/>
  <c r="B14" i="9"/>
  <c r="B12" i="9"/>
  <c r="B10" i="9"/>
  <c r="B8" i="9"/>
  <c r="B6" i="9"/>
  <c r="A52" i="9"/>
  <c r="A50" i="9"/>
  <c r="A48" i="9"/>
  <c r="A46" i="9"/>
  <c r="A44" i="9"/>
  <c r="A42" i="9"/>
  <c r="A40" i="9"/>
  <c r="A38" i="9"/>
  <c r="A36" i="9"/>
  <c r="A34" i="9"/>
  <c r="A32" i="9"/>
  <c r="A30" i="9"/>
  <c r="A28" i="9"/>
  <c r="A26" i="9"/>
  <c r="A24" i="9"/>
  <c r="A22" i="9"/>
  <c r="A20" i="9"/>
  <c r="A18" i="9"/>
  <c r="A16" i="9"/>
  <c r="A14" i="9"/>
  <c r="A12" i="9"/>
  <c r="A10" i="9"/>
  <c r="A8" i="9"/>
  <c r="A6" i="9"/>
  <c r="A53" i="9" s="1"/>
  <c r="A4" i="9"/>
  <c r="A37" i="8"/>
  <c r="A25" i="8"/>
  <c r="A13" i="8"/>
  <c r="B51" i="8"/>
  <c r="B39" i="8"/>
  <c r="B27" i="8"/>
  <c r="B15" i="8"/>
  <c r="C3" i="8"/>
  <c r="D47" i="8"/>
  <c r="D41" i="8"/>
  <c r="D35" i="8"/>
  <c r="D29" i="8"/>
  <c r="D23" i="8"/>
  <c r="D17" i="8"/>
  <c r="D11" i="8"/>
  <c r="D5" i="8"/>
  <c r="D53" i="8" s="1"/>
  <c r="C5" i="8"/>
  <c r="D33" i="8"/>
  <c r="D21" i="8"/>
  <c r="D15" i="8"/>
  <c r="D9" i="8"/>
  <c r="D27" i="8"/>
  <c r="A44" i="8"/>
  <c r="A32" i="8"/>
  <c r="A20" i="8"/>
  <c r="A8" i="8"/>
  <c r="B46" i="8"/>
  <c r="B34" i="8"/>
  <c r="B22" i="8"/>
  <c r="B10" i="8"/>
  <c r="C51" i="8"/>
  <c r="C45" i="8"/>
  <c r="C39" i="8"/>
  <c r="C33" i="8"/>
  <c r="C27" i="8"/>
  <c r="C21" i="8"/>
  <c r="C15" i="8"/>
  <c r="C9" i="8"/>
  <c r="D8" i="8"/>
  <c r="A42" i="8"/>
  <c r="A30" i="8"/>
  <c r="A18" i="8"/>
  <c r="A6" i="8"/>
  <c r="B44" i="8"/>
  <c r="B32" i="8"/>
  <c r="B20" i="8"/>
  <c r="B8" i="8"/>
  <c r="C50" i="8"/>
  <c r="C44" i="8"/>
  <c r="C38" i="8"/>
  <c r="C32" i="8"/>
  <c r="C26" i="8"/>
  <c r="C20" i="8"/>
  <c r="C14" i="8"/>
  <c r="C8" i="8"/>
  <c r="A3" i="8"/>
  <c r="A41" i="8"/>
  <c r="A29" i="8"/>
  <c r="A17" i="8"/>
  <c r="A5" i="8"/>
  <c r="B43" i="8"/>
  <c r="B31" i="8"/>
  <c r="B19" i="8"/>
  <c r="B7" i="8"/>
  <c r="D49" i="8"/>
  <c r="D43" i="8"/>
  <c r="D37" i="8"/>
  <c r="D31" i="8"/>
  <c r="D25" i="8"/>
  <c r="D19" i="8"/>
  <c r="D13" i="8"/>
  <c r="D7" i="8"/>
  <c r="A52" i="8"/>
  <c r="A40" i="8"/>
  <c r="A28" i="8"/>
  <c r="A16" i="8"/>
  <c r="A4" i="8"/>
  <c r="B42" i="8"/>
  <c r="B30" i="8"/>
  <c r="B18" i="8"/>
  <c r="B6" i="8"/>
  <c r="B53" i="8" s="1"/>
  <c r="C49" i="8"/>
  <c r="C43" i="8"/>
  <c r="C37" i="8"/>
  <c r="C31" i="8"/>
  <c r="C25" i="8"/>
  <c r="C19" i="8"/>
  <c r="C13" i="8"/>
  <c r="C53" i="8" l="1"/>
  <c r="A53" i="8"/>
  <c r="B58" i="9" l="1"/>
  <c r="E3" i="7"/>
  <c r="B56" i="10" s="1"/>
  <c r="C3" i="7"/>
  <c r="B55" i="10" s="1"/>
  <c r="E2" i="7"/>
  <c r="B59" i="8" s="1"/>
  <c r="B2" i="7"/>
  <c r="B57" i="8" s="1"/>
  <c r="C2" i="7"/>
  <c r="B56" i="8" s="1"/>
  <c r="D2" i="7"/>
  <c r="B55" i="8" s="1"/>
  <c r="B58" i="8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3" i="6"/>
</calcChain>
</file>

<file path=xl/sharedStrings.xml><?xml version="1.0" encoding="utf-8"?>
<sst xmlns="http://schemas.openxmlformats.org/spreadsheetml/2006/main" count="444" uniqueCount="175">
  <si>
    <t xml:space="preserve">IPC </t>
  </si>
  <si>
    <t>client_001</t>
  </si>
  <si>
    <t>RDIP-cache32k8w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</si>
  <si>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</si>
  <si>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</si>
  <si>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</si>
  <si>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</si>
  <si>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</si>
  <si>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</si>
  <si>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</si>
  <si>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</si>
  <si>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</si>
  <si>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</si>
  <si>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</si>
  <si>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</si>
  <si>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</si>
  <si>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</si>
  <si>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</si>
  <si>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</si>
  <si>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</si>
  <si>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</si>
  <si>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</si>
  <si>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</si>
  <si>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</si>
  <si>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</si>
  <si>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</si>
  <si>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</si>
  <si>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</si>
  <si>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</si>
  <si>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</si>
  <si>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</si>
  <si>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</si>
  <si>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</si>
  <si>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</si>
  <si>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</si>
  <si>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</si>
  <si>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</si>
  <si>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</si>
  <si>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</si>
  <si>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</si>
  <si>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</si>
  <si>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</si>
  <si>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</si>
  <si>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</si>
  <si>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</si>
  <si>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</si>
  <si>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</si>
  <si>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</si>
  <si>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</si>
  <si>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</si>
  <si>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</si>
  <si>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</si>
  <si>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</si>
  <si>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</si>
  <si>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</si>
  <si>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</si>
  <si>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</si>
  <si>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</si>
  <si>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</si>
  <si>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</si>
  <si>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</si>
  <si>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</si>
  <si>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</si>
  <si>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</si>
  <si>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</si>
  <si>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</si>
  <si>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</si>
  <si>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</si>
  <si>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</si>
  <si>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</si>
  <si>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</si>
  <si>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</si>
  <si>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</si>
  <si>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</si>
  <si>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</si>
  <si>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</si>
  <si>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</si>
  <si>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</si>
  <si>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</si>
  <si>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</si>
  <si>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</si>
  <si>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</si>
  <si>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</si>
  <si>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RAS_access_cntr </t>
  </si>
  <si>
    <t xml:space="preserve">current_block_access_cntr </t>
  </si>
  <si>
    <t xml:space="preserve">table_access_cntr </t>
  </si>
  <si>
    <t xml:space="preserve">last_block_access_cntr </t>
  </si>
  <si>
    <t xml:space="preserve">last_signature_access_cntr </t>
  </si>
  <si>
    <t xml:space="preserve">miss_log_access_cntr </t>
  </si>
  <si>
    <t xml:space="preserve">prefetch_queue_access_cntr </t>
  </si>
  <si>
    <t xml:space="preserve">signature_access_cntr </t>
  </si>
  <si>
    <t xml:space="preserve">miss log count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</si>
  <si>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</si>
  <si>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</si>
  <si>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</si>
  <si>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</si>
  <si>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</si>
  <si>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</si>
  <si>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</si>
  <si>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</si>
  <si>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</si>
  <si>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</si>
  <si>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</si>
  <si>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</si>
  <si>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</si>
  <si>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</si>
  <si>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</si>
  <si>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</si>
  <si>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</si>
  <si>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</si>
  <si>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</si>
  <si>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</si>
  <si>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</si>
  <si>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</si>
  <si>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</si>
  <si>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</si>
  <si>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</si>
  <si>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</si>
  <si>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</si>
  <si>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</si>
  <si>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</si>
  <si>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</si>
  <si>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</si>
  <si>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</si>
  <si>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</si>
  <si>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</si>
  <si>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</si>
  <si>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</si>
  <si>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</si>
  <si>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</si>
  <si>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</si>
  <si>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</si>
  <si>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</si>
  <si>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</si>
  <si>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</si>
  <si>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</si>
  <si>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</si>
  <si>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</si>
  <si>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</si>
  <si>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</si>
  <si>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</si>
  <si>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table_energy</t>
  </si>
  <si>
    <t>total_energy</t>
  </si>
  <si>
    <t>l1I32K64S8W</t>
  </si>
  <si>
    <t>tag</t>
  </si>
  <si>
    <t>read</t>
  </si>
  <si>
    <t>write</t>
  </si>
  <si>
    <t>static</t>
  </si>
  <si>
    <t>rdip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</si>
  <si>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</si>
  <si>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</si>
  <si>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</si>
  <si>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</si>
  <si>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</si>
  <si>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</si>
  <si>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</si>
  <si>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</si>
  <si>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</si>
  <si>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</si>
  <si>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</si>
  <si>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</si>
  <si>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</si>
  <si>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l2</t>
  </si>
  <si>
    <t>main_table</t>
  </si>
  <si>
    <t>geomean</t>
  </si>
  <si>
    <t>exec_time(s)</t>
  </si>
  <si>
    <t>dynamic_energy</t>
  </si>
  <si>
    <t>static_energy</t>
  </si>
  <si>
    <t>total_pki</t>
  </si>
  <si>
    <t xml:space="preserve">L2C-Morteza_fill_l2_prefetches </t>
  </si>
  <si>
    <t xml:space="preserve">LLC-Morteza_fill_l2_prefetches </t>
  </si>
  <si>
    <t>l2_pref_hit</t>
  </si>
  <si>
    <t>l2_pref_acc</t>
  </si>
  <si>
    <t>l2_pref_miss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</si>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</sst>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>
        <row r="2">
          <cell r="B2">
            <v>0.16281599999999999</v>
          </cell>
          <cell r="C2">
            <v>36.241700000000002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8" workbookViewId="0">
      <selection activeCell="B52" sqref="B52"/>
    </sheetView>
  </sheetViews>
  <sheetFormatPr defaultRowHeight="14.4" x14ac:dyDescent="0.3"/>
  <cols>
    <col min="1" max="1" width="17.88671875" bestFit="1" customWidth="1"/>
  </cols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1.24325</v>
      </c>
    </row>
    <row r="4" spans="1:2" x14ac:dyDescent="0.3">
      <c r="A4" t="s">
        <v>92</v>
      </c>
      <c r="B4">
        <v>1.5114700000000001</v>
      </c>
    </row>
    <row r="5" spans="1:2" x14ac:dyDescent="0.3">
      <c r="A5" t="s">
        <v>93</v>
      </c>
      <c r="B5">
        <v>1.21912</v>
      </c>
    </row>
    <row r="6" spans="1:2" x14ac:dyDescent="0.3">
      <c r="A6" t="s">
        <v>94</v>
      </c>
      <c r="B6">
        <v>1.1413500000000001</v>
      </c>
    </row>
    <row r="7" spans="1:2" x14ac:dyDescent="0.3">
      <c r="A7" t="s">
        <v>95</v>
      </c>
      <c r="B7">
        <v>1.20041</v>
      </c>
    </row>
    <row r="8" spans="1:2" x14ac:dyDescent="0.3">
      <c r="A8" t="s">
        <v>96</v>
      </c>
      <c r="B8">
        <v>1.1640299999999999</v>
      </c>
    </row>
    <row r="9" spans="1:2" x14ac:dyDescent="0.3">
      <c r="A9" t="s">
        <v>97</v>
      </c>
      <c r="B9">
        <v>1.28667</v>
      </c>
    </row>
    <row r="10" spans="1:2" x14ac:dyDescent="0.3">
      <c r="A10" t="s">
        <v>98</v>
      </c>
      <c r="B10">
        <v>1.20791</v>
      </c>
    </row>
    <row r="11" spans="1:2" x14ac:dyDescent="0.3">
      <c r="A11" t="s">
        <v>99</v>
      </c>
      <c r="B11">
        <v>1.31335</v>
      </c>
    </row>
    <row r="12" spans="1:2" x14ac:dyDescent="0.3">
      <c r="A12" t="s">
        <v>100</v>
      </c>
      <c r="B12">
        <v>1.54348</v>
      </c>
    </row>
    <row r="13" spans="1:2" x14ac:dyDescent="0.3">
      <c r="A13" t="s">
        <v>101</v>
      </c>
      <c r="B13">
        <v>0.86062700000000003</v>
      </c>
    </row>
    <row r="14" spans="1:2" x14ac:dyDescent="0.3">
      <c r="A14" t="s">
        <v>102</v>
      </c>
      <c r="B14">
        <v>0.68820899999999996</v>
      </c>
    </row>
    <row r="15" spans="1:2" x14ac:dyDescent="0.3">
      <c r="A15" t="s">
        <v>103</v>
      </c>
      <c r="B15">
        <v>0.72658</v>
      </c>
    </row>
    <row r="16" spans="1:2" x14ac:dyDescent="0.3">
      <c r="A16" t="s">
        <v>104</v>
      </c>
      <c r="B16">
        <v>0.81610499999999997</v>
      </c>
    </row>
    <row r="17" spans="1:2" x14ac:dyDescent="0.3">
      <c r="A17" t="s">
        <v>105</v>
      </c>
      <c r="B17">
        <v>0.98037700000000005</v>
      </c>
    </row>
    <row r="18" spans="1:2" x14ac:dyDescent="0.3">
      <c r="A18" t="s">
        <v>106</v>
      </c>
      <c r="B18">
        <v>1.00593</v>
      </c>
    </row>
    <row r="19" spans="1:2" x14ac:dyDescent="0.3">
      <c r="A19" t="s">
        <v>107</v>
      </c>
      <c r="B19">
        <v>0.97514100000000004</v>
      </c>
    </row>
    <row r="20" spans="1:2" x14ac:dyDescent="0.3">
      <c r="A20" t="s">
        <v>108</v>
      </c>
      <c r="B20">
        <v>1.4184399999999999</v>
      </c>
    </row>
    <row r="21" spans="1:2" x14ac:dyDescent="0.3">
      <c r="A21" t="s">
        <v>109</v>
      </c>
      <c r="B21">
        <v>1.4857800000000001</v>
      </c>
    </row>
    <row r="22" spans="1:2" x14ac:dyDescent="0.3">
      <c r="A22" t="s">
        <v>110</v>
      </c>
      <c r="B22">
        <v>1.15195</v>
      </c>
    </row>
    <row r="23" spans="1:2" x14ac:dyDescent="0.3">
      <c r="A23" t="s">
        <v>111</v>
      </c>
      <c r="B23">
        <v>0.50929400000000002</v>
      </c>
    </row>
    <row r="24" spans="1:2" x14ac:dyDescent="0.3">
      <c r="A24" t="s">
        <v>112</v>
      </c>
      <c r="B24">
        <v>0.563253</v>
      </c>
    </row>
    <row r="25" spans="1:2" x14ac:dyDescent="0.3">
      <c r="A25" t="s">
        <v>113</v>
      </c>
      <c r="B25">
        <v>0.49854599999999999</v>
      </c>
    </row>
    <row r="26" spans="1:2" x14ac:dyDescent="0.3">
      <c r="A26" t="s">
        <v>114</v>
      </c>
      <c r="B26">
        <v>0.56325899999999995</v>
      </c>
    </row>
    <row r="27" spans="1:2" x14ac:dyDescent="0.3">
      <c r="A27" t="s">
        <v>115</v>
      </c>
      <c r="B27">
        <v>0.58592100000000003</v>
      </c>
    </row>
    <row r="28" spans="1:2" x14ac:dyDescent="0.3">
      <c r="A28" t="s">
        <v>116</v>
      </c>
      <c r="B28">
        <v>0.58776899999999999</v>
      </c>
    </row>
    <row r="29" spans="1:2" x14ac:dyDescent="0.3">
      <c r="A29" t="s">
        <v>117</v>
      </c>
      <c r="B29">
        <v>1.1251</v>
      </c>
    </row>
    <row r="30" spans="1:2" x14ac:dyDescent="0.3">
      <c r="A30" t="s">
        <v>118</v>
      </c>
      <c r="B30">
        <v>1.1314</v>
      </c>
    </row>
    <row r="31" spans="1:2" x14ac:dyDescent="0.3">
      <c r="A31" t="s">
        <v>119</v>
      </c>
      <c r="B31">
        <v>1.1460699999999999</v>
      </c>
    </row>
    <row r="32" spans="1:2" x14ac:dyDescent="0.3">
      <c r="A32" t="s">
        <v>120</v>
      </c>
      <c r="B32">
        <v>1.0792299999999999</v>
      </c>
    </row>
    <row r="33" spans="1:2" x14ac:dyDescent="0.3">
      <c r="A33" t="s">
        <v>121</v>
      </c>
      <c r="B33">
        <v>1.0648299999999999</v>
      </c>
    </row>
    <row r="34" spans="1:2" x14ac:dyDescent="0.3">
      <c r="A34" t="s">
        <v>122</v>
      </c>
      <c r="B34">
        <v>1.0791299999999999</v>
      </c>
    </row>
    <row r="35" spans="1:2" x14ac:dyDescent="0.3">
      <c r="A35" t="s">
        <v>123</v>
      </c>
      <c r="B35">
        <v>1.0866400000000001</v>
      </c>
    </row>
    <row r="36" spans="1:2" x14ac:dyDescent="0.3">
      <c r="A36" t="s">
        <v>124</v>
      </c>
      <c r="B36">
        <v>1.12721</v>
      </c>
    </row>
    <row r="37" spans="1:2" x14ac:dyDescent="0.3">
      <c r="A37" t="s">
        <v>125</v>
      </c>
      <c r="B37">
        <v>1.0732699999999999</v>
      </c>
    </row>
    <row r="38" spans="1:2" x14ac:dyDescent="0.3">
      <c r="A38" t="s">
        <v>126</v>
      </c>
      <c r="B38">
        <v>1.1677299999999999</v>
      </c>
    </row>
    <row r="39" spans="1:2" x14ac:dyDescent="0.3">
      <c r="A39" t="s">
        <v>127</v>
      </c>
      <c r="B39">
        <v>1.37924</v>
      </c>
    </row>
    <row r="40" spans="1:2" x14ac:dyDescent="0.3">
      <c r="A40" t="s">
        <v>128</v>
      </c>
      <c r="B40">
        <v>1.4635800000000001</v>
      </c>
    </row>
    <row r="41" spans="1:2" x14ac:dyDescent="0.3">
      <c r="A41" t="s">
        <v>129</v>
      </c>
      <c r="B41">
        <v>1.16553</v>
      </c>
    </row>
    <row r="42" spans="1:2" x14ac:dyDescent="0.3">
      <c r="A42" t="s">
        <v>130</v>
      </c>
      <c r="B42">
        <v>1.52169</v>
      </c>
    </row>
    <row r="43" spans="1:2" x14ac:dyDescent="0.3">
      <c r="A43" t="s">
        <v>131</v>
      </c>
      <c r="B43">
        <v>1.48342</v>
      </c>
    </row>
    <row r="44" spans="1:2" x14ac:dyDescent="0.3">
      <c r="A44" t="s">
        <v>132</v>
      </c>
      <c r="B44">
        <v>1.5018899999999999</v>
      </c>
    </row>
    <row r="45" spans="1:2" x14ac:dyDescent="0.3">
      <c r="A45" t="s">
        <v>133</v>
      </c>
      <c r="B45">
        <v>1.5231300000000001</v>
      </c>
    </row>
    <row r="46" spans="1:2" x14ac:dyDescent="0.3">
      <c r="A46" t="s">
        <v>134</v>
      </c>
      <c r="B46">
        <v>1.25322</v>
      </c>
    </row>
    <row r="47" spans="1:2" x14ac:dyDescent="0.3">
      <c r="A47" t="s">
        <v>135</v>
      </c>
      <c r="B47">
        <v>0.249168</v>
      </c>
    </row>
    <row r="48" spans="1:2" x14ac:dyDescent="0.3">
      <c r="A48" t="s">
        <v>136</v>
      </c>
      <c r="B48">
        <v>0.23155899999999999</v>
      </c>
    </row>
    <row r="49" spans="1:2" x14ac:dyDescent="0.3">
      <c r="A49" t="s">
        <v>137</v>
      </c>
      <c r="B49">
        <v>1.12612</v>
      </c>
    </row>
    <row r="50" spans="1:2" x14ac:dyDescent="0.3">
      <c r="A50" t="s">
        <v>138</v>
      </c>
      <c r="B50">
        <v>1.3034300000000001</v>
      </c>
    </row>
    <row r="51" spans="1:2" x14ac:dyDescent="0.3">
      <c r="A51" t="s">
        <v>139</v>
      </c>
      <c r="B51">
        <v>1.34978</v>
      </c>
    </row>
    <row r="52" spans="1:2" x14ac:dyDescent="0.3">
      <c r="A52" t="s">
        <v>140</v>
      </c>
      <c r="B52">
        <v>1.6486400000000001</v>
      </c>
    </row>
    <row r="54" spans="1:2" x14ac:dyDescent="0.3">
      <c r="A54" t="s">
        <v>164</v>
      </c>
      <c r="B54">
        <f>GEOMEAN(B3:B52)</f>
        <v>1.0148194808291118</v>
      </c>
    </row>
    <row r="55" spans="1:2" x14ac:dyDescent="0.3">
      <c r="A55" t="s">
        <v>165</v>
      </c>
      <c r="B55">
        <f>0.0125/B54</f>
        <v>1.2317461613751687E-2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2" workbookViewId="0">
      <selection activeCell="A52" sqref="A52"/>
    </sheetView>
  </sheetViews>
  <sheetFormatPr defaultRowHeight="14.4" x14ac:dyDescent="0.3"/>
  <cols>
    <col min="1" max="1" width="14.33203125" bestFit="1" customWidth="1"/>
  </cols>
  <sheetData>
    <row r="1" spans="1:2" s="2" customFormat="1" x14ac:dyDescent="0.3">
      <c r="A1" s="2" t="s">
        <v>149</v>
      </c>
    </row>
    <row r="2" spans="1:2" x14ac:dyDescent="0.3">
      <c r="A2" t="s">
        <v>163</v>
      </c>
      <c r="B2" s="2">
        <f>1000/50000000</f>
        <v>2.0000000000000002E-5</v>
      </c>
    </row>
    <row r="3" spans="1:2" x14ac:dyDescent="0.3">
      <c r="A3">
        <f>Sheet6!D3*$B$2</f>
        <v>114.34110000000001</v>
      </c>
    </row>
    <row r="4" spans="1:2" x14ac:dyDescent="0.3">
      <c r="A4" s="2">
        <f>Sheet6!D4*$B$2</f>
        <v>158.59100000000001</v>
      </c>
    </row>
    <row r="5" spans="1:2" x14ac:dyDescent="0.3">
      <c r="A5" s="2">
        <f>Sheet6!D5*$B$2</f>
        <v>147.39136000000002</v>
      </c>
    </row>
    <row r="6" spans="1:2" x14ac:dyDescent="0.3">
      <c r="A6" s="2">
        <f>Sheet6!D6*$B$2</f>
        <v>127.56992000000001</v>
      </c>
    </row>
    <row r="7" spans="1:2" x14ac:dyDescent="0.3">
      <c r="A7" s="2">
        <f>Sheet6!D7*$B$2</f>
        <v>171.22702000000001</v>
      </c>
    </row>
    <row r="8" spans="1:2" x14ac:dyDescent="0.3">
      <c r="A8" s="2">
        <f>Sheet6!D8*$B$2</f>
        <v>113.50172000000001</v>
      </c>
    </row>
    <row r="9" spans="1:2" x14ac:dyDescent="0.3">
      <c r="A9" s="2">
        <f>Sheet6!D9*$B$2</f>
        <v>109.51404000000001</v>
      </c>
    </row>
    <row r="10" spans="1:2" x14ac:dyDescent="0.3">
      <c r="A10" s="2">
        <f>Sheet6!D10*$B$2</f>
        <v>163.63074</v>
      </c>
    </row>
    <row r="11" spans="1:2" x14ac:dyDescent="0.3">
      <c r="A11" s="2">
        <f>Sheet6!D11*$B$2</f>
        <v>93.669700000000006</v>
      </c>
    </row>
    <row r="12" spans="1:2" x14ac:dyDescent="0.3">
      <c r="A12" s="2">
        <f>Sheet6!D12*$B$2</f>
        <v>205.39948000000001</v>
      </c>
    </row>
    <row r="13" spans="1:2" x14ac:dyDescent="0.3">
      <c r="A13" s="2">
        <f>Sheet6!D13*$B$2</f>
        <v>145.99300000000002</v>
      </c>
    </row>
    <row r="14" spans="1:2" x14ac:dyDescent="0.3">
      <c r="A14" s="2">
        <f>Sheet6!D14*$B$2</f>
        <v>139.17882</v>
      </c>
    </row>
    <row r="15" spans="1:2" x14ac:dyDescent="0.3">
      <c r="A15" s="2">
        <f>Sheet6!D15*$B$2</f>
        <v>126.56156000000001</v>
      </c>
    </row>
    <row r="16" spans="1:2" x14ac:dyDescent="0.3">
      <c r="A16" s="2">
        <f>Sheet6!D16*$B$2</f>
        <v>122.69722000000002</v>
      </c>
    </row>
    <row r="17" spans="1:1" x14ac:dyDescent="0.3">
      <c r="A17" s="2">
        <f>Sheet6!D17*$B$2</f>
        <v>120.96654000000001</v>
      </c>
    </row>
    <row r="18" spans="1:1" x14ac:dyDescent="0.3">
      <c r="A18" s="2">
        <f>Sheet6!D18*$B$2</f>
        <v>120.92212000000001</v>
      </c>
    </row>
    <row r="19" spans="1:1" x14ac:dyDescent="0.3">
      <c r="A19" s="2">
        <f>Sheet6!D19*$B$2</f>
        <v>118.67624000000001</v>
      </c>
    </row>
    <row r="20" spans="1:1" x14ac:dyDescent="0.3">
      <c r="A20" s="2">
        <f>Sheet6!D20*$B$2</f>
        <v>206.93122000000002</v>
      </c>
    </row>
    <row r="21" spans="1:1" x14ac:dyDescent="0.3">
      <c r="A21" s="2">
        <f>Sheet6!D21*$B$2</f>
        <v>207.57062000000002</v>
      </c>
    </row>
    <row r="22" spans="1:1" x14ac:dyDescent="0.3">
      <c r="A22" s="2">
        <f>Sheet6!D22*$B$2</f>
        <v>103.97704</v>
      </c>
    </row>
    <row r="23" spans="1:1" x14ac:dyDescent="0.3">
      <c r="A23" s="2">
        <f>Sheet6!D23*$B$2</f>
        <v>148.91832000000002</v>
      </c>
    </row>
    <row r="24" spans="1:1" x14ac:dyDescent="0.3">
      <c r="A24" s="2">
        <f>Sheet6!D24*$B$2</f>
        <v>147.27734000000001</v>
      </c>
    </row>
    <row r="25" spans="1:1" x14ac:dyDescent="0.3">
      <c r="A25" s="2">
        <f>Sheet6!D25*$B$2</f>
        <v>147.26180000000002</v>
      </c>
    </row>
    <row r="26" spans="1:1" x14ac:dyDescent="0.3">
      <c r="A26" s="2">
        <f>Sheet6!D26*$B$2</f>
        <v>151.62660000000002</v>
      </c>
    </row>
    <row r="27" spans="1:1" x14ac:dyDescent="0.3">
      <c r="A27" s="2">
        <f>Sheet6!D27*$B$2</f>
        <v>152.11586000000003</v>
      </c>
    </row>
    <row r="28" spans="1:1" x14ac:dyDescent="0.3">
      <c r="A28" s="2">
        <f>Sheet6!D28*$B$2</f>
        <v>151.04416000000001</v>
      </c>
    </row>
    <row r="29" spans="1:1" x14ac:dyDescent="0.3">
      <c r="A29" s="2">
        <f>Sheet6!D29*$B$2</f>
        <v>130.24518</v>
      </c>
    </row>
    <row r="30" spans="1:1" x14ac:dyDescent="0.3">
      <c r="A30" s="2">
        <f>Sheet6!D30*$B$2</f>
        <v>132.30682000000002</v>
      </c>
    </row>
    <row r="31" spans="1:1" x14ac:dyDescent="0.3">
      <c r="A31" s="2">
        <f>Sheet6!D31*$B$2</f>
        <v>145.96464</v>
      </c>
    </row>
    <row r="32" spans="1:1" x14ac:dyDescent="0.3">
      <c r="A32" s="2">
        <f>Sheet6!D32*$B$2</f>
        <v>135.02096</v>
      </c>
    </row>
    <row r="33" spans="1:1" x14ac:dyDescent="0.3">
      <c r="A33" s="2">
        <f>Sheet6!D33*$B$2</f>
        <v>136.01888000000002</v>
      </c>
    </row>
    <row r="34" spans="1:1" x14ac:dyDescent="0.3">
      <c r="A34" s="2">
        <f>Sheet6!D34*$B$2</f>
        <v>162.76860000000002</v>
      </c>
    </row>
    <row r="35" spans="1:1" x14ac:dyDescent="0.3">
      <c r="A35" s="2">
        <f>Sheet6!D35*$B$2</f>
        <v>161.12686000000002</v>
      </c>
    </row>
    <row r="36" spans="1:1" x14ac:dyDescent="0.3">
      <c r="A36" s="2">
        <f>Sheet6!D36*$B$2</f>
        <v>161.99228000000002</v>
      </c>
    </row>
    <row r="37" spans="1:1" x14ac:dyDescent="0.3">
      <c r="A37" s="2">
        <f>Sheet6!D37*$B$2</f>
        <v>165.99674000000002</v>
      </c>
    </row>
    <row r="38" spans="1:1" x14ac:dyDescent="0.3">
      <c r="A38" s="2">
        <f>Sheet6!D38*$B$2</f>
        <v>179.63536000000002</v>
      </c>
    </row>
    <row r="39" spans="1:1" x14ac:dyDescent="0.3">
      <c r="A39" s="2">
        <f>Sheet6!D39*$B$2</f>
        <v>202.94970000000001</v>
      </c>
    </row>
    <row r="40" spans="1:1" x14ac:dyDescent="0.3">
      <c r="A40" s="2">
        <f>Sheet6!D40*$B$2</f>
        <v>204.74576000000002</v>
      </c>
    </row>
    <row r="41" spans="1:1" x14ac:dyDescent="0.3">
      <c r="A41" s="2">
        <f>Sheet6!D41*$B$2</f>
        <v>205.35848000000001</v>
      </c>
    </row>
    <row r="42" spans="1:1" x14ac:dyDescent="0.3">
      <c r="A42" s="2">
        <f>Sheet6!D42*$B$2</f>
        <v>174.59376</v>
      </c>
    </row>
    <row r="43" spans="1:1" x14ac:dyDescent="0.3">
      <c r="A43" s="2">
        <f>Sheet6!D43*$B$2</f>
        <v>202.86938000000001</v>
      </c>
    </row>
    <row r="44" spans="1:1" x14ac:dyDescent="0.3">
      <c r="A44" s="2">
        <f>Sheet6!D44*$B$2</f>
        <v>203.08590000000001</v>
      </c>
    </row>
    <row r="45" spans="1:1" x14ac:dyDescent="0.3">
      <c r="A45" s="2">
        <f>Sheet6!D45*$B$2</f>
        <v>196.0489</v>
      </c>
    </row>
    <row r="46" spans="1:1" x14ac:dyDescent="0.3">
      <c r="A46" s="2">
        <f>Sheet6!D46*$B$2</f>
        <v>157.1652</v>
      </c>
    </row>
    <row r="47" spans="1:1" x14ac:dyDescent="0.3">
      <c r="A47" s="2">
        <f>Sheet6!D47*$B$2</f>
        <v>100.66770000000001</v>
      </c>
    </row>
    <row r="48" spans="1:1" x14ac:dyDescent="0.3">
      <c r="A48" s="2">
        <f>Sheet6!D48*$B$2</f>
        <v>94.860560000000007</v>
      </c>
    </row>
    <row r="49" spans="1:2" x14ac:dyDescent="0.3">
      <c r="A49" s="2">
        <f>Sheet6!D49*$B$2</f>
        <v>59.850160000000002</v>
      </c>
    </row>
    <row r="50" spans="1:2" x14ac:dyDescent="0.3">
      <c r="A50" s="2">
        <f>Sheet6!D50*$B$2</f>
        <v>77.395560000000003</v>
      </c>
    </row>
    <row r="51" spans="1:2" x14ac:dyDescent="0.3">
      <c r="A51" s="2">
        <f>Sheet6!D51*$B$2</f>
        <v>100.26844000000001</v>
      </c>
    </row>
    <row r="52" spans="1:2" x14ac:dyDescent="0.3">
      <c r="A52" s="2">
        <f>Sheet6!D52*$B$2</f>
        <v>27.308760000000003</v>
      </c>
    </row>
    <row r="53" spans="1:2" x14ac:dyDescent="0.3">
      <c r="A53" s="2">
        <f>AVERAGE(A2:A52)</f>
        <v>144.69598240000002</v>
      </c>
      <c r="B53" t="s">
        <v>154</v>
      </c>
    </row>
    <row r="54" spans="1:2" x14ac:dyDescent="0.3">
      <c r="A54" s="2"/>
    </row>
    <row r="55" spans="1:2" x14ac:dyDescent="0.3">
      <c r="A55" s="2" t="s">
        <v>166</v>
      </c>
      <c r="B55">
        <f>A53*linkedrecords!C3</f>
        <v>23.558821070438402</v>
      </c>
    </row>
    <row r="56" spans="1:2" x14ac:dyDescent="0.3">
      <c r="A56" s="2" t="s">
        <v>167</v>
      </c>
      <c r="B56">
        <f>Sheet1!B55*linkedrecords!E3*20</f>
        <v>8.9281149713420902</v>
      </c>
    </row>
    <row r="57" spans="1:2" x14ac:dyDescent="0.3">
      <c r="A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"/>
    </sheetView>
  </sheetViews>
  <sheetFormatPr defaultRowHeight="14.4" x14ac:dyDescent="0.3"/>
  <sheetData>
    <row r="1" spans="1:21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21298853</v>
      </c>
      <c r="C3">
        <v>20462192</v>
      </c>
      <c r="D3">
        <v>836661</v>
      </c>
      <c r="E3">
        <v>8848245</v>
      </c>
      <c r="F3">
        <v>8454911</v>
      </c>
      <c r="G3">
        <v>393334</v>
      </c>
      <c r="H3">
        <v>4043046</v>
      </c>
      <c r="I3">
        <v>3984062</v>
      </c>
      <c r="J3">
        <v>58984</v>
      </c>
      <c r="K3">
        <v>8407562</v>
      </c>
      <c r="L3">
        <v>8023219</v>
      </c>
      <c r="M3">
        <v>384343</v>
      </c>
      <c r="N3">
        <v>0</v>
      </c>
      <c r="O3">
        <v>0</v>
      </c>
      <c r="P3">
        <v>0</v>
      </c>
      <c r="Q3">
        <v>8893615</v>
      </c>
      <c r="R3">
        <v>8584683</v>
      </c>
      <c r="S3">
        <v>131190</v>
      </c>
      <c r="T3">
        <v>253127</v>
      </c>
      <c r="U3">
        <v>46.3596</v>
      </c>
    </row>
    <row r="4" spans="1:21" x14ac:dyDescent="0.3">
      <c r="A4" t="s">
        <v>92</v>
      </c>
      <c r="B4">
        <v>19458107</v>
      </c>
      <c r="C4">
        <v>19118503</v>
      </c>
      <c r="D4">
        <v>339604</v>
      </c>
      <c r="E4">
        <v>6643813</v>
      </c>
      <c r="F4">
        <v>6527924</v>
      </c>
      <c r="G4">
        <v>115889</v>
      </c>
      <c r="H4">
        <v>6433650</v>
      </c>
      <c r="I4">
        <v>6343922</v>
      </c>
      <c r="J4">
        <v>89728</v>
      </c>
      <c r="K4">
        <v>6380644</v>
      </c>
      <c r="L4">
        <v>6246657</v>
      </c>
      <c r="M4">
        <v>133987</v>
      </c>
      <c r="N4">
        <v>0</v>
      </c>
      <c r="O4">
        <v>0</v>
      </c>
      <c r="P4">
        <v>0</v>
      </c>
      <c r="Q4">
        <v>6653625</v>
      </c>
      <c r="R4">
        <v>6448300</v>
      </c>
      <c r="S4">
        <v>54892</v>
      </c>
      <c r="T4">
        <v>79238</v>
      </c>
      <c r="U4">
        <v>48.654800000000002</v>
      </c>
    </row>
    <row r="5" spans="1:21" x14ac:dyDescent="0.3">
      <c r="A5" t="s">
        <v>93</v>
      </c>
      <c r="B5">
        <v>17821911</v>
      </c>
      <c r="C5">
        <v>17325790</v>
      </c>
      <c r="D5">
        <v>496121</v>
      </c>
      <c r="E5">
        <v>6123641</v>
      </c>
      <c r="F5">
        <v>5997545</v>
      </c>
      <c r="G5">
        <v>126096</v>
      </c>
      <c r="H5">
        <v>5965226</v>
      </c>
      <c r="I5">
        <v>5730941</v>
      </c>
      <c r="J5">
        <v>234285</v>
      </c>
      <c r="K5">
        <v>5733044</v>
      </c>
      <c r="L5">
        <v>5597304</v>
      </c>
      <c r="M5">
        <v>135740</v>
      </c>
      <c r="N5">
        <v>0</v>
      </c>
      <c r="O5">
        <v>0</v>
      </c>
      <c r="P5">
        <v>0</v>
      </c>
      <c r="Q5">
        <v>6164844</v>
      </c>
      <c r="R5">
        <v>6022259</v>
      </c>
      <c r="S5">
        <v>67689</v>
      </c>
      <c r="T5">
        <v>68100</v>
      </c>
      <c r="U5">
        <v>122.95699999999999</v>
      </c>
    </row>
    <row r="6" spans="1:21" x14ac:dyDescent="0.3">
      <c r="A6" t="s">
        <v>94</v>
      </c>
      <c r="B6">
        <v>22132240</v>
      </c>
      <c r="C6">
        <v>21243119</v>
      </c>
      <c r="D6">
        <v>889121</v>
      </c>
      <c r="E6">
        <v>8798755</v>
      </c>
      <c r="F6">
        <v>8403827</v>
      </c>
      <c r="G6">
        <v>394928</v>
      </c>
      <c r="H6">
        <v>4825409</v>
      </c>
      <c r="I6">
        <v>4704248</v>
      </c>
      <c r="J6">
        <v>121161</v>
      </c>
      <c r="K6">
        <v>8508076</v>
      </c>
      <c r="L6">
        <v>8135044</v>
      </c>
      <c r="M6">
        <v>373032</v>
      </c>
      <c r="N6">
        <v>0</v>
      </c>
      <c r="O6">
        <v>0</v>
      </c>
      <c r="P6">
        <v>0</v>
      </c>
      <c r="Q6">
        <v>8836736</v>
      </c>
      <c r="R6">
        <v>8677607</v>
      </c>
      <c r="S6">
        <v>134402</v>
      </c>
      <c r="T6">
        <v>238638</v>
      </c>
      <c r="U6">
        <v>28.7879</v>
      </c>
    </row>
    <row r="7" spans="1:21" x14ac:dyDescent="0.3">
      <c r="A7" t="s">
        <v>95</v>
      </c>
      <c r="B7">
        <v>19890331</v>
      </c>
      <c r="C7">
        <v>19354264</v>
      </c>
      <c r="D7">
        <v>536067</v>
      </c>
      <c r="E7">
        <v>6766690</v>
      </c>
      <c r="F7">
        <v>6595631</v>
      </c>
      <c r="G7">
        <v>171059</v>
      </c>
      <c r="H7">
        <v>6808065</v>
      </c>
      <c r="I7">
        <v>6623719</v>
      </c>
      <c r="J7">
        <v>184346</v>
      </c>
      <c r="K7">
        <v>6315576</v>
      </c>
      <c r="L7">
        <v>6134914</v>
      </c>
      <c r="M7">
        <v>180662</v>
      </c>
      <c r="N7">
        <v>0</v>
      </c>
      <c r="O7">
        <v>0</v>
      </c>
      <c r="P7">
        <v>0</v>
      </c>
      <c r="Q7">
        <v>6790140</v>
      </c>
      <c r="R7">
        <v>6419503</v>
      </c>
      <c r="S7">
        <v>60247</v>
      </c>
      <c r="T7">
        <v>120302</v>
      </c>
      <c r="U7">
        <v>92.049099999999996</v>
      </c>
    </row>
    <row r="8" spans="1:21" x14ac:dyDescent="0.3">
      <c r="A8" t="s">
        <v>96</v>
      </c>
      <c r="B8">
        <v>16703359</v>
      </c>
      <c r="C8">
        <v>15976380</v>
      </c>
      <c r="D8">
        <v>726979</v>
      </c>
      <c r="E8">
        <v>6418073</v>
      </c>
      <c r="F8">
        <v>6012861</v>
      </c>
      <c r="G8">
        <v>405212</v>
      </c>
      <c r="H8">
        <v>4336399</v>
      </c>
      <c r="I8">
        <v>4293787</v>
      </c>
      <c r="J8">
        <v>42612</v>
      </c>
      <c r="K8">
        <v>5948887</v>
      </c>
      <c r="L8">
        <v>5669732</v>
      </c>
      <c r="M8">
        <v>279155</v>
      </c>
      <c r="N8">
        <v>0</v>
      </c>
      <c r="O8">
        <v>0</v>
      </c>
      <c r="P8">
        <v>0</v>
      </c>
      <c r="Q8">
        <v>6458658</v>
      </c>
      <c r="R8">
        <v>6278584</v>
      </c>
      <c r="S8">
        <v>118107</v>
      </c>
      <c r="T8">
        <v>160922</v>
      </c>
      <c r="U8">
        <v>80.818100000000001</v>
      </c>
    </row>
    <row r="9" spans="1:21" x14ac:dyDescent="0.3">
      <c r="A9" t="s">
        <v>97</v>
      </c>
      <c r="B9">
        <v>21445120</v>
      </c>
      <c r="C9">
        <v>20275294</v>
      </c>
      <c r="D9">
        <v>1169826</v>
      </c>
      <c r="E9">
        <v>8487025</v>
      </c>
      <c r="F9">
        <v>7951468</v>
      </c>
      <c r="G9">
        <v>535557</v>
      </c>
      <c r="H9">
        <v>4874375</v>
      </c>
      <c r="I9">
        <v>4783391</v>
      </c>
      <c r="J9">
        <v>90984</v>
      </c>
      <c r="K9">
        <v>8083720</v>
      </c>
      <c r="L9">
        <v>7540435</v>
      </c>
      <c r="M9">
        <v>543285</v>
      </c>
      <c r="N9">
        <v>0</v>
      </c>
      <c r="O9">
        <v>0</v>
      </c>
      <c r="P9">
        <v>0</v>
      </c>
      <c r="Q9">
        <v>8539203</v>
      </c>
      <c r="R9">
        <v>8299164</v>
      </c>
      <c r="S9">
        <v>162539</v>
      </c>
      <c r="T9">
        <v>380761</v>
      </c>
      <c r="U9">
        <v>34.1038</v>
      </c>
    </row>
    <row r="10" spans="1:21" x14ac:dyDescent="0.3">
      <c r="A10" t="s">
        <v>98</v>
      </c>
      <c r="B10">
        <v>20589989</v>
      </c>
      <c r="C10">
        <v>18961072</v>
      </c>
      <c r="D10">
        <v>1628917</v>
      </c>
      <c r="E10">
        <v>8111360</v>
      </c>
      <c r="F10">
        <v>7314385</v>
      </c>
      <c r="G10">
        <v>796975</v>
      </c>
      <c r="H10">
        <v>4819872</v>
      </c>
      <c r="I10">
        <v>4710599</v>
      </c>
      <c r="J10">
        <v>109273</v>
      </c>
      <c r="K10">
        <v>7658757</v>
      </c>
      <c r="L10">
        <v>6936088</v>
      </c>
      <c r="M10">
        <v>722669</v>
      </c>
      <c r="N10">
        <v>0</v>
      </c>
      <c r="O10">
        <v>0</v>
      </c>
      <c r="P10">
        <v>0</v>
      </c>
      <c r="Q10">
        <v>8179988</v>
      </c>
      <c r="R10">
        <v>8012469</v>
      </c>
      <c r="S10">
        <v>202575</v>
      </c>
      <c r="T10">
        <v>520099</v>
      </c>
      <c r="U10">
        <v>32.347700000000003</v>
      </c>
    </row>
    <row r="11" spans="1:21" x14ac:dyDescent="0.3">
      <c r="A11" t="s">
        <v>99</v>
      </c>
      <c r="B11">
        <v>17808552</v>
      </c>
      <c r="C11">
        <v>17297258</v>
      </c>
      <c r="D11">
        <v>511294</v>
      </c>
      <c r="E11">
        <v>6533486</v>
      </c>
      <c r="F11">
        <v>6331684</v>
      </c>
      <c r="G11">
        <v>201802</v>
      </c>
      <c r="H11">
        <v>5064864</v>
      </c>
      <c r="I11">
        <v>4982204</v>
      </c>
      <c r="J11">
        <v>82660</v>
      </c>
      <c r="K11">
        <v>6210202</v>
      </c>
      <c r="L11">
        <v>5983370</v>
      </c>
      <c r="M11">
        <v>226832</v>
      </c>
      <c r="N11">
        <v>0</v>
      </c>
      <c r="O11">
        <v>0</v>
      </c>
      <c r="P11">
        <v>0</v>
      </c>
      <c r="Q11">
        <v>6561818</v>
      </c>
      <c r="R11">
        <v>6382306</v>
      </c>
      <c r="S11">
        <v>134958</v>
      </c>
      <c r="T11">
        <v>92002</v>
      </c>
      <c r="U11">
        <v>91.601799999999997</v>
      </c>
    </row>
    <row r="12" spans="1:21" x14ac:dyDescent="0.3">
      <c r="A12" t="s">
        <v>100</v>
      </c>
      <c r="B12">
        <v>21546262</v>
      </c>
      <c r="C12">
        <v>21545454</v>
      </c>
      <c r="D12">
        <v>808</v>
      </c>
      <c r="E12">
        <v>6611160</v>
      </c>
      <c r="F12">
        <v>6610786</v>
      </c>
      <c r="G12">
        <v>374</v>
      </c>
      <c r="H12">
        <v>8432649</v>
      </c>
      <c r="I12">
        <v>8432536</v>
      </c>
      <c r="J12">
        <v>113</v>
      </c>
      <c r="K12">
        <v>6502453</v>
      </c>
      <c r="L12">
        <v>6502132</v>
      </c>
      <c r="M12">
        <v>321</v>
      </c>
      <c r="N12">
        <v>0</v>
      </c>
      <c r="O12">
        <v>0</v>
      </c>
      <c r="P12">
        <v>0</v>
      </c>
      <c r="Q12">
        <v>6611215</v>
      </c>
      <c r="R12">
        <v>6510290</v>
      </c>
      <c r="S12">
        <v>91</v>
      </c>
      <c r="T12">
        <v>231</v>
      </c>
      <c r="U12">
        <v>39.5916</v>
      </c>
    </row>
    <row r="13" spans="1:21" x14ac:dyDescent="0.3">
      <c r="A13" t="s">
        <v>101</v>
      </c>
      <c r="B13">
        <v>20417129</v>
      </c>
      <c r="C13">
        <v>19275589</v>
      </c>
      <c r="D13">
        <v>1141540</v>
      </c>
      <c r="E13">
        <v>8046423</v>
      </c>
      <c r="F13">
        <v>7521501</v>
      </c>
      <c r="G13">
        <v>524922</v>
      </c>
      <c r="H13">
        <v>4576225</v>
      </c>
      <c r="I13">
        <v>4458913</v>
      </c>
      <c r="J13">
        <v>117312</v>
      </c>
      <c r="K13">
        <v>7794481</v>
      </c>
      <c r="L13">
        <v>7295175</v>
      </c>
      <c r="M13">
        <v>499306</v>
      </c>
      <c r="N13">
        <v>0</v>
      </c>
      <c r="O13">
        <v>0</v>
      </c>
      <c r="P13">
        <v>0</v>
      </c>
      <c r="Q13">
        <v>8105249</v>
      </c>
      <c r="R13">
        <v>8011598</v>
      </c>
      <c r="S13">
        <v>160904</v>
      </c>
      <c r="T13">
        <v>338361</v>
      </c>
      <c r="U13">
        <v>52.516500000000001</v>
      </c>
    </row>
    <row r="14" spans="1:21" x14ac:dyDescent="0.3">
      <c r="A14" t="s">
        <v>102</v>
      </c>
      <c r="B14">
        <v>22278409</v>
      </c>
      <c r="C14">
        <v>18206668</v>
      </c>
      <c r="D14">
        <v>4071741</v>
      </c>
      <c r="E14">
        <v>8902497</v>
      </c>
      <c r="F14">
        <v>6890908</v>
      </c>
      <c r="G14">
        <v>2011589</v>
      </c>
      <c r="H14">
        <v>4673338</v>
      </c>
      <c r="I14">
        <v>4566365</v>
      </c>
      <c r="J14">
        <v>106973</v>
      </c>
      <c r="K14">
        <v>8702574</v>
      </c>
      <c r="L14">
        <v>6749395</v>
      </c>
      <c r="M14">
        <v>1953179</v>
      </c>
      <c r="N14">
        <v>0</v>
      </c>
      <c r="O14">
        <v>0</v>
      </c>
      <c r="P14">
        <v>0</v>
      </c>
      <c r="Q14">
        <v>8938914</v>
      </c>
      <c r="R14">
        <v>8846112</v>
      </c>
      <c r="S14">
        <v>113226</v>
      </c>
      <c r="T14">
        <v>1839949</v>
      </c>
      <c r="U14">
        <v>22.488299999999999</v>
      </c>
    </row>
    <row r="15" spans="1:21" x14ac:dyDescent="0.3">
      <c r="A15" t="s">
        <v>103</v>
      </c>
      <c r="B15">
        <v>22318725</v>
      </c>
      <c r="C15">
        <v>17738441</v>
      </c>
      <c r="D15">
        <v>4580284</v>
      </c>
      <c r="E15">
        <v>8954775</v>
      </c>
      <c r="F15">
        <v>6682814</v>
      </c>
      <c r="G15">
        <v>2271961</v>
      </c>
      <c r="H15">
        <v>4612012</v>
      </c>
      <c r="I15">
        <v>4507252</v>
      </c>
      <c r="J15">
        <v>104760</v>
      </c>
      <c r="K15">
        <v>8751938</v>
      </c>
      <c r="L15">
        <v>6548375</v>
      </c>
      <c r="M15">
        <v>2203563</v>
      </c>
      <c r="N15">
        <v>0</v>
      </c>
      <c r="O15">
        <v>0</v>
      </c>
      <c r="P15">
        <v>0</v>
      </c>
      <c r="Q15">
        <v>8988571</v>
      </c>
      <c r="R15">
        <v>8887428</v>
      </c>
      <c r="S15">
        <v>114692</v>
      </c>
      <c r="T15">
        <v>2088870</v>
      </c>
      <c r="U15">
        <v>19.958500000000001</v>
      </c>
    </row>
    <row r="16" spans="1:21" x14ac:dyDescent="0.3">
      <c r="A16" t="s">
        <v>104</v>
      </c>
      <c r="B16">
        <v>20695087</v>
      </c>
      <c r="C16">
        <v>17468896</v>
      </c>
      <c r="D16">
        <v>3226191</v>
      </c>
      <c r="E16">
        <v>8079031</v>
      </c>
      <c r="F16">
        <v>6495447</v>
      </c>
      <c r="G16">
        <v>1583584</v>
      </c>
      <c r="H16">
        <v>4747822</v>
      </c>
      <c r="I16">
        <v>4653209</v>
      </c>
      <c r="J16">
        <v>94613</v>
      </c>
      <c r="K16">
        <v>7868234</v>
      </c>
      <c r="L16">
        <v>6320240</v>
      </c>
      <c r="M16">
        <v>1547994</v>
      </c>
      <c r="N16">
        <v>0</v>
      </c>
      <c r="O16">
        <v>0</v>
      </c>
      <c r="P16">
        <v>0</v>
      </c>
      <c r="Q16">
        <v>8113261</v>
      </c>
      <c r="R16">
        <v>8011795</v>
      </c>
      <c r="S16">
        <v>126892</v>
      </c>
      <c r="T16">
        <v>1421073</v>
      </c>
      <c r="U16">
        <v>22.106200000000001</v>
      </c>
    </row>
    <row r="17" spans="1:21" x14ac:dyDescent="0.3">
      <c r="A17" t="s">
        <v>105</v>
      </c>
      <c r="B17">
        <v>18914500</v>
      </c>
      <c r="C17">
        <v>17882295</v>
      </c>
      <c r="D17">
        <v>1032205</v>
      </c>
      <c r="E17">
        <v>7136929</v>
      </c>
      <c r="F17">
        <v>6664319</v>
      </c>
      <c r="G17">
        <v>472610</v>
      </c>
      <c r="H17">
        <v>4869049</v>
      </c>
      <c r="I17">
        <v>4787021</v>
      </c>
      <c r="J17">
        <v>82028</v>
      </c>
      <c r="K17">
        <v>6908522</v>
      </c>
      <c r="L17">
        <v>6430955</v>
      </c>
      <c r="M17">
        <v>477567</v>
      </c>
      <c r="N17">
        <v>0</v>
      </c>
      <c r="O17">
        <v>0</v>
      </c>
      <c r="P17">
        <v>0</v>
      </c>
      <c r="Q17">
        <v>7175352</v>
      </c>
      <c r="R17">
        <v>7076436</v>
      </c>
      <c r="S17">
        <v>146861</v>
      </c>
      <c r="T17">
        <v>330701</v>
      </c>
      <c r="U17">
        <v>38.6496</v>
      </c>
    </row>
    <row r="18" spans="1:21" x14ac:dyDescent="0.3">
      <c r="A18" t="s">
        <v>106</v>
      </c>
      <c r="B18">
        <v>18219727</v>
      </c>
      <c r="C18">
        <v>17175859</v>
      </c>
      <c r="D18">
        <v>1043868</v>
      </c>
      <c r="E18">
        <v>6724139</v>
      </c>
      <c r="F18">
        <v>6246856</v>
      </c>
      <c r="G18">
        <v>477283</v>
      </c>
      <c r="H18">
        <v>5001198</v>
      </c>
      <c r="I18">
        <v>4918981</v>
      </c>
      <c r="J18">
        <v>82217</v>
      </c>
      <c r="K18">
        <v>6494390</v>
      </c>
      <c r="L18">
        <v>6010022</v>
      </c>
      <c r="M18">
        <v>484368</v>
      </c>
      <c r="N18">
        <v>0</v>
      </c>
      <c r="O18">
        <v>0</v>
      </c>
      <c r="P18">
        <v>0</v>
      </c>
      <c r="Q18">
        <v>6760198</v>
      </c>
      <c r="R18">
        <v>6655877</v>
      </c>
      <c r="S18">
        <v>143266</v>
      </c>
      <c r="T18">
        <v>341123</v>
      </c>
      <c r="U18">
        <v>39.020099999999999</v>
      </c>
    </row>
    <row r="19" spans="1:21" x14ac:dyDescent="0.3">
      <c r="A19" t="s">
        <v>107</v>
      </c>
      <c r="B19">
        <v>18222153</v>
      </c>
      <c r="C19">
        <v>17154561</v>
      </c>
      <c r="D19">
        <v>1067592</v>
      </c>
      <c r="E19">
        <v>6740235</v>
      </c>
      <c r="F19">
        <v>6249831</v>
      </c>
      <c r="G19">
        <v>490404</v>
      </c>
      <c r="H19">
        <v>4970629</v>
      </c>
      <c r="I19">
        <v>4890305</v>
      </c>
      <c r="J19">
        <v>80324</v>
      </c>
      <c r="K19">
        <v>6511289</v>
      </c>
      <c r="L19">
        <v>6014425</v>
      </c>
      <c r="M19">
        <v>496864</v>
      </c>
      <c r="N19">
        <v>0</v>
      </c>
      <c r="O19">
        <v>0</v>
      </c>
      <c r="P19">
        <v>0</v>
      </c>
      <c r="Q19">
        <v>6777558</v>
      </c>
      <c r="R19">
        <v>6674767</v>
      </c>
      <c r="S19">
        <v>144758</v>
      </c>
      <c r="T19">
        <v>352114</v>
      </c>
      <c r="U19">
        <v>40.488</v>
      </c>
    </row>
    <row r="20" spans="1:21" x14ac:dyDescent="0.3">
      <c r="A20" t="s">
        <v>108</v>
      </c>
      <c r="B20">
        <v>22112955</v>
      </c>
      <c r="C20">
        <v>22042085</v>
      </c>
      <c r="D20">
        <v>70870</v>
      </c>
      <c r="E20">
        <v>6907225</v>
      </c>
      <c r="F20">
        <v>6880371</v>
      </c>
      <c r="G20">
        <v>26854</v>
      </c>
      <c r="H20">
        <v>8420460</v>
      </c>
      <c r="I20">
        <v>8388382</v>
      </c>
      <c r="J20">
        <v>32078</v>
      </c>
      <c r="K20">
        <v>6785270</v>
      </c>
      <c r="L20">
        <v>6773332</v>
      </c>
      <c r="M20">
        <v>11938</v>
      </c>
      <c r="N20">
        <v>0</v>
      </c>
      <c r="O20">
        <v>0</v>
      </c>
      <c r="P20">
        <v>0</v>
      </c>
      <c r="Q20">
        <v>6911723</v>
      </c>
      <c r="R20">
        <v>6812989</v>
      </c>
      <c r="S20">
        <v>3378</v>
      </c>
      <c r="T20">
        <v>8560</v>
      </c>
      <c r="U20">
        <v>224.553</v>
      </c>
    </row>
    <row r="21" spans="1:21" x14ac:dyDescent="0.3">
      <c r="A21" t="s">
        <v>109</v>
      </c>
      <c r="B21">
        <v>22433906</v>
      </c>
      <c r="C21">
        <v>22416310</v>
      </c>
      <c r="D21">
        <v>17596</v>
      </c>
      <c r="E21">
        <v>6983334</v>
      </c>
      <c r="F21">
        <v>6982801</v>
      </c>
      <c r="G21">
        <v>533</v>
      </c>
      <c r="H21">
        <v>8568989</v>
      </c>
      <c r="I21">
        <v>8568893</v>
      </c>
      <c r="J21">
        <v>96</v>
      </c>
      <c r="K21">
        <v>6881583</v>
      </c>
      <c r="L21">
        <v>6864616</v>
      </c>
      <c r="M21">
        <v>16967</v>
      </c>
      <c r="N21">
        <v>0</v>
      </c>
      <c r="O21">
        <v>0</v>
      </c>
      <c r="P21">
        <v>0</v>
      </c>
      <c r="Q21">
        <v>6983389</v>
      </c>
      <c r="R21">
        <v>6886352</v>
      </c>
      <c r="S21">
        <v>86</v>
      </c>
      <c r="T21">
        <v>16878</v>
      </c>
      <c r="U21">
        <v>15.955299999999999</v>
      </c>
    </row>
    <row r="22" spans="1:21" x14ac:dyDescent="0.3">
      <c r="A22" t="s">
        <v>110</v>
      </c>
      <c r="B22">
        <v>19246040</v>
      </c>
      <c r="C22">
        <v>17977202</v>
      </c>
      <c r="D22">
        <v>1268838</v>
      </c>
      <c r="E22">
        <v>7141988</v>
      </c>
      <c r="F22">
        <v>6574949</v>
      </c>
      <c r="G22">
        <v>567039</v>
      </c>
      <c r="H22">
        <v>5232182</v>
      </c>
      <c r="I22">
        <v>5009746</v>
      </c>
      <c r="J22">
        <v>222436</v>
      </c>
      <c r="K22">
        <v>6871870</v>
      </c>
      <c r="L22">
        <v>6392507</v>
      </c>
      <c r="M22">
        <v>479363</v>
      </c>
      <c r="N22">
        <v>0</v>
      </c>
      <c r="O22">
        <v>0</v>
      </c>
      <c r="P22">
        <v>0</v>
      </c>
      <c r="Q22">
        <v>7183249</v>
      </c>
      <c r="R22">
        <v>7087070</v>
      </c>
      <c r="S22">
        <v>119099</v>
      </c>
      <c r="T22">
        <v>360280</v>
      </c>
      <c r="U22">
        <v>22.539899999999999</v>
      </c>
    </row>
    <row r="23" spans="1:21" x14ac:dyDescent="0.3">
      <c r="A23" t="s">
        <v>111</v>
      </c>
      <c r="B23">
        <v>18572447</v>
      </c>
      <c r="C23">
        <v>16406839</v>
      </c>
      <c r="D23">
        <v>2165608</v>
      </c>
      <c r="E23">
        <v>7114170</v>
      </c>
      <c r="F23">
        <v>6362823</v>
      </c>
      <c r="G23">
        <v>751347</v>
      </c>
      <c r="H23">
        <v>5537384</v>
      </c>
      <c r="I23">
        <v>4678222</v>
      </c>
      <c r="J23">
        <v>859162</v>
      </c>
      <c r="K23">
        <v>5920893</v>
      </c>
      <c r="L23">
        <v>5365794</v>
      </c>
      <c r="M23">
        <v>555099</v>
      </c>
      <c r="N23">
        <v>0</v>
      </c>
      <c r="O23">
        <v>0</v>
      </c>
      <c r="P23">
        <v>0</v>
      </c>
      <c r="Q23">
        <v>7152117</v>
      </c>
      <c r="R23">
        <v>6963321</v>
      </c>
      <c r="S23">
        <v>192672</v>
      </c>
      <c r="T23">
        <v>362488</v>
      </c>
      <c r="U23">
        <v>173.24</v>
      </c>
    </row>
    <row r="24" spans="1:21" x14ac:dyDescent="0.3">
      <c r="A24" t="s">
        <v>112</v>
      </c>
      <c r="B24">
        <v>18825606</v>
      </c>
      <c r="C24">
        <v>16607769</v>
      </c>
      <c r="D24">
        <v>2217837</v>
      </c>
      <c r="E24">
        <v>7142771</v>
      </c>
      <c r="F24">
        <v>6415926</v>
      </c>
      <c r="G24">
        <v>726845</v>
      </c>
      <c r="H24">
        <v>5816784</v>
      </c>
      <c r="I24">
        <v>4864537</v>
      </c>
      <c r="J24">
        <v>952247</v>
      </c>
      <c r="K24">
        <v>5866051</v>
      </c>
      <c r="L24">
        <v>5327306</v>
      </c>
      <c r="M24">
        <v>538745</v>
      </c>
      <c r="N24">
        <v>0</v>
      </c>
      <c r="O24">
        <v>0</v>
      </c>
      <c r="P24">
        <v>0</v>
      </c>
      <c r="Q24">
        <v>7183894</v>
      </c>
      <c r="R24">
        <v>6981851</v>
      </c>
      <c r="S24">
        <v>198923</v>
      </c>
      <c r="T24">
        <v>339911</v>
      </c>
      <c r="U24">
        <v>173.988</v>
      </c>
    </row>
    <row r="25" spans="1:21" x14ac:dyDescent="0.3">
      <c r="A25" t="s">
        <v>113</v>
      </c>
      <c r="B25">
        <v>18501710</v>
      </c>
      <c r="C25">
        <v>16278051</v>
      </c>
      <c r="D25">
        <v>2223659</v>
      </c>
      <c r="E25">
        <v>7070439</v>
      </c>
      <c r="F25">
        <v>6315789</v>
      </c>
      <c r="G25">
        <v>754650</v>
      </c>
      <c r="H25">
        <v>5520953</v>
      </c>
      <c r="I25">
        <v>4618932</v>
      </c>
      <c r="J25">
        <v>902021</v>
      </c>
      <c r="K25">
        <v>5910318</v>
      </c>
      <c r="L25">
        <v>5343330</v>
      </c>
      <c r="M25">
        <v>566988</v>
      </c>
      <c r="N25">
        <v>0</v>
      </c>
      <c r="O25">
        <v>0</v>
      </c>
      <c r="P25">
        <v>0</v>
      </c>
      <c r="Q25">
        <v>7108027</v>
      </c>
      <c r="R25">
        <v>6924182</v>
      </c>
      <c r="S25">
        <v>197732</v>
      </c>
      <c r="T25">
        <v>369165</v>
      </c>
      <c r="U25">
        <v>184.92</v>
      </c>
    </row>
    <row r="26" spans="1:21" x14ac:dyDescent="0.3">
      <c r="A26" t="s">
        <v>114</v>
      </c>
      <c r="B26">
        <v>18856134</v>
      </c>
      <c r="C26">
        <v>16651869</v>
      </c>
      <c r="D26">
        <v>2204265</v>
      </c>
      <c r="E26">
        <v>7149558</v>
      </c>
      <c r="F26">
        <v>6427592</v>
      </c>
      <c r="G26">
        <v>721966</v>
      </c>
      <c r="H26">
        <v>5822231</v>
      </c>
      <c r="I26">
        <v>4876286</v>
      </c>
      <c r="J26">
        <v>945945</v>
      </c>
      <c r="K26">
        <v>5884345</v>
      </c>
      <c r="L26">
        <v>5347991</v>
      </c>
      <c r="M26">
        <v>536354</v>
      </c>
      <c r="N26">
        <v>0</v>
      </c>
      <c r="O26">
        <v>0</v>
      </c>
      <c r="P26">
        <v>0</v>
      </c>
      <c r="Q26">
        <v>7190655</v>
      </c>
      <c r="R26">
        <v>6991631</v>
      </c>
      <c r="S26">
        <v>197025</v>
      </c>
      <c r="T26">
        <v>339248</v>
      </c>
      <c r="U26">
        <v>174.631</v>
      </c>
    </row>
    <row r="27" spans="1:21" x14ac:dyDescent="0.3">
      <c r="A27" t="s">
        <v>115</v>
      </c>
      <c r="B27">
        <v>18935204</v>
      </c>
      <c r="C27">
        <v>16731698</v>
      </c>
      <c r="D27">
        <v>2203506</v>
      </c>
      <c r="E27">
        <v>7166584</v>
      </c>
      <c r="F27">
        <v>6460420</v>
      </c>
      <c r="G27">
        <v>706164</v>
      </c>
      <c r="H27">
        <v>5891111</v>
      </c>
      <c r="I27">
        <v>4915523</v>
      </c>
      <c r="J27">
        <v>975588</v>
      </c>
      <c r="K27">
        <v>5877509</v>
      </c>
      <c r="L27">
        <v>5355755</v>
      </c>
      <c r="M27">
        <v>521754</v>
      </c>
      <c r="N27">
        <v>0</v>
      </c>
      <c r="O27">
        <v>0</v>
      </c>
      <c r="P27">
        <v>0</v>
      </c>
      <c r="Q27">
        <v>7209142</v>
      </c>
      <c r="R27">
        <v>7005312</v>
      </c>
      <c r="S27">
        <v>200462</v>
      </c>
      <c r="T27">
        <v>321287</v>
      </c>
      <c r="U27">
        <v>177.298</v>
      </c>
    </row>
    <row r="28" spans="1:21" x14ac:dyDescent="0.3">
      <c r="A28" t="s">
        <v>116</v>
      </c>
      <c r="B28">
        <v>18912156</v>
      </c>
      <c r="C28">
        <v>16701368</v>
      </c>
      <c r="D28">
        <v>2210788</v>
      </c>
      <c r="E28">
        <v>7155956</v>
      </c>
      <c r="F28">
        <v>6449671</v>
      </c>
      <c r="G28">
        <v>706285</v>
      </c>
      <c r="H28">
        <v>5893508</v>
      </c>
      <c r="I28">
        <v>4914031</v>
      </c>
      <c r="J28">
        <v>979477</v>
      </c>
      <c r="K28">
        <v>5862692</v>
      </c>
      <c r="L28">
        <v>5337666</v>
      </c>
      <c r="M28">
        <v>525026</v>
      </c>
      <c r="N28">
        <v>0</v>
      </c>
      <c r="O28">
        <v>0</v>
      </c>
      <c r="P28">
        <v>0</v>
      </c>
      <c r="Q28">
        <v>7197992</v>
      </c>
      <c r="R28">
        <v>6992469</v>
      </c>
      <c r="S28">
        <v>203794</v>
      </c>
      <c r="T28">
        <v>321240</v>
      </c>
      <c r="U28">
        <v>178.58799999999999</v>
      </c>
    </row>
    <row r="29" spans="1:21" x14ac:dyDescent="0.3">
      <c r="A29" t="s">
        <v>117</v>
      </c>
      <c r="B29">
        <v>20942181</v>
      </c>
      <c r="C29">
        <v>19473528</v>
      </c>
      <c r="D29">
        <v>1468653</v>
      </c>
      <c r="E29">
        <v>7612552</v>
      </c>
      <c r="F29">
        <v>6959321</v>
      </c>
      <c r="G29">
        <v>653231</v>
      </c>
      <c r="H29">
        <v>6027941</v>
      </c>
      <c r="I29">
        <v>5766006</v>
      </c>
      <c r="J29">
        <v>261935</v>
      </c>
      <c r="K29">
        <v>7301688</v>
      </c>
      <c r="L29">
        <v>6748201</v>
      </c>
      <c r="M29">
        <v>553487</v>
      </c>
      <c r="N29">
        <v>0</v>
      </c>
      <c r="O29">
        <v>0</v>
      </c>
      <c r="P29">
        <v>0</v>
      </c>
      <c r="Q29">
        <v>7663002</v>
      </c>
      <c r="R29">
        <v>7550477</v>
      </c>
      <c r="S29">
        <v>137564</v>
      </c>
      <c r="T29">
        <v>415931</v>
      </c>
      <c r="U29">
        <v>23.529299999999999</v>
      </c>
    </row>
    <row r="30" spans="1:21" x14ac:dyDescent="0.3">
      <c r="A30" t="s">
        <v>118</v>
      </c>
      <c r="B30">
        <v>21276149</v>
      </c>
      <c r="C30">
        <v>19756999</v>
      </c>
      <c r="D30">
        <v>1519150</v>
      </c>
      <c r="E30">
        <v>7698436</v>
      </c>
      <c r="F30">
        <v>7024860</v>
      </c>
      <c r="G30">
        <v>673576</v>
      </c>
      <c r="H30">
        <v>6195575</v>
      </c>
      <c r="I30">
        <v>5921388</v>
      </c>
      <c r="J30">
        <v>274187</v>
      </c>
      <c r="K30">
        <v>7382138</v>
      </c>
      <c r="L30">
        <v>6810751</v>
      </c>
      <c r="M30">
        <v>571387</v>
      </c>
      <c r="N30">
        <v>0</v>
      </c>
      <c r="O30">
        <v>0</v>
      </c>
      <c r="P30">
        <v>0</v>
      </c>
      <c r="Q30">
        <v>7752456</v>
      </c>
      <c r="R30">
        <v>7641367</v>
      </c>
      <c r="S30">
        <v>142894</v>
      </c>
      <c r="T30">
        <v>428496</v>
      </c>
      <c r="U30">
        <v>24.512</v>
      </c>
    </row>
    <row r="31" spans="1:21" x14ac:dyDescent="0.3">
      <c r="A31" t="s">
        <v>119</v>
      </c>
      <c r="B31">
        <v>21555059</v>
      </c>
      <c r="C31">
        <v>20128212</v>
      </c>
      <c r="D31">
        <v>1426847</v>
      </c>
      <c r="E31">
        <v>7713195</v>
      </c>
      <c r="F31">
        <v>7101588</v>
      </c>
      <c r="G31">
        <v>611607</v>
      </c>
      <c r="H31">
        <v>6426376</v>
      </c>
      <c r="I31">
        <v>6177461</v>
      </c>
      <c r="J31">
        <v>248915</v>
      </c>
      <c r="K31">
        <v>7415488</v>
      </c>
      <c r="L31">
        <v>6849163</v>
      </c>
      <c r="M31">
        <v>566325</v>
      </c>
      <c r="N31">
        <v>0</v>
      </c>
      <c r="O31">
        <v>0</v>
      </c>
      <c r="P31">
        <v>0</v>
      </c>
      <c r="Q31">
        <v>7754273</v>
      </c>
      <c r="R31">
        <v>7590912</v>
      </c>
      <c r="S31">
        <v>138239</v>
      </c>
      <c r="T31">
        <v>428082</v>
      </c>
      <c r="U31">
        <v>22.487100000000002</v>
      </c>
    </row>
    <row r="32" spans="1:21" x14ac:dyDescent="0.3">
      <c r="A32" t="s">
        <v>120</v>
      </c>
      <c r="B32">
        <v>21569092</v>
      </c>
      <c r="C32">
        <v>19922427</v>
      </c>
      <c r="D32">
        <v>1646665</v>
      </c>
      <c r="E32">
        <v>7796954</v>
      </c>
      <c r="F32">
        <v>7074519</v>
      </c>
      <c r="G32">
        <v>722435</v>
      </c>
      <c r="H32">
        <v>6297663</v>
      </c>
      <c r="I32">
        <v>6009978</v>
      </c>
      <c r="J32">
        <v>287685</v>
      </c>
      <c r="K32">
        <v>7474475</v>
      </c>
      <c r="L32">
        <v>6837930</v>
      </c>
      <c r="M32">
        <v>636545</v>
      </c>
      <c r="N32">
        <v>0</v>
      </c>
      <c r="O32">
        <v>0</v>
      </c>
      <c r="P32">
        <v>0</v>
      </c>
      <c r="Q32">
        <v>7844339</v>
      </c>
      <c r="R32">
        <v>7714775</v>
      </c>
      <c r="S32">
        <v>157774</v>
      </c>
      <c r="T32">
        <v>478783</v>
      </c>
      <c r="U32">
        <v>23.082699999999999</v>
      </c>
    </row>
    <row r="33" spans="1:21" x14ac:dyDescent="0.3">
      <c r="A33" t="s">
        <v>121</v>
      </c>
      <c r="B33">
        <v>21799066</v>
      </c>
      <c r="C33">
        <v>20195490</v>
      </c>
      <c r="D33">
        <v>1603576</v>
      </c>
      <c r="E33">
        <v>7862613</v>
      </c>
      <c r="F33">
        <v>7180774</v>
      </c>
      <c r="G33">
        <v>681839</v>
      </c>
      <c r="H33">
        <v>6345613</v>
      </c>
      <c r="I33">
        <v>6059220</v>
      </c>
      <c r="J33">
        <v>286393</v>
      </c>
      <c r="K33">
        <v>7590840</v>
      </c>
      <c r="L33">
        <v>6955496</v>
      </c>
      <c r="M33">
        <v>635344</v>
      </c>
      <c r="N33">
        <v>0</v>
      </c>
      <c r="O33">
        <v>0</v>
      </c>
      <c r="P33">
        <v>0</v>
      </c>
      <c r="Q33">
        <v>7909344</v>
      </c>
      <c r="R33">
        <v>7795636</v>
      </c>
      <c r="S33">
        <v>159437</v>
      </c>
      <c r="T33">
        <v>475921</v>
      </c>
      <c r="U33">
        <v>22.839500000000001</v>
      </c>
    </row>
    <row r="34" spans="1:21" x14ac:dyDescent="0.3">
      <c r="A34" t="s">
        <v>122</v>
      </c>
      <c r="B34">
        <v>20513174</v>
      </c>
      <c r="C34">
        <v>18437706</v>
      </c>
      <c r="D34">
        <v>2075468</v>
      </c>
      <c r="E34">
        <v>7421778</v>
      </c>
      <c r="F34">
        <v>6380482</v>
      </c>
      <c r="G34">
        <v>1041296</v>
      </c>
      <c r="H34">
        <v>6157248</v>
      </c>
      <c r="I34">
        <v>5873128</v>
      </c>
      <c r="J34">
        <v>284120</v>
      </c>
      <c r="K34">
        <v>6934148</v>
      </c>
      <c r="L34">
        <v>6184096</v>
      </c>
      <c r="M34">
        <v>750052</v>
      </c>
      <c r="N34">
        <v>0</v>
      </c>
      <c r="O34">
        <v>0</v>
      </c>
      <c r="P34">
        <v>0</v>
      </c>
      <c r="Q34">
        <v>7479600</v>
      </c>
      <c r="R34">
        <v>7394309</v>
      </c>
      <c r="S34">
        <v>182129</v>
      </c>
      <c r="T34">
        <v>567924</v>
      </c>
      <c r="U34">
        <v>21.034700000000001</v>
      </c>
    </row>
    <row r="35" spans="1:21" x14ac:dyDescent="0.3">
      <c r="A35" t="s">
        <v>123</v>
      </c>
      <c r="B35">
        <v>20504075</v>
      </c>
      <c r="C35">
        <v>18405853</v>
      </c>
      <c r="D35">
        <v>2098222</v>
      </c>
      <c r="E35">
        <v>7418899</v>
      </c>
      <c r="F35">
        <v>6360212</v>
      </c>
      <c r="G35">
        <v>1058687</v>
      </c>
      <c r="H35">
        <v>6164589</v>
      </c>
      <c r="I35">
        <v>5878819</v>
      </c>
      <c r="J35">
        <v>285770</v>
      </c>
      <c r="K35">
        <v>6920587</v>
      </c>
      <c r="L35">
        <v>6166822</v>
      </c>
      <c r="M35">
        <v>753765</v>
      </c>
      <c r="N35">
        <v>0</v>
      </c>
      <c r="O35">
        <v>0</v>
      </c>
      <c r="P35">
        <v>0</v>
      </c>
      <c r="Q35">
        <v>7482919</v>
      </c>
      <c r="R35">
        <v>7398295</v>
      </c>
      <c r="S35">
        <v>182055</v>
      </c>
      <c r="T35">
        <v>571701</v>
      </c>
      <c r="U35">
        <v>20.628299999999999</v>
      </c>
    </row>
    <row r="36" spans="1:21" x14ac:dyDescent="0.3">
      <c r="A36" t="s">
        <v>124</v>
      </c>
      <c r="B36">
        <v>20776944</v>
      </c>
      <c r="C36">
        <v>18698474</v>
      </c>
      <c r="D36">
        <v>2078470</v>
      </c>
      <c r="E36">
        <v>7534811</v>
      </c>
      <c r="F36">
        <v>6490671</v>
      </c>
      <c r="G36">
        <v>1044140</v>
      </c>
      <c r="H36">
        <v>6227516</v>
      </c>
      <c r="I36">
        <v>5941391</v>
      </c>
      <c r="J36">
        <v>286125</v>
      </c>
      <c r="K36">
        <v>7014617</v>
      </c>
      <c r="L36">
        <v>6266412</v>
      </c>
      <c r="M36">
        <v>748205</v>
      </c>
      <c r="N36">
        <v>0</v>
      </c>
      <c r="O36">
        <v>0</v>
      </c>
      <c r="P36">
        <v>0</v>
      </c>
      <c r="Q36">
        <v>7584846</v>
      </c>
      <c r="R36">
        <v>7477514</v>
      </c>
      <c r="S36">
        <v>190936</v>
      </c>
      <c r="T36">
        <v>557364</v>
      </c>
      <c r="U36">
        <v>17.8644</v>
      </c>
    </row>
    <row r="37" spans="1:21" x14ac:dyDescent="0.3">
      <c r="A37" t="s">
        <v>125</v>
      </c>
      <c r="B37">
        <v>21114243</v>
      </c>
      <c r="C37">
        <v>19207562</v>
      </c>
      <c r="D37">
        <v>1906681</v>
      </c>
      <c r="E37">
        <v>7521833</v>
      </c>
      <c r="F37">
        <v>6657292</v>
      </c>
      <c r="G37">
        <v>864541</v>
      </c>
      <c r="H37">
        <v>6386246</v>
      </c>
      <c r="I37">
        <v>6094609</v>
      </c>
      <c r="J37">
        <v>291637</v>
      </c>
      <c r="K37">
        <v>7206164</v>
      </c>
      <c r="L37">
        <v>6455661</v>
      </c>
      <c r="M37">
        <v>750503</v>
      </c>
      <c r="N37">
        <v>0</v>
      </c>
      <c r="O37">
        <v>0</v>
      </c>
      <c r="P37">
        <v>0</v>
      </c>
      <c r="Q37">
        <v>7585040</v>
      </c>
      <c r="R37">
        <v>7498209</v>
      </c>
      <c r="S37">
        <v>183034</v>
      </c>
      <c r="T37">
        <v>567471</v>
      </c>
      <c r="U37">
        <v>21.913799999999998</v>
      </c>
    </row>
    <row r="38" spans="1:21" x14ac:dyDescent="0.3">
      <c r="A38" t="s">
        <v>126</v>
      </c>
      <c r="B38">
        <v>21569657</v>
      </c>
      <c r="C38">
        <v>19739110</v>
      </c>
      <c r="D38">
        <v>1830547</v>
      </c>
      <c r="E38">
        <v>7616798</v>
      </c>
      <c r="F38">
        <v>6827932</v>
      </c>
      <c r="G38">
        <v>788866</v>
      </c>
      <c r="H38">
        <v>6599466</v>
      </c>
      <c r="I38">
        <v>6303106</v>
      </c>
      <c r="J38">
        <v>296360</v>
      </c>
      <c r="K38">
        <v>7353393</v>
      </c>
      <c r="L38">
        <v>6608072</v>
      </c>
      <c r="M38">
        <v>745321</v>
      </c>
      <c r="N38">
        <v>0</v>
      </c>
      <c r="O38">
        <v>0</v>
      </c>
      <c r="P38">
        <v>0</v>
      </c>
      <c r="Q38">
        <v>7664423</v>
      </c>
      <c r="R38">
        <v>7547351</v>
      </c>
      <c r="S38">
        <v>174792</v>
      </c>
      <c r="T38">
        <v>570529</v>
      </c>
      <c r="U38">
        <v>18.947299999999998</v>
      </c>
    </row>
    <row r="39" spans="1:21" x14ac:dyDescent="0.3">
      <c r="A39" t="s">
        <v>127</v>
      </c>
      <c r="B39">
        <v>18926617</v>
      </c>
      <c r="C39">
        <v>17444046</v>
      </c>
      <c r="D39">
        <v>1482571</v>
      </c>
      <c r="E39">
        <v>6475428</v>
      </c>
      <c r="F39">
        <v>5793385</v>
      </c>
      <c r="G39">
        <v>682043</v>
      </c>
      <c r="H39">
        <v>6176009</v>
      </c>
      <c r="I39">
        <v>6026482</v>
      </c>
      <c r="J39">
        <v>149527</v>
      </c>
      <c r="K39">
        <v>6275180</v>
      </c>
      <c r="L39">
        <v>5624179</v>
      </c>
      <c r="M39">
        <v>651001</v>
      </c>
      <c r="N39">
        <v>0</v>
      </c>
      <c r="O39">
        <v>0</v>
      </c>
      <c r="P39">
        <v>0</v>
      </c>
      <c r="Q39">
        <v>6522216</v>
      </c>
      <c r="R39">
        <v>6415401</v>
      </c>
      <c r="S39">
        <v>142491</v>
      </c>
      <c r="T39">
        <v>508517</v>
      </c>
      <c r="U39">
        <v>23.674700000000001</v>
      </c>
    </row>
    <row r="40" spans="1:21" x14ac:dyDescent="0.3">
      <c r="A40" t="s">
        <v>128</v>
      </c>
      <c r="B40">
        <v>19183946</v>
      </c>
      <c r="C40">
        <v>17759400</v>
      </c>
      <c r="D40">
        <v>1424546</v>
      </c>
      <c r="E40">
        <v>6585081</v>
      </c>
      <c r="F40">
        <v>5931013</v>
      </c>
      <c r="G40">
        <v>654068</v>
      </c>
      <c r="H40">
        <v>6181026</v>
      </c>
      <c r="I40">
        <v>6037893</v>
      </c>
      <c r="J40">
        <v>143133</v>
      </c>
      <c r="K40">
        <v>6417839</v>
      </c>
      <c r="L40">
        <v>5790494</v>
      </c>
      <c r="M40">
        <v>627345</v>
      </c>
      <c r="N40">
        <v>0</v>
      </c>
      <c r="O40">
        <v>0</v>
      </c>
      <c r="P40">
        <v>0</v>
      </c>
      <c r="Q40">
        <v>6625519</v>
      </c>
      <c r="R40">
        <v>6551301</v>
      </c>
      <c r="S40">
        <v>142296</v>
      </c>
      <c r="T40">
        <v>485017</v>
      </c>
      <c r="U40">
        <v>17.9193</v>
      </c>
    </row>
    <row r="41" spans="1:21" x14ac:dyDescent="0.3">
      <c r="A41" t="s">
        <v>129</v>
      </c>
      <c r="B41">
        <v>18797908</v>
      </c>
      <c r="C41">
        <v>17294139</v>
      </c>
      <c r="D41">
        <v>1503769</v>
      </c>
      <c r="E41">
        <v>6419452</v>
      </c>
      <c r="F41">
        <v>5719005</v>
      </c>
      <c r="G41">
        <v>700447</v>
      </c>
      <c r="H41">
        <v>6164940</v>
      </c>
      <c r="I41">
        <v>6012802</v>
      </c>
      <c r="J41">
        <v>152138</v>
      </c>
      <c r="K41">
        <v>6213516</v>
      </c>
      <c r="L41">
        <v>5562332</v>
      </c>
      <c r="M41">
        <v>651184</v>
      </c>
      <c r="N41">
        <v>0</v>
      </c>
      <c r="O41">
        <v>0</v>
      </c>
      <c r="P41">
        <v>0</v>
      </c>
      <c r="Q41">
        <v>6465533</v>
      </c>
      <c r="R41">
        <v>6376824</v>
      </c>
      <c r="S41">
        <v>139321</v>
      </c>
      <c r="T41">
        <v>511869</v>
      </c>
      <c r="U41">
        <v>43.146299999999997</v>
      </c>
    </row>
    <row r="42" spans="1:21" x14ac:dyDescent="0.3">
      <c r="A42" t="s">
        <v>130</v>
      </c>
      <c r="B42">
        <v>22125326</v>
      </c>
      <c r="C42">
        <v>22064827</v>
      </c>
      <c r="D42">
        <v>60499</v>
      </c>
      <c r="E42">
        <v>7437318</v>
      </c>
      <c r="F42">
        <v>7402267</v>
      </c>
      <c r="G42">
        <v>35051</v>
      </c>
      <c r="H42">
        <v>7393268</v>
      </c>
      <c r="I42">
        <v>7385999</v>
      </c>
      <c r="J42">
        <v>7269</v>
      </c>
      <c r="K42">
        <v>7294740</v>
      </c>
      <c r="L42">
        <v>7276561</v>
      </c>
      <c r="M42">
        <v>18179</v>
      </c>
      <c r="N42">
        <v>0</v>
      </c>
      <c r="O42">
        <v>0</v>
      </c>
      <c r="P42">
        <v>0</v>
      </c>
      <c r="Q42">
        <v>7438041</v>
      </c>
      <c r="R42">
        <v>7322094</v>
      </c>
      <c r="S42">
        <v>5434</v>
      </c>
      <c r="T42">
        <v>12746</v>
      </c>
      <c r="U42">
        <v>17.1755</v>
      </c>
    </row>
    <row r="43" spans="1:21" x14ac:dyDescent="0.3">
      <c r="A43" t="s">
        <v>131</v>
      </c>
      <c r="B43">
        <v>19307774</v>
      </c>
      <c r="C43">
        <v>18329214</v>
      </c>
      <c r="D43">
        <v>978560</v>
      </c>
      <c r="E43">
        <v>6653739</v>
      </c>
      <c r="F43">
        <v>6163800</v>
      </c>
      <c r="G43">
        <v>489939</v>
      </c>
      <c r="H43">
        <v>6214695</v>
      </c>
      <c r="I43">
        <v>6149878</v>
      </c>
      <c r="J43">
        <v>64817</v>
      </c>
      <c r="K43">
        <v>6439340</v>
      </c>
      <c r="L43">
        <v>6015536</v>
      </c>
      <c r="M43">
        <v>423804</v>
      </c>
      <c r="N43">
        <v>0</v>
      </c>
      <c r="O43">
        <v>0</v>
      </c>
      <c r="P43">
        <v>0</v>
      </c>
      <c r="Q43">
        <v>6691291</v>
      </c>
      <c r="R43">
        <v>6555645</v>
      </c>
      <c r="S43">
        <v>118224</v>
      </c>
      <c r="T43">
        <v>305584</v>
      </c>
      <c r="U43">
        <v>28.667100000000001</v>
      </c>
    </row>
    <row r="44" spans="1:21" x14ac:dyDescent="0.3">
      <c r="A44" t="s">
        <v>132</v>
      </c>
      <c r="B44">
        <v>19186944</v>
      </c>
      <c r="C44">
        <v>18203915</v>
      </c>
      <c r="D44">
        <v>983029</v>
      </c>
      <c r="E44">
        <v>6593217</v>
      </c>
      <c r="F44">
        <v>6101420</v>
      </c>
      <c r="G44">
        <v>491797</v>
      </c>
      <c r="H44">
        <v>6218727</v>
      </c>
      <c r="I44">
        <v>6153582</v>
      </c>
      <c r="J44">
        <v>65145</v>
      </c>
      <c r="K44">
        <v>6375000</v>
      </c>
      <c r="L44">
        <v>5948913</v>
      </c>
      <c r="M44">
        <v>426087</v>
      </c>
      <c r="N44">
        <v>0</v>
      </c>
      <c r="O44">
        <v>0</v>
      </c>
      <c r="P44">
        <v>0</v>
      </c>
      <c r="Q44">
        <v>6631752</v>
      </c>
      <c r="R44">
        <v>6494604</v>
      </c>
      <c r="S44">
        <v>118842</v>
      </c>
      <c r="T44">
        <v>307248</v>
      </c>
      <c r="U44">
        <v>29.201899999999998</v>
      </c>
    </row>
    <row r="45" spans="1:21" x14ac:dyDescent="0.3">
      <c r="A45" t="s">
        <v>133</v>
      </c>
      <c r="B45">
        <v>21149455</v>
      </c>
      <c r="C45">
        <v>20654498</v>
      </c>
      <c r="D45">
        <v>494957</v>
      </c>
      <c r="E45">
        <v>7088812</v>
      </c>
      <c r="F45">
        <v>6868191</v>
      </c>
      <c r="G45">
        <v>220621</v>
      </c>
      <c r="H45">
        <v>7118629</v>
      </c>
      <c r="I45">
        <v>7051708</v>
      </c>
      <c r="J45">
        <v>66921</v>
      </c>
      <c r="K45">
        <v>6942014</v>
      </c>
      <c r="L45">
        <v>6734599</v>
      </c>
      <c r="M45">
        <v>207415</v>
      </c>
      <c r="N45">
        <v>0</v>
      </c>
      <c r="O45">
        <v>0</v>
      </c>
      <c r="P45">
        <v>0</v>
      </c>
      <c r="Q45">
        <v>7107519</v>
      </c>
      <c r="R45">
        <v>7011328</v>
      </c>
      <c r="S45">
        <v>51209</v>
      </c>
      <c r="T45">
        <v>156210</v>
      </c>
      <c r="U45">
        <v>14.979200000000001</v>
      </c>
    </row>
    <row r="46" spans="1:21" x14ac:dyDescent="0.3">
      <c r="A46" t="s">
        <v>134</v>
      </c>
      <c r="B46">
        <v>19371183</v>
      </c>
      <c r="C46">
        <v>18266035</v>
      </c>
      <c r="D46">
        <v>1105148</v>
      </c>
      <c r="E46">
        <v>7253835</v>
      </c>
      <c r="F46">
        <v>6775096</v>
      </c>
      <c r="G46">
        <v>478739</v>
      </c>
      <c r="H46">
        <v>5119699</v>
      </c>
      <c r="I46">
        <v>5040129</v>
      </c>
      <c r="J46">
        <v>79570</v>
      </c>
      <c r="K46">
        <v>6997649</v>
      </c>
      <c r="L46">
        <v>6450810</v>
      </c>
      <c r="M46">
        <v>546839</v>
      </c>
      <c r="N46">
        <v>0</v>
      </c>
      <c r="O46">
        <v>0</v>
      </c>
      <c r="P46">
        <v>0</v>
      </c>
      <c r="Q46">
        <v>7296754</v>
      </c>
      <c r="R46">
        <v>7198375</v>
      </c>
      <c r="S46">
        <v>276626</v>
      </c>
      <c r="T46">
        <v>270226</v>
      </c>
      <c r="U46">
        <v>24.9253</v>
      </c>
    </row>
    <row r="47" spans="1:21" x14ac:dyDescent="0.3">
      <c r="A47" t="s">
        <v>135</v>
      </c>
      <c r="B47">
        <v>18458629</v>
      </c>
      <c r="C47">
        <v>13224699</v>
      </c>
      <c r="D47">
        <v>5233930</v>
      </c>
      <c r="E47">
        <v>6463936</v>
      </c>
      <c r="F47">
        <v>5405248</v>
      </c>
      <c r="G47">
        <v>1058688</v>
      </c>
      <c r="H47">
        <v>7043593</v>
      </c>
      <c r="I47">
        <v>3442748</v>
      </c>
      <c r="J47">
        <v>3600845</v>
      </c>
      <c r="K47">
        <v>4951100</v>
      </c>
      <c r="L47">
        <v>4376703</v>
      </c>
      <c r="M47">
        <v>574397</v>
      </c>
      <c r="N47">
        <v>0</v>
      </c>
      <c r="O47">
        <v>0</v>
      </c>
      <c r="P47">
        <v>0</v>
      </c>
      <c r="Q47">
        <v>6484131</v>
      </c>
      <c r="R47">
        <v>6416425</v>
      </c>
      <c r="S47">
        <v>414453</v>
      </c>
      <c r="T47">
        <v>160160</v>
      </c>
      <c r="U47">
        <v>332.661</v>
      </c>
    </row>
    <row r="48" spans="1:21" x14ac:dyDescent="0.3">
      <c r="A48" t="s">
        <v>136</v>
      </c>
      <c r="B48">
        <v>17231520</v>
      </c>
      <c r="C48">
        <v>11507014</v>
      </c>
      <c r="D48">
        <v>5724506</v>
      </c>
      <c r="E48">
        <v>4738146</v>
      </c>
      <c r="F48">
        <v>4355799</v>
      </c>
      <c r="G48">
        <v>382347</v>
      </c>
      <c r="H48">
        <v>8239998</v>
      </c>
      <c r="I48">
        <v>3188031</v>
      </c>
      <c r="J48">
        <v>5051967</v>
      </c>
      <c r="K48">
        <v>4253376</v>
      </c>
      <c r="L48">
        <v>3963184</v>
      </c>
      <c r="M48">
        <v>290192</v>
      </c>
      <c r="N48">
        <v>0</v>
      </c>
      <c r="O48">
        <v>0</v>
      </c>
      <c r="P48">
        <v>0</v>
      </c>
      <c r="Q48">
        <v>4756321</v>
      </c>
      <c r="R48">
        <v>4698592</v>
      </c>
      <c r="S48">
        <v>152695</v>
      </c>
      <c r="T48">
        <v>137677</v>
      </c>
      <c r="U48">
        <v>497.83100000000002</v>
      </c>
    </row>
    <row r="49" spans="1:21" x14ac:dyDescent="0.3">
      <c r="A49" t="s">
        <v>137</v>
      </c>
      <c r="B49">
        <v>18042950</v>
      </c>
      <c r="C49">
        <v>17663356</v>
      </c>
      <c r="D49">
        <v>379594</v>
      </c>
      <c r="E49">
        <v>7238153</v>
      </c>
      <c r="F49">
        <v>7103145</v>
      </c>
      <c r="G49">
        <v>135008</v>
      </c>
      <c r="H49">
        <v>3705285</v>
      </c>
      <c r="I49">
        <v>3600833</v>
      </c>
      <c r="J49">
        <v>104452</v>
      </c>
      <c r="K49">
        <v>7099512</v>
      </c>
      <c r="L49">
        <v>6959378</v>
      </c>
      <c r="M49">
        <v>140134</v>
      </c>
      <c r="N49">
        <v>0</v>
      </c>
      <c r="O49">
        <v>0</v>
      </c>
      <c r="P49">
        <v>0</v>
      </c>
      <c r="Q49">
        <v>7243207</v>
      </c>
      <c r="R49">
        <v>7160420</v>
      </c>
      <c r="S49">
        <v>45402</v>
      </c>
      <c r="T49">
        <v>94737</v>
      </c>
      <c r="U49">
        <v>33.581800000000001</v>
      </c>
    </row>
    <row r="50" spans="1:21" x14ac:dyDescent="0.3">
      <c r="A50" t="s">
        <v>138</v>
      </c>
      <c r="B50">
        <v>17694505</v>
      </c>
      <c r="C50">
        <v>17571377</v>
      </c>
      <c r="D50">
        <v>123128</v>
      </c>
      <c r="E50">
        <v>6691484</v>
      </c>
      <c r="F50">
        <v>6657264</v>
      </c>
      <c r="G50">
        <v>34220</v>
      </c>
      <c r="H50">
        <v>4390189</v>
      </c>
      <c r="I50">
        <v>4347563</v>
      </c>
      <c r="J50">
        <v>42626</v>
      </c>
      <c r="K50">
        <v>6612832</v>
      </c>
      <c r="L50">
        <v>6566550</v>
      </c>
      <c r="M50">
        <v>46282</v>
      </c>
      <c r="N50">
        <v>0</v>
      </c>
      <c r="O50">
        <v>0</v>
      </c>
      <c r="P50">
        <v>0</v>
      </c>
      <c r="Q50">
        <v>6693864</v>
      </c>
      <c r="R50">
        <v>6626441</v>
      </c>
      <c r="S50">
        <v>17214</v>
      </c>
      <c r="T50">
        <v>29249</v>
      </c>
      <c r="U50">
        <v>50.538400000000003</v>
      </c>
    </row>
    <row r="51" spans="1:21" x14ac:dyDescent="0.3">
      <c r="A51" t="s">
        <v>139</v>
      </c>
      <c r="B51">
        <v>20781015</v>
      </c>
      <c r="C51">
        <v>20365900</v>
      </c>
      <c r="D51">
        <v>415115</v>
      </c>
      <c r="E51">
        <v>7218515</v>
      </c>
      <c r="F51">
        <v>7005055</v>
      </c>
      <c r="G51">
        <v>213460</v>
      </c>
      <c r="H51">
        <v>6544180</v>
      </c>
      <c r="I51">
        <v>6525668</v>
      </c>
      <c r="J51">
        <v>18512</v>
      </c>
      <c r="K51">
        <v>7018320</v>
      </c>
      <c r="L51">
        <v>6835177</v>
      </c>
      <c r="M51">
        <v>183143</v>
      </c>
      <c r="N51">
        <v>0</v>
      </c>
      <c r="O51">
        <v>0</v>
      </c>
      <c r="P51">
        <v>0</v>
      </c>
      <c r="Q51">
        <v>7234712</v>
      </c>
      <c r="R51">
        <v>7118687</v>
      </c>
      <c r="S51">
        <v>55471</v>
      </c>
      <c r="T51">
        <v>127667</v>
      </c>
      <c r="U51">
        <v>57.911799999999999</v>
      </c>
    </row>
    <row r="52" spans="1:21" x14ac:dyDescent="0.3">
      <c r="A52" t="s">
        <v>140</v>
      </c>
      <c r="B52">
        <v>13027732</v>
      </c>
      <c r="C52">
        <v>12866226</v>
      </c>
      <c r="D52">
        <v>161506</v>
      </c>
      <c r="E52">
        <v>5123952</v>
      </c>
      <c r="F52">
        <v>5069121</v>
      </c>
      <c r="G52">
        <v>54831</v>
      </c>
      <c r="H52">
        <v>2881754</v>
      </c>
      <c r="I52">
        <v>2847287</v>
      </c>
      <c r="J52">
        <v>34467</v>
      </c>
      <c r="K52">
        <v>5022026</v>
      </c>
      <c r="L52">
        <v>4949818</v>
      </c>
      <c r="M52">
        <v>72208</v>
      </c>
      <c r="N52">
        <v>0</v>
      </c>
      <c r="O52">
        <v>0</v>
      </c>
      <c r="P52">
        <v>0</v>
      </c>
      <c r="Q52">
        <v>5140788</v>
      </c>
      <c r="R52">
        <v>5074631</v>
      </c>
      <c r="S52">
        <v>25980</v>
      </c>
      <c r="T52">
        <v>46037</v>
      </c>
      <c r="U52">
        <v>39.991999999999997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2" workbookViewId="0">
      <selection activeCell="T2" sqref="T1:T1048576"/>
    </sheetView>
  </sheetViews>
  <sheetFormatPr defaultRowHeight="14.4" x14ac:dyDescent="0.3"/>
  <sheetData>
    <row r="1" spans="1:21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9" customFormat="1" ht="57.6" x14ac:dyDescent="0.3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</row>
    <row r="3" spans="1:21" x14ac:dyDescent="0.3">
      <c r="A3" t="s">
        <v>1</v>
      </c>
      <c r="B3">
        <v>11720374</v>
      </c>
      <c r="C3">
        <v>11406698</v>
      </c>
      <c r="D3">
        <v>313676</v>
      </c>
      <c r="E3">
        <v>8908385</v>
      </c>
      <c r="F3">
        <v>8794141</v>
      </c>
      <c r="G3">
        <v>114244</v>
      </c>
      <c r="H3">
        <v>0</v>
      </c>
      <c r="I3">
        <v>0</v>
      </c>
      <c r="J3">
        <v>0</v>
      </c>
      <c r="K3">
        <v>2811989</v>
      </c>
      <c r="L3">
        <v>2612557</v>
      </c>
      <c r="M3">
        <v>199432</v>
      </c>
      <c r="N3">
        <v>0</v>
      </c>
      <c r="O3">
        <v>0</v>
      </c>
      <c r="P3">
        <v>0</v>
      </c>
      <c r="Q3">
        <v>2884807</v>
      </c>
      <c r="R3">
        <v>2884807</v>
      </c>
      <c r="S3">
        <v>170955</v>
      </c>
      <c r="T3">
        <v>28438</v>
      </c>
      <c r="U3">
        <v>16.505700000000001</v>
      </c>
    </row>
    <row r="4" spans="1:21" x14ac:dyDescent="0.3">
      <c r="A4" t="s">
        <v>92</v>
      </c>
      <c r="B4">
        <v>11428302</v>
      </c>
      <c r="C4">
        <v>10827556</v>
      </c>
      <c r="D4">
        <v>600746</v>
      </c>
      <c r="E4">
        <v>9523668</v>
      </c>
      <c r="F4">
        <v>9110647</v>
      </c>
      <c r="G4">
        <v>413021</v>
      </c>
      <c r="H4">
        <v>0</v>
      </c>
      <c r="I4">
        <v>0</v>
      </c>
      <c r="J4">
        <v>0</v>
      </c>
      <c r="K4">
        <v>1904634</v>
      </c>
      <c r="L4">
        <v>1716909</v>
      </c>
      <c r="M4">
        <v>187725</v>
      </c>
      <c r="N4">
        <v>0</v>
      </c>
      <c r="O4">
        <v>0</v>
      </c>
      <c r="P4">
        <v>0</v>
      </c>
      <c r="Q4">
        <v>2065115</v>
      </c>
      <c r="R4">
        <v>2065115</v>
      </c>
      <c r="S4">
        <v>133309</v>
      </c>
      <c r="T4">
        <v>54422</v>
      </c>
      <c r="U4">
        <v>16.697600000000001</v>
      </c>
    </row>
    <row r="5" spans="1:21" x14ac:dyDescent="0.3">
      <c r="A5" t="s">
        <v>93</v>
      </c>
      <c r="B5">
        <v>10832599</v>
      </c>
      <c r="C5">
        <v>10365207</v>
      </c>
      <c r="D5">
        <v>467392</v>
      </c>
      <c r="E5">
        <v>9445177</v>
      </c>
      <c r="F5">
        <v>9128391</v>
      </c>
      <c r="G5">
        <v>316786</v>
      </c>
      <c r="H5">
        <v>0</v>
      </c>
      <c r="I5">
        <v>0</v>
      </c>
      <c r="J5">
        <v>0</v>
      </c>
      <c r="K5">
        <v>1387422</v>
      </c>
      <c r="L5">
        <v>1236816</v>
      </c>
      <c r="M5">
        <v>150606</v>
      </c>
      <c r="N5">
        <v>0</v>
      </c>
      <c r="O5">
        <v>0</v>
      </c>
      <c r="P5">
        <v>0</v>
      </c>
      <c r="Q5">
        <v>1509547</v>
      </c>
      <c r="R5">
        <v>1509547</v>
      </c>
      <c r="S5">
        <v>122317</v>
      </c>
      <c r="T5">
        <v>28250</v>
      </c>
      <c r="U5">
        <v>18.314699999999998</v>
      </c>
    </row>
    <row r="6" spans="1:21" x14ac:dyDescent="0.3">
      <c r="A6" t="s">
        <v>94</v>
      </c>
      <c r="B6">
        <v>11898622</v>
      </c>
      <c r="C6">
        <v>11356490</v>
      </c>
      <c r="D6">
        <v>542132</v>
      </c>
      <c r="E6">
        <v>9388906</v>
      </c>
      <c r="F6">
        <v>9020116</v>
      </c>
      <c r="G6">
        <v>368790</v>
      </c>
      <c r="H6">
        <v>0</v>
      </c>
      <c r="I6">
        <v>0</v>
      </c>
      <c r="J6">
        <v>0</v>
      </c>
      <c r="K6">
        <v>2509716</v>
      </c>
      <c r="L6">
        <v>2336374</v>
      </c>
      <c r="M6">
        <v>173342</v>
      </c>
      <c r="N6">
        <v>0</v>
      </c>
      <c r="O6">
        <v>0</v>
      </c>
      <c r="P6">
        <v>0</v>
      </c>
      <c r="Q6">
        <v>2595357</v>
      </c>
      <c r="R6">
        <v>2595357</v>
      </c>
      <c r="S6">
        <v>151447</v>
      </c>
      <c r="T6">
        <v>21898</v>
      </c>
      <c r="U6">
        <v>25.372199999999999</v>
      </c>
    </row>
    <row r="7" spans="1:21" x14ac:dyDescent="0.3">
      <c r="A7" t="s">
        <v>95</v>
      </c>
      <c r="B7">
        <v>11154731</v>
      </c>
      <c r="C7">
        <v>10477991</v>
      </c>
      <c r="D7">
        <v>676740</v>
      </c>
      <c r="E7">
        <v>9311443</v>
      </c>
      <c r="F7">
        <v>8823416</v>
      </c>
      <c r="G7">
        <v>488027</v>
      </c>
      <c r="H7">
        <v>0</v>
      </c>
      <c r="I7">
        <v>0</v>
      </c>
      <c r="J7">
        <v>0</v>
      </c>
      <c r="K7">
        <v>1843288</v>
      </c>
      <c r="L7">
        <v>1654575</v>
      </c>
      <c r="M7">
        <v>188713</v>
      </c>
      <c r="N7">
        <v>0</v>
      </c>
      <c r="O7">
        <v>0</v>
      </c>
      <c r="P7">
        <v>0</v>
      </c>
      <c r="Q7">
        <v>1987389</v>
      </c>
      <c r="R7">
        <v>1987389</v>
      </c>
      <c r="S7">
        <v>148288</v>
      </c>
      <c r="T7">
        <v>40424</v>
      </c>
      <c r="U7">
        <v>18.5684</v>
      </c>
    </row>
    <row r="8" spans="1:21" x14ac:dyDescent="0.3">
      <c r="A8" t="s">
        <v>96</v>
      </c>
      <c r="B8">
        <v>11530424</v>
      </c>
      <c r="C8">
        <v>10730599</v>
      </c>
      <c r="D8">
        <v>799825</v>
      </c>
      <c r="E8">
        <v>8423178</v>
      </c>
      <c r="F8">
        <v>8214016</v>
      </c>
      <c r="G8">
        <v>209162</v>
      </c>
      <c r="H8">
        <v>0</v>
      </c>
      <c r="I8">
        <v>0</v>
      </c>
      <c r="J8">
        <v>0</v>
      </c>
      <c r="K8">
        <v>3107246</v>
      </c>
      <c r="L8">
        <v>2516583</v>
      </c>
      <c r="M8">
        <v>590663</v>
      </c>
      <c r="N8">
        <v>0</v>
      </c>
      <c r="O8">
        <v>0</v>
      </c>
      <c r="P8">
        <v>0</v>
      </c>
      <c r="Q8">
        <v>3284809</v>
      </c>
      <c r="R8">
        <v>3284809</v>
      </c>
      <c r="S8">
        <v>528568</v>
      </c>
      <c r="T8">
        <v>62028</v>
      </c>
      <c r="U8">
        <v>17.757899999999999</v>
      </c>
    </row>
    <row r="9" spans="1:21" x14ac:dyDescent="0.3">
      <c r="A9" t="s">
        <v>97</v>
      </c>
      <c r="B9">
        <v>11268528</v>
      </c>
      <c r="C9">
        <v>10376359</v>
      </c>
      <c r="D9">
        <v>892169</v>
      </c>
      <c r="E9">
        <v>9027005</v>
      </c>
      <c r="F9">
        <v>8687329</v>
      </c>
      <c r="G9">
        <v>339676</v>
      </c>
      <c r="H9">
        <v>0</v>
      </c>
      <c r="I9">
        <v>0</v>
      </c>
      <c r="J9">
        <v>0</v>
      </c>
      <c r="K9">
        <v>2241523</v>
      </c>
      <c r="L9">
        <v>1689030</v>
      </c>
      <c r="M9">
        <v>552493</v>
      </c>
      <c r="N9">
        <v>0</v>
      </c>
      <c r="O9">
        <v>0</v>
      </c>
      <c r="P9">
        <v>0</v>
      </c>
      <c r="Q9">
        <v>2384401</v>
      </c>
      <c r="R9">
        <v>2384401</v>
      </c>
      <c r="S9">
        <v>484364</v>
      </c>
      <c r="T9">
        <v>68166</v>
      </c>
      <c r="U9">
        <v>13.936</v>
      </c>
    </row>
    <row r="10" spans="1:21" x14ac:dyDescent="0.3">
      <c r="A10" t="s">
        <v>98</v>
      </c>
      <c r="B10">
        <v>11587383</v>
      </c>
      <c r="C10">
        <v>10864612</v>
      </c>
      <c r="D10">
        <v>722771</v>
      </c>
      <c r="E10">
        <v>9702272</v>
      </c>
      <c r="F10">
        <v>9336465</v>
      </c>
      <c r="G10">
        <v>365807</v>
      </c>
      <c r="H10">
        <v>0</v>
      </c>
      <c r="I10">
        <v>0</v>
      </c>
      <c r="J10">
        <v>0</v>
      </c>
      <c r="K10">
        <v>1885111</v>
      </c>
      <c r="L10">
        <v>1528147</v>
      </c>
      <c r="M10">
        <v>356964</v>
      </c>
      <c r="N10">
        <v>0</v>
      </c>
      <c r="O10">
        <v>0</v>
      </c>
      <c r="P10">
        <v>0</v>
      </c>
      <c r="Q10">
        <v>2141526</v>
      </c>
      <c r="R10">
        <v>2141526</v>
      </c>
      <c r="S10">
        <v>325784</v>
      </c>
      <c r="T10">
        <v>31173</v>
      </c>
      <c r="U10">
        <v>13.563700000000001</v>
      </c>
    </row>
    <row r="11" spans="1:21" x14ac:dyDescent="0.3">
      <c r="A11" t="s">
        <v>99</v>
      </c>
      <c r="B11">
        <v>10794249</v>
      </c>
      <c r="C11">
        <v>10182150</v>
      </c>
      <c r="D11">
        <v>612099</v>
      </c>
      <c r="E11">
        <v>8219987</v>
      </c>
      <c r="F11">
        <v>7951835</v>
      </c>
      <c r="G11">
        <v>268152</v>
      </c>
      <c r="H11">
        <v>0</v>
      </c>
      <c r="I11">
        <v>0</v>
      </c>
      <c r="J11">
        <v>0</v>
      </c>
      <c r="K11">
        <v>2574262</v>
      </c>
      <c r="L11">
        <v>2230315</v>
      </c>
      <c r="M11">
        <v>343947</v>
      </c>
      <c r="N11">
        <v>0</v>
      </c>
      <c r="O11">
        <v>0</v>
      </c>
      <c r="P11">
        <v>0</v>
      </c>
      <c r="Q11">
        <v>2672362</v>
      </c>
      <c r="R11">
        <v>2672362</v>
      </c>
      <c r="S11">
        <v>302624</v>
      </c>
      <c r="T11">
        <v>41292</v>
      </c>
      <c r="U11">
        <v>27.070799999999998</v>
      </c>
    </row>
    <row r="12" spans="1:21" x14ac:dyDescent="0.3">
      <c r="A12" t="s">
        <v>100</v>
      </c>
      <c r="B12">
        <v>13129177</v>
      </c>
      <c r="C12">
        <v>11800094</v>
      </c>
      <c r="D12">
        <v>1329083</v>
      </c>
      <c r="E12">
        <v>9730374</v>
      </c>
      <c r="F12">
        <v>9150936</v>
      </c>
      <c r="G12">
        <v>579438</v>
      </c>
      <c r="H12">
        <v>0</v>
      </c>
      <c r="I12">
        <v>0</v>
      </c>
      <c r="J12">
        <v>0</v>
      </c>
      <c r="K12">
        <v>3398803</v>
      </c>
      <c r="L12">
        <v>2649158</v>
      </c>
      <c r="M12">
        <v>749645</v>
      </c>
      <c r="N12">
        <v>0</v>
      </c>
      <c r="O12">
        <v>0</v>
      </c>
      <c r="P12">
        <v>0</v>
      </c>
      <c r="Q12">
        <v>4054497</v>
      </c>
      <c r="R12">
        <v>4054497</v>
      </c>
      <c r="S12">
        <v>596360</v>
      </c>
      <c r="T12">
        <v>153274</v>
      </c>
      <c r="U12">
        <v>8.3689599999999995</v>
      </c>
    </row>
    <row r="13" spans="1:21" x14ac:dyDescent="0.3">
      <c r="A13" t="s">
        <v>101</v>
      </c>
      <c r="B13">
        <v>12010432</v>
      </c>
      <c r="C13">
        <v>11108118</v>
      </c>
      <c r="D13">
        <v>902314</v>
      </c>
      <c r="E13">
        <v>9270632</v>
      </c>
      <c r="F13">
        <v>8577978</v>
      </c>
      <c r="G13">
        <v>692654</v>
      </c>
      <c r="H13">
        <v>0</v>
      </c>
      <c r="I13">
        <v>0</v>
      </c>
      <c r="J13">
        <v>0</v>
      </c>
      <c r="K13">
        <v>2739800</v>
      </c>
      <c r="L13">
        <v>2530140</v>
      </c>
      <c r="M13">
        <v>209660</v>
      </c>
      <c r="N13">
        <v>0</v>
      </c>
      <c r="O13">
        <v>0</v>
      </c>
      <c r="P13">
        <v>0</v>
      </c>
      <c r="Q13">
        <v>2904654</v>
      </c>
      <c r="R13">
        <v>2904654</v>
      </c>
      <c r="S13">
        <v>178263</v>
      </c>
      <c r="T13">
        <v>31424</v>
      </c>
      <c r="U13">
        <v>33.937800000000003</v>
      </c>
    </row>
    <row r="14" spans="1:21" x14ac:dyDescent="0.3">
      <c r="A14" t="s">
        <v>102</v>
      </c>
      <c r="B14">
        <v>12392773</v>
      </c>
      <c r="C14">
        <v>11330463</v>
      </c>
      <c r="D14">
        <v>1062310</v>
      </c>
      <c r="E14">
        <v>10609987</v>
      </c>
      <c r="F14">
        <v>9747157</v>
      </c>
      <c r="G14">
        <v>862830</v>
      </c>
      <c r="H14">
        <v>0</v>
      </c>
      <c r="I14">
        <v>0</v>
      </c>
      <c r="J14">
        <v>0</v>
      </c>
      <c r="K14">
        <v>1782786</v>
      </c>
      <c r="L14">
        <v>1583306</v>
      </c>
      <c r="M14">
        <v>199480</v>
      </c>
      <c r="N14">
        <v>0</v>
      </c>
      <c r="O14">
        <v>0</v>
      </c>
      <c r="P14">
        <v>0</v>
      </c>
      <c r="Q14">
        <v>1944843</v>
      </c>
      <c r="R14">
        <v>1944843</v>
      </c>
      <c r="S14">
        <v>172153</v>
      </c>
      <c r="T14">
        <v>27331</v>
      </c>
      <c r="U14">
        <v>32.053800000000003</v>
      </c>
    </row>
    <row r="15" spans="1:21" x14ac:dyDescent="0.3">
      <c r="A15" t="s">
        <v>103</v>
      </c>
      <c r="B15">
        <v>12592448</v>
      </c>
      <c r="C15">
        <v>11517170</v>
      </c>
      <c r="D15">
        <v>1075278</v>
      </c>
      <c r="E15">
        <v>10637934</v>
      </c>
      <c r="F15">
        <v>9840191</v>
      </c>
      <c r="G15">
        <v>797743</v>
      </c>
      <c r="H15">
        <v>0</v>
      </c>
      <c r="I15">
        <v>0</v>
      </c>
      <c r="J15">
        <v>0</v>
      </c>
      <c r="K15">
        <v>1954514</v>
      </c>
      <c r="L15">
        <v>1676979</v>
      </c>
      <c r="M15">
        <v>277535</v>
      </c>
      <c r="N15">
        <v>0</v>
      </c>
      <c r="O15">
        <v>0</v>
      </c>
      <c r="P15">
        <v>0</v>
      </c>
      <c r="Q15">
        <v>2140262</v>
      </c>
      <c r="R15">
        <v>2140262</v>
      </c>
      <c r="S15">
        <v>240948</v>
      </c>
      <c r="T15">
        <v>36624</v>
      </c>
      <c r="U15">
        <v>28.622299999999999</v>
      </c>
    </row>
    <row r="16" spans="1:21" x14ac:dyDescent="0.3">
      <c r="A16" t="s">
        <v>104</v>
      </c>
      <c r="B16">
        <v>11770760</v>
      </c>
      <c r="C16">
        <v>10575003</v>
      </c>
      <c r="D16">
        <v>1195757</v>
      </c>
      <c r="E16">
        <v>9810277</v>
      </c>
      <c r="F16">
        <v>8917024</v>
      </c>
      <c r="G16">
        <v>893253</v>
      </c>
      <c r="H16">
        <v>0</v>
      </c>
      <c r="I16">
        <v>0</v>
      </c>
      <c r="J16">
        <v>0</v>
      </c>
      <c r="K16">
        <v>1960483</v>
      </c>
      <c r="L16">
        <v>1657979</v>
      </c>
      <c r="M16">
        <v>302504</v>
      </c>
      <c r="N16">
        <v>0</v>
      </c>
      <c r="O16">
        <v>0</v>
      </c>
      <c r="P16">
        <v>0</v>
      </c>
      <c r="Q16">
        <v>2161411</v>
      </c>
      <c r="R16">
        <v>2161411</v>
      </c>
      <c r="S16">
        <v>261346</v>
      </c>
      <c r="T16">
        <v>41179</v>
      </c>
      <c r="U16">
        <v>28.293399999999998</v>
      </c>
    </row>
    <row r="17" spans="1:21" x14ac:dyDescent="0.3">
      <c r="A17" t="s">
        <v>105</v>
      </c>
      <c r="B17">
        <v>10978480</v>
      </c>
      <c r="C17">
        <v>9733137</v>
      </c>
      <c r="D17">
        <v>1245343</v>
      </c>
      <c r="E17">
        <v>8751023</v>
      </c>
      <c r="F17">
        <v>7838152</v>
      </c>
      <c r="G17">
        <v>912871</v>
      </c>
      <c r="H17">
        <v>0</v>
      </c>
      <c r="I17">
        <v>0</v>
      </c>
      <c r="J17">
        <v>0</v>
      </c>
      <c r="K17">
        <v>2227457</v>
      </c>
      <c r="L17">
        <v>1894985</v>
      </c>
      <c r="M17">
        <v>332472</v>
      </c>
      <c r="N17">
        <v>0</v>
      </c>
      <c r="O17">
        <v>0</v>
      </c>
      <c r="P17">
        <v>0</v>
      </c>
      <c r="Q17">
        <v>2433897</v>
      </c>
      <c r="R17">
        <v>2433897</v>
      </c>
      <c r="S17">
        <v>288333</v>
      </c>
      <c r="T17">
        <v>44138</v>
      </c>
      <c r="U17">
        <v>28.947500000000002</v>
      </c>
    </row>
    <row r="18" spans="1:21" x14ac:dyDescent="0.3">
      <c r="A18" t="s">
        <v>106</v>
      </c>
      <c r="B18">
        <v>10650735</v>
      </c>
      <c r="C18">
        <v>9277393</v>
      </c>
      <c r="D18">
        <v>1373342</v>
      </c>
      <c r="E18">
        <v>8568632</v>
      </c>
      <c r="F18">
        <v>7552208</v>
      </c>
      <c r="G18">
        <v>1016424</v>
      </c>
      <c r="H18">
        <v>0</v>
      </c>
      <c r="I18">
        <v>0</v>
      </c>
      <c r="J18">
        <v>0</v>
      </c>
      <c r="K18">
        <v>2082103</v>
      </c>
      <c r="L18">
        <v>1725185</v>
      </c>
      <c r="M18">
        <v>356918</v>
      </c>
      <c r="N18">
        <v>0</v>
      </c>
      <c r="O18">
        <v>0</v>
      </c>
      <c r="P18">
        <v>0</v>
      </c>
      <c r="Q18">
        <v>2324144</v>
      </c>
      <c r="R18">
        <v>2324144</v>
      </c>
      <c r="S18">
        <v>308255</v>
      </c>
      <c r="T18">
        <v>48671</v>
      </c>
      <c r="U18">
        <v>28.087299999999999</v>
      </c>
    </row>
    <row r="19" spans="1:21" x14ac:dyDescent="0.3">
      <c r="A19" t="s">
        <v>107</v>
      </c>
      <c r="B19">
        <v>10634336</v>
      </c>
      <c r="C19">
        <v>9211882</v>
      </c>
      <c r="D19">
        <v>1422454</v>
      </c>
      <c r="E19">
        <v>8528015</v>
      </c>
      <c r="F19">
        <v>7480111</v>
      </c>
      <c r="G19">
        <v>1047904</v>
      </c>
      <c r="H19">
        <v>0</v>
      </c>
      <c r="I19">
        <v>0</v>
      </c>
      <c r="J19">
        <v>0</v>
      </c>
      <c r="K19">
        <v>2106321</v>
      </c>
      <c r="L19">
        <v>1731771</v>
      </c>
      <c r="M19">
        <v>374550</v>
      </c>
      <c r="N19">
        <v>0</v>
      </c>
      <c r="O19">
        <v>0</v>
      </c>
      <c r="P19">
        <v>0</v>
      </c>
      <c r="Q19">
        <v>2345488</v>
      </c>
      <c r="R19">
        <v>2345488</v>
      </c>
      <c r="S19">
        <v>326000</v>
      </c>
      <c r="T19">
        <v>48532</v>
      </c>
      <c r="U19">
        <v>29.104500000000002</v>
      </c>
    </row>
    <row r="20" spans="1:21" x14ac:dyDescent="0.3">
      <c r="A20" t="s">
        <v>108</v>
      </c>
      <c r="B20">
        <v>12713896</v>
      </c>
      <c r="C20">
        <v>10695111</v>
      </c>
      <c r="D20">
        <v>2018785</v>
      </c>
      <c r="E20">
        <v>9518540</v>
      </c>
      <c r="F20">
        <v>8678975</v>
      </c>
      <c r="G20">
        <v>839565</v>
      </c>
      <c r="H20">
        <v>0</v>
      </c>
      <c r="I20">
        <v>0</v>
      </c>
      <c r="J20">
        <v>0</v>
      </c>
      <c r="K20">
        <v>3195356</v>
      </c>
      <c r="L20">
        <v>2016136</v>
      </c>
      <c r="M20">
        <v>1179220</v>
      </c>
      <c r="N20">
        <v>0</v>
      </c>
      <c r="O20">
        <v>0</v>
      </c>
      <c r="P20">
        <v>0</v>
      </c>
      <c r="Q20">
        <v>4119696</v>
      </c>
      <c r="R20">
        <v>4119696</v>
      </c>
      <c r="S20">
        <v>1007491</v>
      </c>
      <c r="T20">
        <v>171723</v>
      </c>
      <c r="U20">
        <v>9.6134599999999999</v>
      </c>
    </row>
    <row r="21" spans="1:21" x14ac:dyDescent="0.3">
      <c r="A21" t="s">
        <v>109</v>
      </c>
      <c r="B21">
        <v>12918985</v>
      </c>
      <c r="C21">
        <v>10767294</v>
      </c>
      <c r="D21">
        <v>2151691</v>
      </c>
      <c r="E21">
        <v>9535339</v>
      </c>
      <c r="F21">
        <v>8652127</v>
      </c>
      <c r="G21">
        <v>883212</v>
      </c>
      <c r="H21">
        <v>0</v>
      </c>
      <c r="I21">
        <v>0</v>
      </c>
      <c r="J21">
        <v>0</v>
      </c>
      <c r="K21">
        <v>3383646</v>
      </c>
      <c r="L21">
        <v>2115167</v>
      </c>
      <c r="M21">
        <v>1268479</v>
      </c>
      <c r="N21">
        <v>0</v>
      </c>
      <c r="O21">
        <v>0</v>
      </c>
      <c r="P21">
        <v>0</v>
      </c>
      <c r="Q21">
        <v>4389845</v>
      </c>
      <c r="R21">
        <v>4389845</v>
      </c>
      <c r="S21">
        <v>1096630</v>
      </c>
      <c r="T21">
        <v>171840</v>
      </c>
      <c r="U21">
        <v>8.8014100000000006</v>
      </c>
    </row>
    <row r="22" spans="1:21" x14ac:dyDescent="0.3">
      <c r="A22" t="s">
        <v>110</v>
      </c>
      <c r="B22">
        <v>10613651</v>
      </c>
      <c r="C22">
        <v>8503637</v>
      </c>
      <c r="D22">
        <v>2110014</v>
      </c>
      <c r="E22">
        <v>9668875</v>
      </c>
      <c r="F22">
        <v>8201860</v>
      </c>
      <c r="G22">
        <v>1467015</v>
      </c>
      <c r="H22">
        <v>0</v>
      </c>
      <c r="I22">
        <v>0</v>
      </c>
      <c r="J22">
        <v>0</v>
      </c>
      <c r="K22">
        <v>944776</v>
      </c>
      <c r="L22">
        <v>301777</v>
      </c>
      <c r="M22">
        <v>642999</v>
      </c>
      <c r="N22">
        <v>0</v>
      </c>
      <c r="O22">
        <v>0</v>
      </c>
      <c r="P22">
        <v>0</v>
      </c>
      <c r="Q22">
        <v>1495976</v>
      </c>
      <c r="R22">
        <v>1495976</v>
      </c>
      <c r="S22">
        <v>604064</v>
      </c>
      <c r="T22">
        <v>38936</v>
      </c>
      <c r="U22">
        <v>14.3696</v>
      </c>
    </row>
    <row r="23" spans="1:21" x14ac:dyDescent="0.3">
      <c r="A23" t="s">
        <v>111</v>
      </c>
      <c r="B23">
        <v>12933871</v>
      </c>
      <c r="C23">
        <v>10564579</v>
      </c>
      <c r="D23">
        <v>2369292</v>
      </c>
      <c r="E23">
        <v>9738831</v>
      </c>
      <c r="F23">
        <v>8908269</v>
      </c>
      <c r="G23">
        <v>830562</v>
      </c>
      <c r="H23">
        <v>0</v>
      </c>
      <c r="I23">
        <v>0</v>
      </c>
      <c r="J23">
        <v>0</v>
      </c>
      <c r="K23">
        <v>3195040</v>
      </c>
      <c r="L23">
        <v>1656310</v>
      </c>
      <c r="M23">
        <v>1538730</v>
      </c>
      <c r="N23">
        <v>0</v>
      </c>
      <c r="O23">
        <v>0</v>
      </c>
      <c r="P23">
        <v>0</v>
      </c>
      <c r="Q23">
        <v>4334900</v>
      </c>
      <c r="R23">
        <v>4334900</v>
      </c>
      <c r="S23">
        <v>1403567</v>
      </c>
      <c r="T23">
        <v>135143</v>
      </c>
      <c r="U23">
        <v>11.702299999999999</v>
      </c>
    </row>
    <row r="24" spans="1:21" x14ac:dyDescent="0.3">
      <c r="A24" t="s">
        <v>112</v>
      </c>
      <c r="B24">
        <v>13330190</v>
      </c>
      <c r="C24">
        <v>10722821</v>
      </c>
      <c r="D24">
        <v>2607369</v>
      </c>
      <c r="E24">
        <v>9922722</v>
      </c>
      <c r="F24">
        <v>9009948</v>
      </c>
      <c r="G24">
        <v>912774</v>
      </c>
      <c r="H24">
        <v>0</v>
      </c>
      <c r="I24">
        <v>0</v>
      </c>
      <c r="J24">
        <v>0</v>
      </c>
      <c r="K24">
        <v>3407468</v>
      </c>
      <c r="L24">
        <v>1712873</v>
      </c>
      <c r="M24">
        <v>1694595</v>
      </c>
      <c r="N24">
        <v>0</v>
      </c>
      <c r="O24">
        <v>0</v>
      </c>
      <c r="P24">
        <v>0</v>
      </c>
      <c r="Q24">
        <v>4648813</v>
      </c>
      <c r="R24">
        <v>4648813</v>
      </c>
      <c r="S24">
        <v>1529779</v>
      </c>
      <c r="T24">
        <v>164800</v>
      </c>
      <c r="U24">
        <v>11.5905</v>
      </c>
    </row>
    <row r="25" spans="1:21" x14ac:dyDescent="0.3">
      <c r="A25" t="s">
        <v>113</v>
      </c>
      <c r="B25">
        <v>12922073</v>
      </c>
      <c r="C25">
        <v>10561118</v>
      </c>
      <c r="D25">
        <v>2360955</v>
      </c>
      <c r="E25">
        <v>9713336</v>
      </c>
      <c r="F25">
        <v>8889358</v>
      </c>
      <c r="G25">
        <v>823978</v>
      </c>
      <c r="H25">
        <v>0</v>
      </c>
      <c r="I25">
        <v>0</v>
      </c>
      <c r="J25">
        <v>0</v>
      </c>
      <c r="K25">
        <v>3208737</v>
      </c>
      <c r="L25">
        <v>1671760</v>
      </c>
      <c r="M25">
        <v>1536977</v>
      </c>
      <c r="N25">
        <v>0</v>
      </c>
      <c r="O25">
        <v>0</v>
      </c>
      <c r="P25">
        <v>0</v>
      </c>
      <c r="Q25">
        <v>4276745</v>
      </c>
      <c r="R25">
        <v>4276745</v>
      </c>
      <c r="S25">
        <v>1379875</v>
      </c>
      <c r="T25">
        <v>157111</v>
      </c>
      <c r="U25">
        <v>12.163399999999999</v>
      </c>
    </row>
    <row r="26" spans="1:21" x14ac:dyDescent="0.3">
      <c r="A26" t="s">
        <v>114</v>
      </c>
      <c r="B26">
        <v>13326152</v>
      </c>
      <c r="C26">
        <v>10696882</v>
      </c>
      <c r="D26">
        <v>2629270</v>
      </c>
      <c r="E26">
        <v>9913211</v>
      </c>
      <c r="F26">
        <v>8999495</v>
      </c>
      <c r="G26">
        <v>913716</v>
      </c>
      <c r="H26">
        <v>0</v>
      </c>
      <c r="I26">
        <v>0</v>
      </c>
      <c r="J26">
        <v>0</v>
      </c>
      <c r="K26">
        <v>3412941</v>
      </c>
      <c r="L26">
        <v>1697387</v>
      </c>
      <c r="M26">
        <v>1715554</v>
      </c>
      <c r="N26">
        <v>0</v>
      </c>
      <c r="O26">
        <v>0</v>
      </c>
      <c r="P26">
        <v>0</v>
      </c>
      <c r="Q26">
        <v>4648670</v>
      </c>
      <c r="R26">
        <v>4648670</v>
      </c>
      <c r="S26">
        <v>1547165</v>
      </c>
      <c r="T26">
        <v>168396</v>
      </c>
      <c r="U26">
        <v>11.6594</v>
      </c>
    </row>
    <row r="27" spans="1:21" x14ac:dyDescent="0.3">
      <c r="A27" t="s">
        <v>115</v>
      </c>
      <c r="B27">
        <v>13378274</v>
      </c>
      <c r="C27">
        <v>10707829</v>
      </c>
      <c r="D27">
        <v>2670445</v>
      </c>
      <c r="E27">
        <v>9943942</v>
      </c>
      <c r="F27">
        <v>9001727</v>
      </c>
      <c r="G27">
        <v>942215</v>
      </c>
      <c r="H27">
        <v>0</v>
      </c>
      <c r="I27">
        <v>0</v>
      </c>
      <c r="J27">
        <v>0</v>
      </c>
      <c r="K27">
        <v>3434332</v>
      </c>
      <c r="L27">
        <v>1706102</v>
      </c>
      <c r="M27">
        <v>1728230</v>
      </c>
      <c r="N27">
        <v>0</v>
      </c>
      <c r="O27">
        <v>0</v>
      </c>
      <c r="P27">
        <v>0</v>
      </c>
      <c r="Q27">
        <v>4687762</v>
      </c>
      <c r="R27">
        <v>4687762</v>
      </c>
      <c r="S27">
        <v>1562739</v>
      </c>
      <c r="T27">
        <v>165483</v>
      </c>
      <c r="U27">
        <v>11.4209</v>
      </c>
    </row>
    <row r="28" spans="1:21" x14ac:dyDescent="0.3">
      <c r="A28" t="s">
        <v>116</v>
      </c>
      <c r="B28">
        <v>13523879</v>
      </c>
      <c r="C28">
        <v>10836494</v>
      </c>
      <c r="D28">
        <v>2687385</v>
      </c>
      <c r="E28">
        <v>9961669</v>
      </c>
      <c r="F28">
        <v>9038592</v>
      </c>
      <c r="G28">
        <v>923077</v>
      </c>
      <c r="H28">
        <v>0</v>
      </c>
      <c r="I28">
        <v>0</v>
      </c>
      <c r="J28">
        <v>0</v>
      </c>
      <c r="K28">
        <v>3562210</v>
      </c>
      <c r="L28">
        <v>1797902</v>
      </c>
      <c r="M28">
        <v>1764308</v>
      </c>
      <c r="N28">
        <v>0</v>
      </c>
      <c r="O28">
        <v>0</v>
      </c>
      <c r="P28">
        <v>0</v>
      </c>
      <c r="Q28">
        <v>4811973</v>
      </c>
      <c r="R28">
        <v>4811973</v>
      </c>
      <c r="S28">
        <v>1581872</v>
      </c>
      <c r="T28">
        <v>182446</v>
      </c>
      <c r="U28">
        <v>11.5044</v>
      </c>
    </row>
    <row r="29" spans="1:21" x14ac:dyDescent="0.3">
      <c r="A29" t="s">
        <v>117</v>
      </c>
      <c r="B29">
        <v>10207160</v>
      </c>
      <c r="C29">
        <v>7771065</v>
      </c>
      <c r="D29">
        <v>2436095</v>
      </c>
      <c r="E29">
        <v>9214829</v>
      </c>
      <c r="F29">
        <v>7458640</v>
      </c>
      <c r="G29">
        <v>1756189</v>
      </c>
      <c r="H29">
        <v>0</v>
      </c>
      <c r="I29">
        <v>0</v>
      </c>
      <c r="J29">
        <v>0</v>
      </c>
      <c r="K29">
        <v>992331</v>
      </c>
      <c r="L29">
        <v>312425</v>
      </c>
      <c r="M29">
        <v>679906</v>
      </c>
      <c r="N29">
        <v>0</v>
      </c>
      <c r="O29">
        <v>0</v>
      </c>
      <c r="P29">
        <v>0</v>
      </c>
      <c r="Q29">
        <v>1559220</v>
      </c>
      <c r="R29">
        <v>1559220</v>
      </c>
      <c r="S29">
        <v>637017</v>
      </c>
      <c r="T29">
        <v>42872</v>
      </c>
      <c r="U29">
        <v>14.8569</v>
      </c>
    </row>
    <row r="30" spans="1:21" x14ac:dyDescent="0.3">
      <c r="A30" t="s">
        <v>118</v>
      </c>
      <c r="B30">
        <v>10197068</v>
      </c>
      <c r="C30">
        <v>7664703</v>
      </c>
      <c r="D30">
        <v>2532365</v>
      </c>
      <c r="E30">
        <v>9086562</v>
      </c>
      <c r="F30">
        <v>7313915</v>
      </c>
      <c r="G30">
        <v>1772647</v>
      </c>
      <c r="H30">
        <v>0</v>
      </c>
      <c r="I30">
        <v>0</v>
      </c>
      <c r="J30">
        <v>0</v>
      </c>
      <c r="K30">
        <v>1110506</v>
      </c>
      <c r="L30">
        <v>350788</v>
      </c>
      <c r="M30">
        <v>759718</v>
      </c>
      <c r="N30">
        <v>0</v>
      </c>
      <c r="O30">
        <v>0</v>
      </c>
      <c r="P30">
        <v>0</v>
      </c>
      <c r="Q30">
        <v>1781923</v>
      </c>
      <c r="R30">
        <v>1781923</v>
      </c>
      <c r="S30">
        <v>715645</v>
      </c>
      <c r="T30">
        <v>44078</v>
      </c>
      <c r="U30">
        <v>14.506</v>
      </c>
    </row>
    <row r="31" spans="1:21" x14ac:dyDescent="0.3">
      <c r="A31" t="s">
        <v>119</v>
      </c>
      <c r="B31">
        <v>10365920</v>
      </c>
      <c r="C31">
        <v>7902892</v>
      </c>
      <c r="D31">
        <v>2463028</v>
      </c>
      <c r="E31">
        <v>9262995</v>
      </c>
      <c r="F31">
        <v>7514062</v>
      </c>
      <c r="G31">
        <v>1748933</v>
      </c>
      <c r="H31">
        <v>0</v>
      </c>
      <c r="I31">
        <v>0</v>
      </c>
      <c r="J31">
        <v>0</v>
      </c>
      <c r="K31">
        <v>1102925</v>
      </c>
      <c r="L31">
        <v>388830</v>
      </c>
      <c r="M31">
        <v>714095</v>
      </c>
      <c r="N31">
        <v>0</v>
      </c>
      <c r="O31">
        <v>0</v>
      </c>
      <c r="P31">
        <v>0</v>
      </c>
      <c r="Q31">
        <v>1715820</v>
      </c>
      <c r="R31">
        <v>1715820</v>
      </c>
      <c r="S31">
        <v>673683</v>
      </c>
      <c r="T31">
        <v>40427</v>
      </c>
      <c r="U31">
        <v>14.883699999999999</v>
      </c>
    </row>
    <row r="32" spans="1:21" x14ac:dyDescent="0.3">
      <c r="A32" t="s">
        <v>120</v>
      </c>
      <c r="B32">
        <v>10315123</v>
      </c>
      <c r="C32">
        <v>7527995</v>
      </c>
      <c r="D32">
        <v>2787128</v>
      </c>
      <c r="E32">
        <v>9218366</v>
      </c>
      <c r="F32">
        <v>7208753</v>
      </c>
      <c r="G32">
        <v>2009613</v>
      </c>
      <c r="H32">
        <v>0</v>
      </c>
      <c r="I32">
        <v>0</v>
      </c>
      <c r="J32">
        <v>0</v>
      </c>
      <c r="K32">
        <v>1096757</v>
      </c>
      <c r="L32">
        <v>319242</v>
      </c>
      <c r="M32">
        <v>777515</v>
      </c>
      <c r="N32">
        <v>0</v>
      </c>
      <c r="O32">
        <v>0</v>
      </c>
      <c r="P32">
        <v>0</v>
      </c>
      <c r="Q32">
        <v>1728162</v>
      </c>
      <c r="R32">
        <v>1728162</v>
      </c>
      <c r="S32">
        <v>725815</v>
      </c>
      <c r="T32">
        <v>51715</v>
      </c>
      <c r="U32">
        <v>15.0855</v>
      </c>
    </row>
    <row r="33" spans="1:21" x14ac:dyDescent="0.3">
      <c r="A33" t="s">
        <v>121</v>
      </c>
      <c r="B33">
        <v>10325515</v>
      </c>
      <c r="C33">
        <v>7513490</v>
      </c>
      <c r="D33">
        <v>2812025</v>
      </c>
      <c r="E33">
        <v>9220743</v>
      </c>
      <c r="F33">
        <v>7193080</v>
      </c>
      <c r="G33">
        <v>2027663</v>
      </c>
      <c r="H33">
        <v>0</v>
      </c>
      <c r="I33">
        <v>0</v>
      </c>
      <c r="J33">
        <v>0</v>
      </c>
      <c r="K33">
        <v>1104772</v>
      </c>
      <c r="L33">
        <v>320410</v>
      </c>
      <c r="M33">
        <v>784362</v>
      </c>
      <c r="N33">
        <v>0</v>
      </c>
      <c r="O33">
        <v>0</v>
      </c>
      <c r="P33">
        <v>0</v>
      </c>
      <c r="Q33">
        <v>1734852</v>
      </c>
      <c r="R33">
        <v>1734852</v>
      </c>
      <c r="S33">
        <v>726998</v>
      </c>
      <c r="T33">
        <v>57386</v>
      </c>
      <c r="U33">
        <v>15.4015</v>
      </c>
    </row>
    <row r="34" spans="1:21" x14ac:dyDescent="0.3">
      <c r="A34" t="s">
        <v>122</v>
      </c>
      <c r="B34">
        <v>10989485</v>
      </c>
      <c r="C34">
        <v>8015447</v>
      </c>
      <c r="D34">
        <v>2974038</v>
      </c>
      <c r="E34">
        <v>9444060</v>
      </c>
      <c r="F34">
        <v>7597762</v>
      </c>
      <c r="G34">
        <v>1846298</v>
      </c>
      <c r="H34">
        <v>0</v>
      </c>
      <c r="I34">
        <v>0</v>
      </c>
      <c r="J34">
        <v>0</v>
      </c>
      <c r="K34">
        <v>1545425</v>
      </c>
      <c r="L34">
        <v>417685</v>
      </c>
      <c r="M34">
        <v>1127740</v>
      </c>
      <c r="N34">
        <v>0</v>
      </c>
      <c r="O34">
        <v>0</v>
      </c>
      <c r="P34">
        <v>0</v>
      </c>
      <c r="Q34">
        <v>2578943</v>
      </c>
      <c r="R34">
        <v>2578943</v>
      </c>
      <c r="S34">
        <v>1036985</v>
      </c>
      <c r="T34">
        <v>90759</v>
      </c>
      <c r="U34">
        <v>12.5526</v>
      </c>
    </row>
    <row r="35" spans="1:21" x14ac:dyDescent="0.3">
      <c r="A35" t="s">
        <v>123</v>
      </c>
      <c r="B35">
        <v>11032108</v>
      </c>
      <c r="C35">
        <v>8034518</v>
      </c>
      <c r="D35">
        <v>2997590</v>
      </c>
      <c r="E35">
        <v>9459527</v>
      </c>
      <c r="F35">
        <v>7597765</v>
      </c>
      <c r="G35">
        <v>1861762</v>
      </c>
      <c r="H35">
        <v>0</v>
      </c>
      <c r="I35">
        <v>0</v>
      </c>
      <c r="J35">
        <v>0</v>
      </c>
      <c r="K35">
        <v>1572581</v>
      </c>
      <c r="L35">
        <v>436753</v>
      </c>
      <c r="M35">
        <v>1135828</v>
      </c>
      <c r="N35">
        <v>0</v>
      </c>
      <c r="O35">
        <v>0</v>
      </c>
      <c r="P35">
        <v>0</v>
      </c>
      <c r="Q35">
        <v>2679053</v>
      </c>
      <c r="R35">
        <v>2679053</v>
      </c>
      <c r="S35">
        <v>1046955</v>
      </c>
      <c r="T35">
        <v>88873</v>
      </c>
      <c r="U35">
        <v>12.3653</v>
      </c>
    </row>
    <row r="36" spans="1:21" x14ac:dyDescent="0.3">
      <c r="A36" t="s">
        <v>124</v>
      </c>
      <c r="B36">
        <v>10866033</v>
      </c>
      <c r="C36">
        <v>7872626</v>
      </c>
      <c r="D36">
        <v>2993407</v>
      </c>
      <c r="E36">
        <v>9483640</v>
      </c>
      <c r="F36">
        <v>7541333</v>
      </c>
      <c r="G36">
        <v>1942307</v>
      </c>
      <c r="H36">
        <v>0</v>
      </c>
      <c r="I36">
        <v>0</v>
      </c>
      <c r="J36">
        <v>0</v>
      </c>
      <c r="K36">
        <v>1382393</v>
      </c>
      <c r="L36">
        <v>331293</v>
      </c>
      <c r="M36">
        <v>1051100</v>
      </c>
      <c r="N36">
        <v>0</v>
      </c>
      <c r="O36">
        <v>0</v>
      </c>
      <c r="P36">
        <v>0</v>
      </c>
      <c r="Q36">
        <v>2389141</v>
      </c>
      <c r="R36">
        <v>2389141</v>
      </c>
      <c r="S36">
        <v>993977</v>
      </c>
      <c r="T36">
        <v>57127</v>
      </c>
      <c r="U36">
        <v>12.490500000000001</v>
      </c>
    </row>
    <row r="37" spans="1:21" x14ac:dyDescent="0.3">
      <c r="A37" t="s">
        <v>125</v>
      </c>
      <c r="B37">
        <v>10984332</v>
      </c>
      <c r="C37">
        <v>7887085</v>
      </c>
      <c r="D37">
        <v>3097247</v>
      </c>
      <c r="E37">
        <v>9366554</v>
      </c>
      <c r="F37">
        <v>7431072</v>
      </c>
      <c r="G37">
        <v>1935482</v>
      </c>
      <c r="H37">
        <v>0</v>
      </c>
      <c r="I37">
        <v>0</v>
      </c>
      <c r="J37">
        <v>0</v>
      </c>
      <c r="K37">
        <v>1617778</v>
      </c>
      <c r="L37">
        <v>456013</v>
      </c>
      <c r="M37">
        <v>1161765</v>
      </c>
      <c r="N37">
        <v>0</v>
      </c>
      <c r="O37">
        <v>0</v>
      </c>
      <c r="P37">
        <v>0</v>
      </c>
      <c r="Q37">
        <v>2717129</v>
      </c>
      <c r="R37">
        <v>2717129</v>
      </c>
      <c r="S37">
        <v>1063662</v>
      </c>
      <c r="T37">
        <v>98126</v>
      </c>
      <c r="U37">
        <v>12.571400000000001</v>
      </c>
    </row>
    <row r="38" spans="1:21" x14ac:dyDescent="0.3">
      <c r="A38" t="s">
        <v>126</v>
      </c>
      <c r="B38">
        <v>11010885</v>
      </c>
      <c r="C38">
        <v>7792390</v>
      </c>
      <c r="D38">
        <v>3218495</v>
      </c>
      <c r="E38">
        <v>9362203</v>
      </c>
      <c r="F38">
        <v>7416151</v>
      </c>
      <c r="G38">
        <v>1946052</v>
      </c>
      <c r="H38">
        <v>0</v>
      </c>
      <c r="I38">
        <v>0</v>
      </c>
      <c r="J38">
        <v>0</v>
      </c>
      <c r="K38">
        <v>1648682</v>
      </c>
      <c r="L38">
        <v>376239</v>
      </c>
      <c r="M38">
        <v>1272443</v>
      </c>
      <c r="N38">
        <v>0</v>
      </c>
      <c r="O38">
        <v>0</v>
      </c>
      <c r="P38">
        <v>0</v>
      </c>
      <c r="Q38">
        <v>2906500</v>
      </c>
      <c r="R38">
        <v>2906500</v>
      </c>
      <c r="S38">
        <v>1211499</v>
      </c>
      <c r="T38">
        <v>60950</v>
      </c>
      <c r="U38">
        <v>11.895899999999999</v>
      </c>
    </row>
    <row r="39" spans="1:21" x14ac:dyDescent="0.3">
      <c r="A39" t="s">
        <v>127</v>
      </c>
      <c r="B39">
        <v>12622514</v>
      </c>
      <c r="C39">
        <v>9175810</v>
      </c>
      <c r="D39">
        <v>3446704</v>
      </c>
      <c r="E39">
        <v>9431258</v>
      </c>
      <c r="F39">
        <v>7874753</v>
      </c>
      <c r="G39">
        <v>1556505</v>
      </c>
      <c r="H39">
        <v>0</v>
      </c>
      <c r="I39">
        <v>0</v>
      </c>
      <c r="J39">
        <v>0</v>
      </c>
      <c r="K39">
        <v>3191256</v>
      </c>
      <c r="L39">
        <v>1301057</v>
      </c>
      <c r="M39">
        <v>1890199</v>
      </c>
      <c r="N39">
        <v>0</v>
      </c>
      <c r="O39">
        <v>0</v>
      </c>
      <c r="P39">
        <v>0</v>
      </c>
      <c r="Q39">
        <v>4791454</v>
      </c>
      <c r="R39">
        <v>4791454</v>
      </c>
      <c r="S39">
        <v>1740069</v>
      </c>
      <c r="T39">
        <v>150118</v>
      </c>
      <c r="U39">
        <v>9.8130400000000009</v>
      </c>
    </row>
    <row r="40" spans="1:21" x14ac:dyDescent="0.3">
      <c r="A40" t="s">
        <v>128</v>
      </c>
      <c r="B40">
        <v>12673336</v>
      </c>
      <c r="C40">
        <v>9221978</v>
      </c>
      <c r="D40">
        <v>3451358</v>
      </c>
      <c r="E40">
        <v>9408084</v>
      </c>
      <c r="F40">
        <v>7837913</v>
      </c>
      <c r="G40">
        <v>1570171</v>
      </c>
      <c r="H40">
        <v>0</v>
      </c>
      <c r="I40">
        <v>0</v>
      </c>
      <c r="J40">
        <v>0</v>
      </c>
      <c r="K40">
        <v>3265252</v>
      </c>
      <c r="L40">
        <v>1384065</v>
      </c>
      <c r="M40">
        <v>1881187</v>
      </c>
      <c r="N40">
        <v>0</v>
      </c>
      <c r="O40">
        <v>0</v>
      </c>
      <c r="P40">
        <v>0</v>
      </c>
      <c r="Q40">
        <v>4855319</v>
      </c>
      <c r="R40">
        <v>4855319</v>
      </c>
      <c r="S40">
        <v>1716914</v>
      </c>
      <c r="T40">
        <v>164263</v>
      </c>
      <c r="U40">
        <v>9.8602799999999995</v>
      </c>
    </row>
    <row r="41" spans="1:21" x14ac:dyDescent="0.3">
      <c r="A41" t="s">
        <v>129</v>
      </c>
      <c r="B41">
        <v>12754003</v>
      </c>
      <c r="C41">
        <v>9272584</v>
      </c>
      <c r="D41">
        <v>3481419</v>
      </c>
      <c r="E41">
        <v>9458241</v>
      </c>
      <c r="F41">
        <v>7910850</v>
      </c>
      <c r="G41">
        <v>1547391</v>
      </c>
      <c r="H41">
        <v>0</v>
      </c>
      <c r="I41">
        <v>0</v>
      </c>
      <c r="J41">
        <v>0</v>
      </c>
      <c r="K41">
        <v>3295762</v>
      </c>
      <c r="L41">
        <v>1361734</v>
      </c>
      <c r="M41">
        <v>1934028</v>
      </c>
      <c r="N41">
        <v>0</v>
      </c>
      <c r="O41">
        <v>0</v>
      </c>
      <c r="P41">
        <v>0</v>
      </c>
      <c r="Q41">
        <v>4924103</v>
      </c>
      <c r="R41">
        <v>4924103</v>
      </c>
      <c r="S41">
        <v>1787861</v>
      </c>
      <c r="T41">
        <v>146175</v>
      </c>
      <c r="U41">
        <v>10.156700000000001</v>
      </c>
    </row>
    <row r="42" spans="1:21" x14ac:dyDescent="0.3">
      <c r="A42" t="s">
        <v>130</v>
      </c>
      <c r="B42">
        <v>12044077</v>
      </c>
      <c r="C42">
        <v>8055509</v>
      </c>
      <c r="D42">
        <v>3988568</v>
      </c>
      <c r="E42">
        <v>8836378</v>
      </c>
      <c r="F42">
        <v>7395309</v>
      </c>
      <c r="G42">
        <v>1441069</v>
      </c>
      <c r="H42">
        <v>0</v>
      </c>
      <c r="I42">
        <v>0</v>
      </c>
      <c r="J42">
        <v>0</v>
      </c>
      <c r="K42">
        <v>3207699</v>
      </c>
      <c r="L42">
        <v>660200</v>
      </c>
      <c r="M42">
        <v>2547499</v>
      </c>
      <c r="N42">
        <v>0</v>
      </c>
      <c r="O42">
        <v>0</v>
      </c>
      <c r="P42">
        <v>0</v>
      </c>
      <c r="Q42">
        <v>4839515</v>
      </c>
      <c r="R42">
        <v>4839515</v>
      </c>
      <c r="S42">
        <v>2383603</v>
      </c>
      <c r="T42">
        <v>163891</v>
      </c>
      <c r="U42">
        <v>9.5543899999999997</v>
      </c>
    </row>
    <row r="43" spans="1:21" x14ac:dyDescent="0.3">
      <c r="A43" t="s">
        <v>131</v>
      </c>
      <c r="B43">
        <v>12723207</v>
      </c>
      <c r="C43">
        <v>8455195</v>
      </c>
      <c r="D43">
        <v>4268012</v>
      </c>
      <c r="E43">
        <v>9113929</v>
      </c>
      <c r="F43">
        <v>7454364</v>
      </c>
      <c r="G43">
        <v>1659565</v>
      </c>
      <c r="H43">
        <v>0</v>
      </c>
      <c r="I43">
        <v>0</v>
      </c>
      <c r="J43">
        <v>0</v>
      </c>
      <c r="K43">
        <v>3609278</v>
      </c>
      <c r="L43">
        <v>1000831</v>
      </c>
      <c r="M43">
        <v>2608447</v>
      </c>
      <c r="N43">
        <v>0</v>
      </c>
      <c r="O43">
        <v>0</v>
      </c>
      <c r="P43">
        <v>0</v>
      </c>
      <c r="Q43">
        <v>5587164</v>
      </c>
      <c r="R43">
        <v>5587164</v>
      </c>
      <c r="S43">
        <v>2362942</v>
      </c>
      <c r="T43">
        <v>245510</v>
      </c>
      <c r="U43">
        <v>9.6425400000000003</v>
      </c>
    </row>
    <row r="44" spans="1:21" x14ac:dyDescent="0.3">
      <c r="A44" t="s">
        <v>132</v>
      </c>
      <c r="B44">
        <v>12751496</v>
      </c>
      <c r="C44">
        <v>8475408</v>
      </c>
      <c r="D44">
        <v>4276088</v>
      </c>
      <c r="E44">
        <v>9117831</v>
      </c>
      <c r="F44">
        <v>7479408</v>
      </c>
      <c r="G44">
        <v>1638423</v>
      </c>
      <c r="H44">
        <v>0</v>
      </c>
      <c r="I44">
        <v>0</v>
      </c>
      <c r="J44">
        <v>0</v>
      </c>
      <c r="K44">
        <v>3633665</v>
      </c>
      <c r="L44">
        <v>996000</v>
      </c>
      <c r="M44">
        <v>2637665</v>
      </c>
      <c r="N44">
        <v>0</v>
      </c>
      <c r="O44">
        <v>0</v>
      </c>
      <c r="P44">
        <v>0</v>
      </c>
      <c r="Q44">
        <v>5677664</v>
      </c>
      <c r="R44">
        <v>5677664</v>
      </c>
      <c r="S44">
        <v>2392234</v>
      </c>
      <c r="T44">
        <v>245449</v>
      </c>
      <c r="U44">
        <v>9.5830900000000003</v>
      </c>
    </row>
    <row r="45" spans="1:21" x14ac:dyDescent="0.3">
      <c r="A45" t="s">
        <v>133</v>
      </c>
      <c r="B45">
        <v>12737263</v>
      </c>
      <c r="C45">
        <v>8394105</v>
      </c>
      <c r="D45">
        <v>4343158</v>
      </c>
      <c r="E45">
        <v>9104616</v>
      </c>
      <c r="F45">
        <v>7413082</v>
      </c>
      <c r="G45">
        <v>1691534</v>
      </c>
      <c r="H45">
        <v>0</v>
      </c>
      <c r="I45">
        <v>0</v>
      </c>
      <c r="J45">
        <v>0</v>
      </c>
      <c r="K45">
        <v>3632647</v>
      </c>
      <c r="L45">
        <v>981023</v>
      </c>
      <c r="M45">
        <v>2651624</v>
      </c>
      <c r="N45">
        <v>0</v>
      </c>
      <c r="O45">
        <v>0</v>
      </c>
      <c r="P45">
        <v>0</v>
      </c>
      <c r="Q45">
        <v>5647092</v>
      </c>
      <c r="R45">
        <v>5647092</v>
      </c>
      <c r="S45">
        <v>2413044</v>
      </c>
      <c r="T45">
        <v>238584</v>
      </c>
      <c r="U45">
        <v>9.31081</v>
      </c>
    </row>
    <row r="46" spans="1:21" x14ac:dyDescent="0.3">
      <c r="A46" t="s">
        <v>134</v>
      </c>
      <c r="B46">
        <v>11596687</v>
      </c>
      <c r="C46">
        <v>11325975</v>
      </c>
      <c r="D46">
        <v>270712</v>
      </c>
      <c r="E46">
        <v>9276433</v>
      </c>
      <c r="F46">
        <v>9123223</v>
      </c>
      <c r="G46">
        <v>153210</v>
      </c>
      <c r="H46">
        <v>0</v>
      </c>
      <c r="I46">
        <v>0</v>
      </c>
      <c r="J46">
        <v>0</v>
      </c>
      <c r="K46">
        <v>2320254</v>
      </c>
      <c r="L46">
        <v>2202752</v>
      </c>
      <c r="M46">
        <v>117502</v>
      </c>
      <c r="N46">
        <v>0</v>
      </c>
      <c r="O46">
        <v>0</v>
      </c>
      <c r="P46">
        <v>0</v>
      </c>
      <c r="Q46">
        <v>2423547</v>
      </c>
      <c r="R46">
        <v>2423547</v>
      </c>
      <c r="S46">
        <v>97852</v>
      </c>
      <c r="T46">
        <v>19702</v>
      </c>
      <c r="U46">
        <v>19.872900000000001</v>
      </c>
    </row>
    <row r="47" spans="1:21" x14ac:dyDescent="0.3">
      <c r="A47" t="s">
        <v>135</v>
      </c>
      <c r="B47">
        <v>13477621</v>
      </c>
      <c r="C47">
        <v>12824942</v>
      </c>
      <c r="D47">
        <v>652679</v>
      </c>
      <c r="E47">
        <v>12089252</v>
      </c>
      <c r="F47">
        <v>11744407</v>
      </c>
      <c r="G47">
        <v>344845</v>
      </c>
      <c r="H47">
        <v>0</v>
      </c>
      <c r="I47">
        <v>0</v>
      </c>
      <c r="J47">
        <v>0</v>
      </c>
      <c r="K47">
        <v>1388369</v>
      </c>
      <c r="L47">
        <v>1080535</v>
      </c>
      <c r="M47">
        <v>307834</v>
      </c>
      <c r="N47">
        <v>0</v>
      </c>
      <c r="O47">
        <v>0</v>
      </c>
      <c r="P47">
        <v>0</v>
      </c>
      <c r="Q47">
        <v>1660868</v>
      </c>
      <c r="R47">
        <v>1660590</v>
      </c>
      <c r="S47">
        <v>242002</v>
      </c>
      <c r="T47">
        <v>65829</v>
      </c>
      <c r="U47">
        <v>47.378799999999998</v>
      </c>
    </row>
    <row r="48" spans="1:21" x14ac:dyDescent="0.3">
      <c r="A48" t="s">
        <v>136</v>
      </c>
      <c r="B48">
        <v>12559930</v>
      </c>
      <c r="C48">
        <v>11754357</v>
      </c>
      <c r="D48">
        <v>805573</v>
      </c>
      <c r="E48">
        <v>11275748</v>
      </c>
      <c r="F48">
        <v>10837058</v>
      </c>
      <c r="G48">
        <v>438690</v>
      </c>
      <c r="H48">
        <v>0</v>
      </c>
      <c r="I48">
        <v>0</v>
      </c>
      <c r="J48">
        <v>0</v>
      </c>
      <c r="K48">
        <v>1284182</v>
      </c>
      <c r="L48">
        <v>917299</v>
      </c>
      <c r="M48">
        <v>366883</v>
      </c>
      <c r="N48">
        <v>0</v>
      </c>
      <c r="O48">
        <v>0</v>
      </c>
      <c r="P48">
        <v>0</v>
      </c>
      <c r="Q48">
        <v>1612233</v>
      </c>
      <c r="R48">
        <v>1612187</v>
      </c>
      <c r="S48">
        <v>289522</v>
      </c>
      <c r="T48">
        <v>77339</v>
      </c>
      <c r="U48">
        <v>46.6633</v>
      </c>
    </row>
    <row r="49" spans="1:21" x14ac:dyDescent="0.3">
      <c r="A49" t="s">
        <v>137</v>
      </c>
      <c r="B49">
        <v>11002277</v>
      </c>
      <c r="C49">
        <v>10436903</v>
      </c>
      <c r="D49">
        <v>565374</v>
      </c>
      <c r="E49">
        <v>8946549</v>
      </c>
      <c r="F49">
        <v>8737564</v>
      </c>
      <c r="G49">
        <v>208985</v>
      </c>
      <c r="H49">
        <v>0</v>
      </c>
      <c r="I49">
        <v>0</v>
      </c>
      <c r="J49">
        <v>0</v>
      </c>
      <c r="K49">
        <v>2055728</v>
      </c>
      <c r="L49">
        <v>1699339</v>
      </c>
      <c r="M49">
        <v>356389</v>
      </c>
      <c r="N49">
        <v>0</v>
      </c>
      <c r="O49">
        <v>0</v>
      </c>
      <c r="P49">
        <v>0</v>
      </c>
      <c r="Q49">
        <v>2142426</v>
      </c>
      <c r="R49">
        <v>2142426</v>
      </c>
      <c r="S49">
        <v>249001</v>
      </c>
      <c r="T49">
        <v>107356</v>
      </c>
      <c r="U49">
        <v>13.4368</v>
      </c>
    </row>
    <row r="50" spans="1:21" x14ac:dyDescent="0.3">
      <c r="A50" t="s">
        <v>138</v>
      </c>
      <c r="B50">
        <v>11627919</v>
      </c>
      <c r="C50">
        <v>10803081</v>
      </c>
      <c r="D50">
        <v>824838</v>
      </c>
      <c r="E50">
        <v>8851219</v>
      </c>
      <c r="F50">
        <v>8594059</v>
      </c>
      <c r="G50">
        <v>257160</v>
      </c>
      <c r="H50">
        <v>0</v>
      </c>
      <c r="I50">
        <v>0</v>
      </c>
      <c r="J50">
        <v>0</v>
      </c>
      <c r="K50">
        <v>2776700</v>
      </c>
      <c r="L50">
        <v>2209022</v>
      </c>
      <c r="M50">
        <v>567678</v>
      </c>
      <c r="N50">
        <v>0</v>
      </c>
      <c r="O50">
        <v>0</v>
      </c>
      <c r="P50">
        <v>0</v>
      </c>
      <c r="Q50">
        <v>2894124</v>
      </c>
      <c r="R50">
        <v>2894124</v>
      </c>
      <c r="S50">
        <v>384245</v>
      </c>
      <c r="T50">
        <v>183404</v>
      </c>
      <c r="U50">
        <v>12.9221</v>
      </c>
    </row>
    <row r="51" spans="1:21" x14ac:dyDescent="0.3">
      <c r="A51" t="s">
        <v>139</v>
      </c>
      <c r="B51">
        <v>13376568</v>
      </c>
      <c r="C51">
        <v>12982173</v>
      </c>
      <c r="D51">
        <v>394395</v>
      </c>
      <c r="E51">
        <v>9137346</v>
      </c>
      <c r="F51">
        <v>8936892</v>
      </c>
      <c r="G51">
        <v>200454</v>
      </c>
      <c r="H51">
        <v>0</v>
      </c>
      <c r="I51">
        <v>0</v>
      </c>
      <c r="J51">
        <v>0</v>
      </c>
      <c r="K51">
        <v>4239222</v>
      </c>
      <c r="L51">
        <v>4045281</v>
      </c>
      <c r="M51">
        <v>193941</v>
      </c>
      <c r="N51">
        <v>0</v>
      </c>
      <c r="O51">
        <v>0</v>
      </c>
      <c r="P51">
        <v>0</v>
      </c>
      <c r="Q51">
        <v>4294119</v>
      </c>
      <c r="R51">
        <v>4294119</v>
      </c>
      <c r="S51">
        <v>151363</v>
      </c>
      <c r="T51">
        <v>42593</v>
      </c>
      <c r="U51">
        <v>16.2029</v>
      </c>
    </row>
    <row r="52" spans="1:21" x14ac:dyDescent="0.3">
      <c r="A52" t="s">
        <v>140</v>
      </c>
      <c r="B52">
        <v>8913026</v>
      </c>
      <c r="C52">
        <v>8569521</v>
      </c>
      <c r="D52">
        <v>343505</v>
      </c>
      <c r="E52">
        <v>8036778</v>
      </c>
      <c r="F52">
        <v>7951502</v>
      </c>
      <c r="G52">
        <v>85276</v>
      </c>
      <c r="H52">
        <v>0</v>
      </c>
      <c r="I52">
        <v>0</v>
      </c>
      <c r="J52">
        <v>0</v>
      </c>
      <c r="K52">
        <v>876248</v>
      </c>
      <c r="L52">
        <v>618019</v>
      </c>
      <c r="M52">
        <v>258229</v>
      </c>
      <c r="N52">
        <v>0</v>
      </c>
      <c r="O52">
        <v>0</v>
      </c>
      <c r="P52">
        <v>0</v>
      </c>
      <c r="Q52">
        <v>925943</v>
      </c>
      <c r="R52">
        <v>925943</v>
      </c>
      <c r="S52">
        <v>210966</v>
      </c>
      <c r="T52">
        <v>47265</v>
      </c>
      <c r="U52">
        <v>12.775700000000001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T2" sqref="T1:T1048576"/>
    </sheetView>
  </sheetViews>
  <sheetFormatPr defaultRowHeight="14.4" x14ac:dyDescent="0.3"/>
  <cols>
    <col min="22" max="22" width="8.88671875" style="6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s="9" customFormat="1" ht="57.6" x14ac:dyDescent="0.3"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  <c r="N2" s="9" t="s">
        <v>55</v>
      </c>
      <c r="O2" s="9" t="s">
        <v>56</v>
      </c>
      <c r="P2" s="9" t="s">
        <v>57</v>
      </c>
      <c r="Q2" s="9" t="s">
        <v>58</v>
      </c>
      <c r="R2" s="9" t="s">
        <v>59</v>
      </c>
      <c r="S2" s="9" t="s">
        <v>60</v>
      </c>
      <c r="T2" s="9" t="s">
        <v>61</v>
      </c>
      <c r="U2" s="9" t="s">
        <v>62</v>
      </c>
      <c r="V2" s="9" t="s">
        <v>169</v>
      </c>
    </row>
    <row r="3" spans="1:22" x14ac:dyDescent="0.3">
      <c r="A3" t="s">
        <v>1</v>
      </c>
      <c r="B3">
        <v>1845131</v>
      </c>
      <c r="C3">
        <v>1542911</v>
      </c>
      <c r="D3">
        <v>302220</v>
      </c>
      <c r="E3">
        <v>431258</v>
      </c>
      <c r="F3">
        <v>311287</v>
      </c>
      <c r="G3">
        <v>119971</v>
      </c>
      <c r="H3">
        <v>58223</v>
      </c>
      <c r="I3">
        <v>21576</v>
      </c>
      <c r="J3">
        <v>36647</v>
      </c>
      <c r="K3">
        <v>1166000</v>
      </c>
      <c r="L3">
        <v>1020619</v>
      </c>
      <c r="M3">
        <v>145381</v>
      </c>
      <c r="N3">
        <v>189650</v>
      </c>
      <c r="O3">
        <v>189429</v>
      </c>
      <c r="P3">
        <v>221</v>
      </c>
      <c r="Q3">
        <v>1627529</v>
      </c>
      <c r="R3">
        <v>1625053</v>
      </c>
      <c r="S3">
        <v>15105</v>
      </c>
      <c r="T3">
        <v>129948</v>
      </c>
      <c r="U3">
        <v>98.3279</v>
      </c>
      <c r="V3" s="6">
        <v>504620</v>
      </c>
    </row>
    <row r="4" spans="1:22" x14ac:dyDescent="0.3">
      <c r="A4" t="s">
        <v>92</v>
      </c>
      <c r="B4">
        <v>1440174</v>
      </c>
      <c r="C4">
        <v>1202552</v>
      </c>
      <c r="D4">
        <v>237622</v>
      </c>
      <c r="E4">
        <v>410488</v>
      </c>
      <c r="F4">
        <v>287988</v>
      </c>
      <c r="G4">
        <v>122500</v>
      </c>
      <c r="H4">
        <v>88794</v>
      </c>
      <c r="I4">
        <v>23929</v>
      </c>
      <c r="J4">
        <v>64865</v>
      </c>
      <c r="K4">
        <v>815365</v>
      </c>
      <c r="L4">
        <v>765468</v>
      </c>
      <c r="M4">
        <v>49897</v>
      </c>
      <c r="N4">
        <v>125527</v>
      </c>
      <c r="O4">
        <v>125167</v>
      </c>
      <c r="P4">
        <v>360</v>
      </c>
      <c r="Q4">
        <v>797405</v>
      </c>
      <c r="R4">
        <v>797400</v>
      </c>
      <c r="S4">
        <v>6009</v>
      </c>
      <c r="T4">
        <v>43825</v>
      </c>
      <c r="U4">
        <v>62.740099999999998</v>
      </c>
      <c r="V4" s="6">
        <v>380214</v>
      </c>
    </row>
    <row r="5" spans="1:22" x14ac:dyDescent="0.3">
      <c r="A5" t="s">
        <v>93</v>
      </c>
      <c r="B5">
        <v>1554630</v>
      </c>
      <c r="C5">
        <v>1171222</v>
      </c>
      <c r="D5">
        <v>383408</v>
      </c>
      <c r="E5">
        <v>324732</v>
      </c>
      <c r="F5">
        <v>248495</v>
      </c>
      <c r="G5">
        <v>76237</v>
      </c>
      <c r="H5">
        <v>232278</v>
      </c>
      <c r="I5">
        <v>26890</v>
      </c>
      <c r="J5">
        <v>205388</v>
      </c>
      <c r="K5">
        <v>728320</v>
      </c>
      <c r="L5">
        <v>627419</v>
      </c>
      <c r="M5">
        <v>100901</v>
      </c>
      <c r="N5">
        <v>269300</v>
      </c>
      <c r="O5">
        <v>268418</v>
      </c>
      <c r="P5">
        <v>882</v>
      </c>
      <c r="Q5">
        <v>871934</v>
      </c>
      <c r="R5">
        <v>871926</v>
      </c>
      <c r="S5">
        <v>6661</v>
      </c>
      <c r="T5">
        <v>93269</v>
      </c>
      <c r="U5">
        <v>167.928</v>
      </c>
      <c r="V5" s="6">
        <v>313105</v>
      </c>
    </row>
    <row r="6" spans="1:22" x14ac:dyDescent="0.3">
      <c r="A6" t="s">
        <v>94</v>
      </c>
      <c r="B6">
        <v>2266185</v>
      </c>
      <c r="C6">
        <v>1997207</v>
      </c>
      <c r="D6">
        <v>268978</v>
      </c>
      <c r="E6">
        <v>690549</v>
      </c>
      <c r="F6">
        <v>547888</v>
      </c>
      <c r="G6">
        <v>142661</v>
      </c>
      <c r="H6">
        <v>117297</v>
      </c>
      <c r="I6">
        <v>47801</v>
      </c>
      <c r="J6">
        <v>69496</v>
      </c>
      <c r="K6">
        <v>1236280</v>
      </c>
      <c r="L6">
        <v>1179939</v>
      </c>
      <c r="M6">
        <v>56341</v>
      </c>
      <c r="N6">
        <v>222059</v>
      </c>
      <c r="O6">
        <v>221579</v>
      </c>
      <c r="P6">
        <v>480</v>
      </c>
      <c r="Q6">
        <v>1287494</v>
      </c>
      <c r="R6">
        <v>1287451</v>
      </c>
      <c r="S6">
        <v>16446</v>
      </c>
      <c r="T6">
        <v>39319</v>
      </c>
      <c r="U6">
        <v>74.150400000000005</v>
      </c>
      <c r="V6" s="6">
        <v>622528</v>
      </c>
    </row>
    <row r="7" spans="1:22" x14ac:dyDescent="0.3">
      <c r="A7" t="s">
        <v>95</v>
      </c>
      <c r="B7">
        <v>1947152</v>
      </c>
      <c r="C7">
        <v>1572376</v>
      </c>
      <c r="D7">
        <v>374776</v>
      </c>
      <c r="E7">
        <v>547763</v>
      </c>
      <c r="F7">
        <v>413219</v>
      </c>
      <c r="G7">
        <v>134544</v>
      </c>
      <c r="H7">
        <v>180804</v>
      </c>
      <c r="I7">
        <v>32983</v>
      </c>
      <c r="J7">
        <v>147821</v>
      </c>
      <c r="K7">
        <v>965513</v>
      </c>
      <c r="L7">
        <v>874105</v>
      </c>
      <c r="M7">
        <v>91408</v>
      </c>
      <c r="N7">
        <v>253072</v>
      </c>
      <c r="O7">
        <v>252069</v>
      </c>
      <c r="P7">
        <v>1003</v>
      </c>
      <c r="Q7">
        <v>1042578</v>
      </c>
      <c r="R7">
        <v>1042577</v>
      </c>
      <c r="S7">
        <v>8633</v>
      </c>
      <c r="T7">
        <v>82256</v>
      </c>
      <c r="U7">
        <v>124.8</v>
      </c>
      <c r="V7" s="6">
        <v>487223</v>
      </c>
    </row>
    <row r="8" spans="1:22" x14ac:dyDescent="0.3">
      <c r="A8" t="s">
        <v>96</v>
      </c>
      <c r="B8">
        <v>2234449</v>
      </c>
      <c r="C8">
        <v>1690105</v>
      </c>
      <c r="D8">
        <v>544344</v>
      </c>
      <c r="E8">
        <v>416080</v>
      </c>
      <c r="F8">
        <v>167232</v>
      </c>
      <c r="G8">
        <v>248848</v>
      </c>
      <c r="H8">
        <v>42344</v>
      </c>
      <c r="I8">
        <v>12480</v>
      </c>
      <c r="J8">
        <v>29864</v>
      </c>
      <c r="K8">
        <v>1600045</v>
      </c>
      <c r="L8">
        <v>1335122</v>
      </c>
      <c r="M8">
        <v>264923</v>
      </c>
      <c r="N8">
        <v>175980</v>
      </c>
      <c r="O8">
        <v>175271</v>
      </c>
      <c r="P8">
        <v>709</v>
      </c>
      <c r="Q8">
        <v>2586074</v>
      </c>
      <c r="R8">
        <v>2564093</v>
      </c>
      <c r="S8">
        <v>14557</v>
      </c>
      <c r="T8">
        <v>250092</v>
      </c>
      <c r="U8">
        <v>111.54300000000001</v>
      </c>
      <c r="V8" s="6">
        <v>540842</v>
      </c>
    </row>
    <row r="9" spans="1:22" x14ac:dyDescent="0.3">
      <c r="A9" t="s">
        <v>97</v>
      </c>
      <c r="B9">
        <v>3153963</v>
      </c>
      <c r="C9">
        <v>2946963</v>
      </c>
      <c r="D9">
        <v>207000</v>
      </c>
      <c r="E9">
        <v>738949</v>
      </c>
      <c r="F9">
        <v>663431</v>
      </c>
      <c r="G9">
        <v>75518</v>
      </c>
      <c r="H9">
        <v>89486</v>
      </c>
      <c r="I9">
        <v>47925</v>
      </c>
      <c r="J9">
        <v>41561</v>
      </c>
      <c r="K9">
        <v>1997600</v>
      </c>
      <c r="L9">
        <v>1907865</v>
      </c>
      <c r="M9">
        <v>89735</v>
      </c>
      <c r="N9">
        <v>327928</v>
      </c>
      <c r="O9">
        <v>327742</v>
      </c>
      <c r="P9">
        <v>186</v>
      </c>
      <c r="Q9">
        <v>2414500</v>
      </c>
      <c r="R9">
        <v>2412778</v>
      </c>
      <c r="S9">
        <v>9099</v>
      </c>
      <c r="T9">
        <v>78908</v>
      </c>
      <c r="U9">
        <v>119.628</v>
      </c>
      <c r="V9" s="6">
        <v>781273</v>
      </c>
    </row>
    <row r="10" spans="1:22" x14ac:dyDescent="0.3">
      <c r="A10" t="s">
        <v>98</v>
      </c>
      <c r="B10">
        <v>3488403</v>
      </c>
      <c r="C10">
        <v>3050409</v>
      </c>
      <c r="D10">
        <v>437994</v>
      </c>
      <c r="E10">
        <v>929286</v>
      </c>
      <c r="F10">
        <v>745521</v>
      </c>
      <c r="G10">
        <v>183765</v>
      </c>
      <c r="H10">
        <v>104024</v>
      </c>
      <c r="I10">
        <v>18290</v>
      </c>
      <c r="J10">
        <v>85734</v>
      </c>
      <c r="K10">
        <v>2273095</v>
      </c>
      <c r="L10">
        <v>2104993</v>
      </c>
      <c r="M10">
        <v>168102</v>
      </c>
      <c r="N10">
        <v>181998</v>
      </c>
      <c r="O10">
        <v>181605</v>
      </c>
      <c r="P10">
        <v>393</v>
      </c>
      <c r="Q10">
        <v>2664488</v>
      </c>
      <c r="R10">
        <v>2662045</v>
      </c>
      <c r="S10">
        <v>18130</v>
      </c>
      <c r="T10">
        <v>149740</v>
      </c>
      <c r="U10">
        <v>75.250299999999996</v>
      </c>
      <c r="V10" s="6">
        <v>972753</v>
      </c>
    </row>
    <row r="11" spans="1:22" x14ac:dyDescent="0.3">
      <c r="A11" t="s">
        <v>99</v>
      </c>
      <c r="B11">
        <v>1811048</v>
      </c>
      <c r="C11">
        <v>1349495</v>
      </c>
      <c r="D11">
        <v>461553</v>
      </c>
      <c r="E11">
        <v>352776</v>
      </c>
      <c r="F11">
        <v>172519</v>
      </c>
      <c r="G11">
        <v>180257</v>
      </c>
      <c r="H11">
        <v>80995</v>
      </c>
      <c r="I11">
        <v>10502</v>
      </c>
      <c r="J11">
        <v>70493</v>
      </c>
      <c r="K11">
        <v>1169414</v>
      </c>
      <c r="L11">
        <v>959013</v>
      </c>
      <c r="M11">
        <v>210401</v>
      </c>
      <c r="N11">
        <v>207863</v>
      </c>
      <c r="O11">
        <v>207461</v>
      </c>
      <c r="P11">
        <v>402</v>
      </c>
      <c r="Q11">
        <v>1700229</v>
      </c>
      <c r="R11">
        <v>1699637</v>
      </c>
      <c r="S11">
        <v>30572</v>
      </c>
      <c r="T11">
        <v>178329</v>
      </c>
      <c r="U11">
        <v>111.292</v>
      </c>
      <c r="V11" s="6">
        <v>465207</v>
      </c>
    </row>
    <row r="12" spans="1:22" x14ac:dyDescent="0.3">
      <c r="A12" t="s">
        <v>100</v>
      </c>
      <c r="B12">
        <v>1700847</v>
      </c>
      <c r="C12">
        <v>1700520</v>
      </c>
      <c r="D12">
        <v>327</v>
      </c>
      <c r="E12">
        <v>47849</v>
      </c>
      <c r="F12">
        <v>47769</v>
      </c>
      <c r="G12">
        <v>80</v>
      </c>
      <c r="H12">
        <v>113</v>
      </c>
      <c r="I12">
        <v>111</v>
      </c>
      <c r="J12">
        <v>2</v>
      </c>
      <c r="K12">
        <v>1652550</v>
      </c>
      <c r="L12">
        <v>1652307</v>
      </c>
      <c r="M12">
        <v>243</v>
      </c>
      <c r="N12">
        <v>335</v>
      </c>
      <c r="O12">
        <v>333</v>
      </c>
      <c r="P12">
        <v>2</v>
      </c>
      <c r="Q12">
        <v>757639</v>
      </c>
      <c r="R12">
        <v>757636</v>
      </c>
      <c r="S12">
        <v>52</v>
      </c>
      <c r="T12">
        <v>110</v>
      </c>
      <c r="U12">
        <v>162.38499999999999</v>
      </c>
      <c r="V12" s="6">
        <v>380658</v>
      </c>
    </row>
    <row r="13" spans="1:22" x14ac:dyDescent="0.3">
      <c r="A13" t="s">
        <v>101</v>
      </c>
      <c r="B13">
        <v>3001654</v>
      </c>
      <c r="C13">
        <v>2089590</v>
      </c>
      <c r="D13">
        <v>912064</v>
      </c>
      <c r="E13">
        <v>1085770</v>
      </c>
      <c r="F13">
        <v>573854</v>
      </c>
      <c r="G13">
        <v>511916</v>
      </c>
      <c r="H13">
        <v>114597</v>
      </c>
      <c r="I13">
        <v>42354</v>
      </c>
      <c r="J13">
        <v>72243</v>
      </c>
      <c r="K13">
        <v>1516970</v>
      </c>
      <c r="L13">
        <v>1189596</v>
      </c>
      <c r="M13">
        <v>327374</v>
      </c>
      <c r="N13">
        <v>284317</v>
      </c>
      <c r="O13">
        <v>283786</v>
      </c>
      <c r="P13">
        <v>531</v>
      </c>
      <c r="Q13">
        <v>2399555</v>
      </c>
      <c r="R13">
        <v>2399291</v>
      </c>
      <c r="S13">
        <v>49535</v>
      </c>
      <c r="T13">
        <v>277975</v>
      </c>
      <c r="U13">
        <v>70.881699999999995</v>
      </c>
      <c r="V13" s="6">
        <v>652666</v>
      </c>
    </row>
    <row r="14" spans="1:22" x14ac:dyDescent="0.3">
      <c r="A14" t="s">
        <v>102</v>
      </c>
      <c r="B14">
        <v>6784875</v>
      </c>
      <c r="C14">
        <v>5803961</v>
      </c>
      <c r="D14">
        <v>980914</v>
      </c>
      <c r="E14">
        <v>2742668</v>
      </c>
      <c r="F14">
        <v>2138510</v>
      </c>
      <c r="G14">
        <v>604158</v>
      </c>
      <c r="H14">
        <v>105741</v>
      </c>
      <c r="I14">
        <v>58162</v>
      </c>
      <c r="J14">
        <v>47579</v>
      </c>
      <c r="K14">
        <v>3691426</v>
      </c>
      <c r="L14">
        <v>3362969</v>
      </c>
      <c r="M14">
        <v>328457</v>
      </c>
      <c r="N14">
        <v>245040</v>
      </c>
      <c r="O14">
        <v>244320</v>
      </c>
      <c r="P14">
        <v>720</v>
      </c>
      <c r="Q14">
        <v>6303377</v>
      </c>
      <c r="R14">
        <v>6302874</v>
      </c>
      <c r="S14">
        <v>55729</v>
      </c>
      <c r="T14">
        <v>272708</v>
      </c>
      <c r="U14">
        <v>51.918399999999998</v>
      </c>
      <c r="V14" s="6">
        <v>1369517</v>
      </c>
    </row>
    <row r="15" spans="1:22" x14ac:dyDescent="0.3">
      <c r="A15" t="s">
        <v>103</v>
      </c>
      <c r="B15">
        <v>7539722</v>
      </c>
      <c r="C15">
        <v>6568854</v>
      </c>
      <c r="D15">
        <v>970868</v>
      </c>
      <c r="E15">
        <v>2926975</v>
      </c>
      <c r="F15">
        <v>2366680</v>
      </c>
      <c r="G15">
        <v>560295</v>
      </c>
      <c r="H15">
        <v>103771</v>
      </c>
      <c r="I15">
        <v>65659</v>
      </c>
      <c r="J15">
        <v>38112</v>
      </c>
      <c r="K15">
        <v>4252113</v>
      </c>
      <c r="L15">
        <v>3880097</v>
      </c>
      <c r="M15">
        <v>372016</v>
      </c>
      <c r="N15">
        <v>256863</v>
      </c>
      <c r="O15">
        <v>256418</v>
      </c>
      <c r="P15">
        <v>445</v>
      </c>
      <c r="Q15">
        <v>7140357</v>
      </c>
      <c r="R15">
        <v>7139654</v>
      </c>
      <c r="S15">
        <v>60568</v>
      </c>
      <c r="T15">
        <v>311058</v>
      </c>
      <c r="U15">
        <v>41.980800000000002</v>
      </c>
      <c r="V15" s="6">
        <v>1587426</v>
      </c>
    </row>
    <row r="16" spans="1:22" x14ac:dyDescent="0.3">
      <c r="A16" t="s">
        <v>104</v>
      </c>
      <c r="B16">
        <v>6026172</v>
      </c>
      <c r="C16">
        <v>4959113</v>
      </c>
      <c r="D16">
        <v>1067059</v>
      </c>
      <c r="E16">
        <v>2316963</v>
      </c>
      <c r="F16">
        <v>1694983</v>
      </c>
      <c r="G16">
        <v>621980</v>
      </c>
      <c r="H16">
        <v>93538</v>
      </c>
      <c r="I16">
        <v>50895</v>
      </c>
      <c r="J16">
        <v>42643</v>
      </c>
      <c r="K16">
        <v>3350290</v>
      </c>
      <c r="L16">
        <v>2948524</v>
      </c>
      <c r="M16">
        <v>401766</v>
      </c>
      <c r="N16">
        <v>265381</v>
      </c>
      <c r="O16">
        <v>264711</v>
      </c>
      <c r="P16">
        <v>670</v>
      </c>
      <c r="Q16">
        <v>6398425</v>
      </c>
      <c r="R16">
        <v>6397871</v>
      </c>
      <c r="S16">
        <v>66610</v>
      </c>
      <c r="T16">
        <v>335101</v>
      </c>
      <c r="U16">
        <v>40.565300000000001</v>
      </c>
      <c r="V16" s="6">
        <v>1295339</v>
      </c>
    </row>
    <row r="17" spans="1:22" x14ac:dyDescent="0.3">
      <c r="A17" t="s">
        <v>105</v>
      </c>
      <c r="B17">
        <v>3330449</v>
      </c>
      <c r="C17">
        <v>2279268</v>
      </c>
      <c r="D17">
        <v>1051181</v>
      </c>
      <c r="E17">
        <v>1217476</v>
      </c>
      <c r="F17">
        <v>610735</v>
      </c>
      <c r="G17">
        <v>606741</v>
      </c>
      <c r="H17">
        <v>80263</v>
      </c>
      <c r="I17">
        <v>36123</v>
      </c>
      <c r="J17">
        <v>44140</v>
      </c>
      <c r="K17">
        <v>1764559</v>
      </c>
      <c r="L17">
        <v>1364923</v>
      </c>
      <c r="M17">
        <v>399636</v>
      </c>
      <c r="N17">
        <v>268151</v>
      </c>
      <c r="O17">
        <v>267487</v>
      </c>
      <c r="P17">
        <v>664</v>
      </c>
      <c r="Q17">
        <v>3054842</v>
      </c>
      <c r="R17">
        <v>3054262</v>
      </c>
      <c r="S17">
        <v>67150</v>
      </c>
      <c r="T17">
        <v>332820</v>
      </c>
      <c r="U17">
        <v>44.886200000000002</v>
      </c>
      <c r="V17" s="6">
        <v>746500</v>
      </c>
    </row>
    <row r="18" spans="1:22" x14ac:dyDescent="0.3">
      <c r="A18" t="s">
        <v>106</v>
      </c>
      <c r="B18">
        <v>3512270</v>
      </c>
      <c r="C18">
        <v>2311058</v>
      </c>
      <c r="D18">
        <v>1201212</v>
      </c>
      <c r="E18">
        <v>1304313</v>
      </c>
      <c r="F18">
        <v>609543</v>
      </c>
      <c r="G18">
        <v>694770</v>
      </c>
      <c r="H18">
        <v>81021</v>
      </c>
      <c r="I18">
        <v>32323</v>
      </c>
      <c r="J18">
        <v>48698</v>
      </c>
      <c r="K18">
        <v>1851385</v>
      </c>
      <c r="L18">
        <v>1394622</v>
      </c>
      <c r="M18">
        <v>456763</v>
      </c>
      <c r="N18">
        <v>275551</v>
      </c>
      <c r="O18">
        <v>274570</v>
      </c>
      <c r="P18">
        <v>981</v>
      </c>
      <c r="Q18">
        <v>3360753</v>
      </c>
      <c r="R18">
        <v>3360049</v>
      </c>
      <c r="S18">
        <v>75074</v>
      </c>
      <c r="T18">
        <v>381399</v>
      </c>
      <c r="U18">
        <v>41.379100000000001</v>
      </c>
      <c r="V18" s="6">
        <v>770826</v>
      </c>
    </row>
    <row r="19" spans="1:22" x14ac:dyDescent="0.3">
      <c r="A19" t="s">
        <v>107</v>
      </c>
      <c r="B19">
        <v>3565228</v>
      </c>
      <c r="C19">
        <v>2270374</v>
      </c>
      <c r="D19">
        <v>1294854</v>
      </c>
      <c r="E19">
        <v>1345327</v>
      </c>
      <c r="F19">
        <v>609760</v>
      </c>
      <c r="G19">
        <v>735567</v>
      </c>
      <c r="H19">
        <v>79045</v>
      </c>
      <c r="I19">
        <v>32060</v>
      </c>
      <c r="J19">
        <v>46985</v>
      </c>
      <c r="K19">
        <v>1864992</v>
      </c>
      <c r="L19">
        <v>1353889</v>
      </c>
      <c r="M19">
        <v>511103</v>
      </c>
      <c r="N19">
        <v>275864</v>
      </c>
      <c r="O19">
        <v>274665</v>
      </c>
      <c r="P19">
        <v>1199</v>
      </c>
      <c r="Q19">
        <v>3378854</v>
      </c>
      <c r="R19">
        <v>3378249</v>
      </c>
      <c r="S19">
        <v>80948</v>
      </c>
      <c r="T19">
        <v>430100</v>
      </c>
      <c r="U19">
        <v>41.686900000000001</v>
      </c>
      <c r="V19" s="6">
        <v>747336</v>
      </c>
    </row>
    <row r="20" spans="1:22" x14ac:dyDescent="0.3">
      <c r="A20" t="s">
        <v>108</v>
      </c>
      <c r="B20">
        <v>2939534</v>
      </c>
      <c r="C20">
        <v>2869349</v>
      </c>
      <c r="D20">
        <v>70185</v>
      </c>
      <c r="E20">
        <v>148373</v>
      </c>
      <c r="F20">
        <v>122145</v>
      </c>
      <c r="G20">
        <v>26228</v>
      </c>
      <c r="H20">
        <v>32031</v>
      </c>
      <c r="I20">
        <v>1110</v>
      </c>
      <c r="J20">
        <v>30921</v>
      </c>
      <c r="K20">
        <v>2720763</v>
      </c>
      <c r="L20">
        <v>2707743</v>
      </c>
      <c r="M20">
        <v>13020</v>
      </c>
      <c r="N20">
        <v>38367</v>
      </c>
      <c r="O20">
        <v>38351</v>
      </c>
      <c r="P20">
        <v>16</v>
      </c>
      <c r="Q20">
        <v>2140874</v>
      </c>
      <c r="R20">
        <v>2140864</v>
      </c>
      <c r="S20">
        <v>1067</v>
      </c>
      <c r="T20">
        <v>12346</v>
      </c>
      <c r="U20">
        <v>248.328</v>
      </c>
      <c r="V20" s="6">
        <v>837773</v>
      </c>
    </row>
    <row r="21" spans="1:22" x14ac:dyDescent="0.3">
      <c r="A21" t="s">
        <v>109</v>
      </c>
      <c r="B21">
        <v>2822942</v>
      </c>
      <c r="C21">
        <v>2822683</v>
      </c>
      <c r="D21">
        <v>259</v>
      </c>
      <c r="E21">
        <v>91010</v>
      </c>
      <c r="F21">
        <v>90946</v>
      </c>
      <c r="G21">
        <v>64</v>
      </c>
      <c r="H21">
        <v>94</v>
      </c>
      <c r="I21">
        <v>92</v>
      </c>
      <c r="J21">
        <v>2</v>
      </c>
      <c r="K21">
        <v>2731487</v>
      </c>
      <c r="L21">
        <v>2731295</v>
      </c>
      <c r="M21">
        <v>192</v>
      </c>
      <c r="N21">
        <v>351</v>
      </c>
      <c r="O21">
        <v>350</v>
      </c>
      <c r="P21">
        <v>1</v>
      </c>
      <c r="Q21">
        <v>1528501</v>
      </c>
      <c r="R21">
        <v>1528500</v>
      </c>
      <c r="S21">
        <v>65</v>
      </c>
      <c r="T21">
        <v>92</v>
      </c>
      <c r="U21">
        <v>112.699</v>
      </c>
      <c r="V21" s="6">
        <v>671564</v>
      </c>
    </row>
    <row r="22" spans="1:22" x14ac:dyDescent="0.3">
      <c r="A22" t="s">
        <v>110</v>
      </c>
      <c r="B22">
        <v>5088070</v>
      </c>
      <c r="C22">
        <v>4573299</v>
      </c>
      <c r="D22">
        <v>514771</v>
      </c>
      <c r="E22">
        <v>1546317</v>
      </c>
      <c r="F22">
        <v>1299134</v>
      </c>
      <c r="G22">
        <v>247183</v>
      </c>
      <c r="H22">
        <v>220793</v>
      </c>
      <c r="I22">
        <v>160910</v>
      </c>
      <c r="J22">
        <v>59883</v>
      </c>
      <c r="K22">
        <v>2892672</v>
      </c>
      <c r="L22">
        <v>2685980</v>
      </c>
      <c r="M22">
        <v>206692</v>
      </c>
      <c r="N22">
        <v>428288</v>
      </c>
      <c r="O22">
        <v>427275</v>
      </c>
      <c r="P22">
        <v>1013</v>
      </c>
      <c r="Q22">
        <v>3283188</v>
      </c>
      <c r="R22">
        <v>3282295</v>
      </c>
      <c r="S22">
        <v>27818</v>
      </c>
      <c r="T22">
        <v>179618</v>
      </c>
      <c r="U22">
        <v>39.801099999999998</v>
      </c>
      <c r="V22" s="6">
        <v>1324038</v>
      </c>
    </row>
    <row r="23" spans="1:22" x14ac:dyDescent="0.3">
      <c r="A23" t="s">
        <v>111</v>
      </c>
      <c r="B23">
        <v>6771844</v>
      </c>
      <c r="C23">
        <v>4926157</v>
      </c>
      <c r="D23">
        <v>1845687</v>
      </c>
      <c r="E23">
        <v>667548</v>
      </c>
      <c r="F23">
        <v>336040</v>
      </c>
      <c r="G23">
        <v>331508</v>
      </c>
      <c r="H23">
        <v>858748</v>
      </c>
      <c r="I23">
        <v>17281</v>
      </c>
      <c r="J23">
        <v>841467</v>
      </c>
      <c r="K23">
        <v>4122653</v>
      </c>
      <c r="L23">
        <v>3451759</v>
      </c>
      <c r="M23">
        <v>670894</v>
      </c>
      <c r="N23">
        <v>1122895</v>
      </c>
      <c r="O23">
        <v>1121077</v>
      </c>
      <c r="P23">
        <v>1818</v>
      </c>
      <c r="Q23">
        <v>3904979</v>
      </c>
      <c r="R23">
        <v>3901399</v>
      </c>
      <c r="S23">
        <v>23390</v>
      </c>
      <c r="T23">
        <v>648095</v>
      </c>
      <c r="U23">
        <v>207.346</v>
      </c>
      <c r="V23" s="6">
        <v>1143910</v>
      </c>
    </row>
    <row r="24" spans="1:22" x14ac:dyDescent="0.3">
      <c r="A24" t="s">
        <v>112</v>
      </c>
      <c r="B24">
        <v>7206550</v>
      </c>
      <c r="C24">
        <v>5347356</v>
      </c>
      <c r="D24">
        <v>1859194</v>
      </c>
      <c r="E24">
        <v>638426</v>
      </c>
      <c r="F24">
        <v>371662</v>
      </c>
      <c r="G24">
        <v>266764</v>
      </c>
      <c r="H24">
        <v>951731</v>
      </c>
      <c r="I24">
        <v>20075</v>
      </c>
      <c r="J24">
        <v>931656</v>
      </c>
      <c r="K24">
        <v>4446392</v>
      </c>
      <c r="L24">
        <v>3788251</v>
      </c>
      <c r="M24">
        <v>658141</v>
      </c>
      <c r="N24">
        <v>1170001</v>
      </c>
      <c r="O24">
        <v>1167368</v>
      </c>
      <c r="P24">
        <v>2633</v>
      </c>
      <c r="Q24">
        <v>4235691</v>
      </c>
      <c r="R24">
        <v>4228628</v>
      </c>
      <c r="S24">
        <v>24251</v>
      </c>
      <c r="T24">
        <v>634893</v>
      </c>
      <c r="U24">
        <v>211.76</v>
      </c>
      <c r="V24" s="6">
        <v>1258438</v>
      </c>
    </row>
    <row r="25" spans="1:22" x14ac:dyDescent="0.3">
      <c r="A25" t="s">
        <v>113</v>
      </c>
      <c r="B25">
        <v>6887082</v>
      </c>
      <c r="C25">
        <v>4996607</v>
      </c>
      <c r="D25">
        <v>1890475</v>
      </c>
      <c r="E25">
        <v>696640</v>
      </c>
      <c r="F25">
        <v>358621</v>
      </c>
      <c r="G25">
        <v>338019</v>
      </c>
      <c r="H25">
        <v>901579</v>
      </c>
      <c r="I25">
        <v>18110</v>
      </c>
      <c r="J25">
        <v>883469</v>
      </c>
      <c r="K25">
        <v>4114223</v>
      </c>
      <c r="L25">
        <v>3447610</v>
      </c>
      <c r="M25">
        <v>666613</v>
      </c>
      <c r="N25">
        <v>1174640</v>
      </c>
      <c r="O25">
        <v>1172266</v>
      </c>
      <c r="P25">
        <v>2374</v>
      </c>
      <c r="Q25">
        <v>4113510</v>
      </c>
      <c r="R25">
        <v>4108220</v>
      </c>
      <c r="S25">
        <v>23792</v>
      </c>
      <c r="T25">
        <v>641432</v>
      </c>
      <c r="U25">
        <v>220.215</v>
      </c>
      <c r="V25" s="6">
        <v>1161692</v>
      </c>
    </row>
    <row r="26" spans="1:22" x14ac:dyDescent="0.3">
      <c r="A26" t="s">
        <v>114</v>
      </c>
      <c r="B26">
        <v>7212219</v>
      </c>
      <c r="C26">
        <v>5355519</v>
      </c>
      <c r="D26">
        <v>1856700</v>
      </c>
      <c r="E26">
        <v>629550</v>
      </c>
      <c r="F26">
        <v>361426</v>
      </c>
      <c r="G26">
        <v>268124</v>
      </c>
      <c r="H26">
        <v>945551</v>
      </c>
      <c r="I26">
        <v>19971</v>
      </c>
      <c r="J26">
        <v>925580</v>
      </c>
      <c r="K26">
        <v>4473534</v>
      </c>
      <c r="L26">
        <v>3813066</v>
      </c>
      <c r="M26">
        <v>660468</v>
      </c>
      <c r="N26">
        <v>1163584</v>
      </c>
      <c r="O26">
        <v>1161056</v>
      </c>
      <c r="P26">
        <v>2528</v>
      </c>
      <c r="Q26">
        <v>4249840</v>
      </c>
      <c r="R26">
        <v>4243628</v>
      </c>
      <c r="S26">
        <v>24239</v>
      </c>
      <c r="T26">
        <v>635145</v>
      </c>
      <c r="U26">
        <v>212.166</v>
      </c>
      <c r="V26" s="6">
        <v>1261193</v>
      </c>
    </row>
    <row r="27" spans="1:22" x14ac:dyDescent="0.3">
      <c r="A27" t="s">
        <v>115</v>
      </c>
      <c r="B27">
        <v>7307793</v>
      </c>
      <c r="C27">
        <v>5447516</v>
      </c>
      <c r="D27">
        <v>1860277</v>
      </c>
      <c r="E27">
        <v>628421</v>
      </c>
      <c r="F27">
        <v>377365</v>
      </c>
      <c r="G27">
        <v>251056</v>
      </c>
      <c r="H27">
        <v>975048</v>
      </c>
      <c r="I27">
        <v>21316</v>
      </c>
      <c r="J27">
        <v>953732</v>
      </c>
      <c r="K27">
        <v>4524455</v>
      </c>
      <c r="L27">
        <v>3871422</v>
      </c>
      <c r="M27">
        <v>653033</v>
      </c>
      <c r="N27">
        <v>1179869</v>
      </c>
      <c r="O27">
        <v>1177413</v>
      </c>
      <c r="P27">
        <v>2456</v>
      </c>
      <c r="Q27">
        <v>4238311</v>
      </c>
      <c r="R27">
        <v>4231272</v>
      </c>
      <c r="S27">
        <v>21945</v>
      </c>
      <c r="T27">
        <v>631056</v>
      </c>
      <c r="U27">
        <v>215.07900000000001</v>
      </c>
      <c r="V27" s="6">
        <v>1303330</v>
      </c>
    </row>
    <row r="28" spans="1:22" x14ac:dyDescent="0.3">
      <c r="A28" t="s">
        <v>116</v>
      </c>
      <c r="B28">
        <v>7299697</v>
      </c>
      <c r="C28">
        <v>5439554</v>
      </c>
      <c r="D28">
        <v>1860143</v>
      </c>
      <c r="E28">
        <v>614375</v>
      </c>
      <c r="F28">
        <v>366489</v>
      </c>
      <c r="G28">
        <v>247886</v>
      </c>
      <c r="H28">
        <v>979007</v>
      </c>
      <c r="I28">
        <v>20252</v>
      </c>
      <c r="J28">
        <v>958755</v>
      </c>
      <c r="K28">
        <v>4521191</v>
      </c>
      <c r="L28">
        <v>3869832</v>
      </c>
      <c r="M28">
        <v>651359</v>
      </c>
      <c r="N28">
        <v>1185124</v>
      </c>
      <c r="O28">
        <v>1182981</v>
      </c>
      <c r="P28">
        <v>2143</v>
      </c>
      <c r="Q28">
        <v>4297229</v>
      </c>
      <c r="R28">
        <v>4289305</v>
      </c>
      <c r="S28">
        <v>21762</v>
      </c>
      <c r="T28">
        <v>629577</v>
      </c>
      <c r="U28">
        <v>217.01499999999999</v>
      </c>
      <c r="V28" s="6">
        <v>1271575</v>
      </c>
    </row>
    <row r="29" spans="1:22" x14ac:dyDescent="0.3">
      <c r="A29" t="s">
        <v>117</v>
      </c>
      <c r="B29">
        <v>5898292</v>
      </c>
      <c r="C29">
        <v>5267096</v>
      </c>
      <c r="D29">
        <v>631196</v>
      </c>
      <c r="E29">
        <v>1892227</v>
      </c>
      <c r="F29">
        <v>1584572</v>
      </c>
      <c r="G29">
        <v>307655</v>
      </c>
      <c r="H29">
        <v>259598</v>
      </c>
      <c r="I29">
        <v>173945</v>
      </c>
      <c r="J29">
        <v>85653</v>
      </c>
      <c r="K29">
        <v>3247064</v>
      </c>
      <c r="L29">
        <v>3010673</v>
      </c>
      <c r="M29">
        <v>236391</v>
      </c>
      <c r="N29">
        <v>499403</v>
      </c>
      <c r="O29">
        <v>497906</v>
      </c>
      <c r="P29">
        <v>1497</v>
      </c>
      <c r="Q29">
        <v>3688915</v>
      </c>
      <c r="R29">
        <v>3688274</v>
      </c>
      <c r="S29">
        <v>37937</v>
      </c>
      <c r="T29">
        <v>198784</v>
      </c>
      <c r="U29">
        <v>40.8155</v>
      </c>
      <c r="V29" s="6">
        <v>1537823</v>
      </c>
    </row>
    <row r="30" spans="1:22" x14ac:dyDescent="0.3">
      <c r="A30" t="s">
        <v>118</v>
      </c>
      <c r="B30">
        <v>6073440</v>
      </c>
      <c r="C30">
        <v>5398503</v>
      </c>
      <c r="D30">
        <v>674937</v>
      </c>
      <c r="E30">
        <v>1865555</v>
      </c>
      <c r="F30">
        <v>1552180</v>
      </c>
      <c r="G30">
        <v>313375</v>
      </c>
      <c r="H30">
        <v>272060</v>
      </c>
      <c r="I30">
        <v>189210</v>
      </c>
      <c r="J30">
        <v>82850</v>
      </c>
      <c r="K30">
        <v>3415519</v>
      </c>
      <c r="L30">
        <v>3139154</v>
      </c>
      <c r="M30">
        <v>276365</v>
      </c>
      <c r="N30">
        <v>520306</v>
      </c>
      <c r="O30">
        <v>517959</v>
      </c>
      <c r="P30">
        <v>2347</v>
      </c>
      <c r="Q30">
        <v>3812521</v>
      </c>
      <c r="R30">
        <v>3811843</v>
      </c>
      <c r="S30">
        <v>37234</v>
      </c>
      <c r="T30">
        <v>239081</v>
      </c>
      <c r="U30">
        <v>42.500900000000001</v>
      </c>
      <c r="V30" s="6">
        <v>1546900</v>
      </c>
    </row>
    <row r="31" spans="1:22" x14ac:dyDescent="0.3">
      <c r="A31" t="s">
        <v>119</v>
      </c>
      <c r="B31">
        <v>5888940</v>
      </c>
      <c r="C31">
        <v>5245913</v>
      </c>
      <c r="D31">
        <v>643027</v>
      </c>
      <c r="E31">
        <v>1857857</v>
      </c>
      <c r="F31">
        <v>1547490</v>
      </c>
      <c r="G31">
        <v>310367</v>
      </c>
      <c r="H31">
        <v>247086</v>
      </c>
      <c r="I31">
        <v>170886</v>
      </c>
      <c r="J31">
        <v>76200</v>
      </c>
      <c r="K31">
        <v>3287359</v>
      </c>
      <c r="L31">
        <v>3034288</v>
      </c>
      <c r="M31">
        <v>253071</v>
      </c>
      <c r="N31">
        <v>496638</v>
      </c>
      <c r="O31">
        <v>493249</v>
      </c>
      <c r="P31">
        <v>3389</v>
      </c>
      <c r="Q31">
        <v>3800388</v>
      </c>
      <c r="R31">
        <v>3799371</v>
      </c>
      <c r="S31">
        <v>30917</v>
      </c>
      <c r="T31">
        <v>222212</v>
      </c>
      <c r="U31">
        <v>36.578600000000002</v>
      </c>
      <c r="V31" s="6">
        <v>1539700</v>
      </c>
    </row>
    <row r="32" spans="1:22" x14ac:dyDescent="0.3">
      <c r="A32" t="s">
        <v>120</v>
      </c>
      <c r="B32">
        <v>6748378</v>
      </c>
      <c r="C32">
        <v>5989330</v>
      </c>
      <c r="D32">
        <v>759048</v>
      </c>
      <c r="E32">
        <v>2181668</v>
      </c>
      <c r="F32">
        <v>1806973</v>
      </c>
      <c r="G32">
        <v>374695</v>
      </c>
      <c r="H32">
        <v>285186</v>
      </c>
      <c r="I32">
        <v>192215</v>
      </c>
      <c r="J32">
        <v>92971</v>
      </c>
      <c r="K32">
        <v>3720363</v>
      </c>
      <c r="L32">
        <v>3431920</v>
      </c>
      <c r="M32">
        <v>288443</v>
      </c>
      <c r="N32">
        <v>561161</v>
      </c>
      <c r="O32">
        <v>558222</v>
      </c>
      <c r="P32">
        <v>2939</v>
      </c>
      <c r="Q32">
        <v>4513527</v>
      </c>
      <c r="R32">
        <v>4512115</v>
      </c>
      <c r="S32">
        <v>42010</v>
      </c>
      <c r="T32">
        <v>246469</v>
      </c>
      <c r="U32">
        <v>37.077599999999997</v>
      </c>
      <c r="V32" s="6">
        <v>1796736</v>
      </c>
    </row>
    <row r="33" spans="1:22" x14ac:dyDescent="0.3">
      <c r="A33" t="s">
        <v>121</v>
      </c>
      <c r="B33">
        <v>6715177</v>
      </c>
      <c r="C33">
        <v>5952422</v>
      </c>
      <c r="D33">
        <v>762755</v>
      </c>
      <c r="E33">
        <v>2179422</v>
      </c>
      <c r="F33">
        <v>1797137</v>
      </c>
      <c r="G33">
        <v>382285</v>
      </c>
      <c r="H33">
        <v>283890</v>
      </c>
      <c r="I33">
        <v>200316</v>
      </c>
      <c r="J33">
        <v>83574</v>
      </c>
      <c r="K33">
        <v>3692473</v>
      </c>
      <c r="L33">
        <v>3398241</v>
      </c>
      <c r="M33">
        <v>294232</v>
      </c>
      <c r="N33">
        <v>559392</v>
      </c>
      <c r="O33">
        <v>556728</v>
      </c>
      <c r="P33">
        <v>2664</v>
      </c>
      <c r="Q33">
        <v>4355820</v>
      </c>
      <c r="R33">
        <v>4354948</v>
      </c>
      <c r="S33">
        <v>37815</v>
      </c>
      <c r="T33">
        <v>256432</v>
      </c>
      <c r="U33">
        <v>36.657400000000003</v>
      </c>
      <c r="V33" s="6">
        <v>1775912</v>
      </c>
    </row>
    <row r="34" spans="1:22" x14ac:dyDescent="0.3">
      <c r="A34" t="s">
        <v>122</v>
      </c>
      <c r="B34">
        <v>7482606</v>
      </c>
      <c r="C34">
        <v>6786252</v>
      </c>
      <c r="D34">
        <v>696354</v>
      </c>
      <c r="E34">
        <v>1932135</v>
      </c>
      <c r="F34">
        <v>1644667</v>
      </c>
      <c r="G34">
        <v>287468</v>
      </c>
      <c r="H34">
        <v>281188</v>
      </c>
      <c r="I34">
        <v>229294</v>
      </c>
      <c r="J34">
        <v>51894</v>
      </c>
      <c r="K34">
        <v>4663990</v>
      </c>
      <c r="L34">
        <v>4308228</v>
      </c>
      <c r="M34">
        <v>355762</v>
      </c>
      <c r="N34">
        <v>605293</v>
      </c>
      <c r="O34">
        <v>604063</v>
      </c>
      <c r="P34">
        <v>1230</v>
      </c>
      <c r="Q34">
        <v>5143231</v>
      </c>
      <c r="R34">
        <v>5141268</v>
      </c>
      <c r="S34">
        <v>25042</v>
      </c>
      <c r="T34">
        <v>330470</v>
      </c>
      <c r="U34">
        <v>39.961599999999997</v>
      </c>
      <c r="V34" s="6">
        <v>1918268</v>
      </c>
    </row>
    <row r="35" spans="1:22" x14ac:dyDescent="0.3">
      <c r="A35" t="s">
        <v>123</v>
      </c>
      <c r="B35">
        <v>7688500</v>
      </c>
      <c r="C35">
        <v>7025235</v>
      </c>
      <c r="D35">
        <v>663265</v>
      </c>
      <c r="E35">
        <v>1925681</v>
      </c>
      <c r="F35">
        <v>1678998</v>
      </c>
      <c r="G35">
        <v>246683</v>
      </c>
      <c r="H35">
        <v>283402</v>
      </c>
      <c r="I35">
        <v>237464</v>
      </c>
      <c r="J35">
        <v>45938</v>
      </c>
      <c r="K35">
        <v>4868807</v>
      </c>
      <c r="L35">
        <v>4499125</v>
      </c>
      <c r="M35">
        <v>369682</v>
      </c>
      <c r="N35">
        <v>610610</v>
      </c>
      <c r="O35">
        <v>609648</v>
      </c>
      <c r="P35">
        <v>962</v>
      </c>
      <c r="Q35">
        <v>5597043</v>
      </c>
      <c r="R35">
        <v>5595388</v>
      </c>
      <c r="S35">
        <v>23094</v>
      </c>
      <c r="T35">
        <v>346392</v>
      </c>
      <c r="U35">
        <v>41.580500000000001</v>
      </c>
      <c r="V35" s="6">
        <v>2078599</v>
      </c>
    </row>
    <row r="36" spans="1:22" x14ac:dyDescent="0.3">
      <c r="A36" t="s">
        <v>124</v>
      </c>
      <c r="B36">
        <v>7700634</v>
      </c>
      <c r="C36">
        <v>7085185</v>
      </c>
      <c r="D36">
        <v>615449</v>
      </c>
      <c r="E36">
        <v>2043751</v>
      </c>
      <c r="F36">
        <v>1802052</v>
      </c>
      <c r="G36">
        <v>241699</v>
      </c>
      <c r="H36">
        <v>284018</v>
      </c>
      <c r="I36">
        <v>235645</v>
      </c>
      <c r="J36">
        <v>48373</v>
      </c>
      <c r="K36">
        <v>4757536</v>
      </c>
      <c r="L36">
        <v>4434671</v>
      </c>
      <c r="M36">
        <v>322865</v>
      </c>
      <c r="N36">
        <v>615329</v>
      </c>
      <c r="O36">
        <v>612817</v>
      </c>
      <c r="P36">
        <v>2512</v>
      </c>
      <c r="Q36">
        <v>5580813</v>
      </c>
      <c r="R36">
        <v>5579044</v>
      </c>
      <c r="S36">
        <v>23077</v>
      </c>
      <c r="T36">
        <v>299499</v>
      </c>
      <c r="U36">
        <v>33.583799999999997</v>
      </c>
      <c r="V36" s="6">
        <v>2112939</v>
      </c>
    </row>
    <row r="37" spans="1:22" x14ac:dyDescent="0.3">
      <c r="A37" t="s">
        <v>125</v>
      </c>
      <c r="B37">
        <v>7552958</v>
      </c>
      <c r="C37">
        <v>6910660</v>
      </c>
      <c r="D37">
        <v>642298</v>
      </c>
      <c r="E37">
        <v>1894924</v>
      </c>
      <c r="F37">
        <v>1654411</v>
      </c>
      <c r="G37">
        <v>240513</v>
      </c>
      <c r="H37">
        <v>289402</v>
      </c>
      <c r="I37">
        <v>249796</v>
      </c>
      <c r="J37">
        <v>39606</v>
      </c>
      <c r="K37">
        <v>4752033</v>
      </c>
      <c r="L37">
        <v>4390471</v>
      </c>
      <c r="M37">
        <v>361562</v>
      </c>
      <c r="N37">
        <v>616599</v>
      </c>
      <c r="O37">
        <v>615982</v>
      </c>
      <c r="P37">
        <v>617</v>
      </c>
      <c r="Q37">
        <v>5302532</v>
      </c>
      <c r="R37">
        <v>5300167</v>
      </c>
      <c r="S37">
        <v>17072</v>
      </c>
      <c r="T37">
        <v>344235</v>
      </c>
      <c r="U37">
        <v>43.2819</v>
      </c>
      <c r="V37" s="6">
        <v>1998806</v>
      </c>
    </row>
    <row r="38" spans="1:22" x14ac:dyDescent="0.3">
      <c r="A38" t="s">
        <v>126</v>
      </c>
      <c r="B38">
        <v>7570454</v>
      </c>
      <c r="C38">
        <v>6956380</v>
      </c>
      <c r="D38">
        <v>614074</v>
      </c>
      <c r="E38">
        <v>1792594</v>
      </c>
      <c r="F38">
        <v>1586021</v>
      </c>
      <c r="G38">
        <v>206573</v>
      </c>
      <c r="H38">
        <v>292593</v>
      </c>
      <c r="I38">
        <v>244971</v>
      </c>
      <c r="J38">
        <v>47622</v>
      </c>
      <c r="K38">
        <v>4848819</v>
      </c>
      <c r="L38">
        <v>4498439</v>
      </c>
      <c r="M38">
        <v>350380</v>
      </c>
      <c r="N38">
        <v>636448</v>
      </c>
      <c r="O38">
        <v>626949</v>
      </c>
      <c r="P38">
        <v>9499</v>
      </c>
      <c r="Q38">
        <v>5346992</v>
      </c>
      <c r="R38">
        <v>5344391</v>
      </c>
      <c r="S38">
        <v>11308</v>
      </c>
      <c r="T38">
        <v>338939</v>
      </c>
      <c r="U38">
        <v>31.8429</v>
      </c>
      <c r="V38" s="6">
        <v>1944796</v>
      </c>
    </row>
    <row r="39" spans="1:22" x14ac:dyDescent="0.3">
      <c r="A39" t="s">
        <v>127</v>
      </c>
      <c r="B39">
        <v>7153452</v>
      </c>
      <c r="C39">
        <v>6850857</v>
      </c>
      <c r="D39">
        <v>302595</v>
      </c>
      <c r="E39">
        <v>1087323</v>
      </c>
      <c r="F39">
        <v>959344</v>
      </c>
      <c r="G39">
        <v>127979</v>
      </c>
      <c r="H39">
        <v>148193</v>
      </c>
      <c r="I39">
        <v>127546</v>
      </c>
      <c r="J39">
        <v>20647</v>
      </c>
      <c r="K39">
        <v>5551285</v>
      </c>
      <c r="L39">
        <v>5400241</v>
      </c>
      <c r="M39">
        <v>151044</v>
      </c>
      <c r="N39">
        <v>366651</v>
      </c>
      <c r="O39">
        <v>363726</v>
      </c>
      <c r="P39">
        <v>2925</v>
      </c>
      <c r="Q39">
        <v>5743136</v>
      </c>
      <c r="R39">
        <v>5734609</v>
      </c>
      <c r="S39">
        <v>11285</v>
      </c>
      <c r="T39">
        <v>139384</v>
      </c>
      <c r="U39">
        <v>49.417499999999997</v>
      </c>
      <c r="V39" s="6">
        <v>1935782</v>
      </c>
    </row>
    <row r="40" spans="1:22" x14ac:dyDescent="0.3">
      <c r="A40" t="s">
        <v>128</v>
      </c>
      <c r="B40">
        <v>7025463</v>
      </c>
      <c r="C40">
        <v>6858570</v>
      </c>
      <c r="D40">
        <v>166893</v>
      </c>
      <c r="E40">
        <v>1084758</v>
      </c>
      <c r="F40">
        <v>1024528</v>
      </c>
      <c r="G40">
        <v>60230</v>
      </c>
      <c r="H40">
        <v>141375</v>
      </c>
      <c r="I40">
        <v>132860</v>
      </c>
      <c r="J40">
        <v>8515</v>
      </c>
      <c r="K40">
        <v>5448552</v>
      </c>
      <c r="L40">
        <v>5351293</v>
      </c>
      <c r="M40">
        <v>97259</v>
      </c>
      <c r="N40">
        <v>350778</v>
      </c>
      <c r="O40">
        <v>349889</v>
      </c>
      <c r="P40">
        <v>889</v>
      </c>
      <c r="Q40">
        <v>5766965</v>
      </c>
      <c r="R40">
        <v>5763134</v>
      </c>
      <c r="S40">
        <v>4169</v>
      </c>
      <c r="T40">
        <v>92637</v>
      </c>
      <c r="U40">
        <v>38.835700000000003</v>
      </c>
      <c r="V40" s="6">
        <v>1872274</v>
      </c>
    </row>
    <row r="41" spans="1:22" x14ac:dyDescent="0.3">
      <c r="A41" t="s">
        <v>129</v>
      </c>
      <c r="B41">
        <v>7061738</v>
      </c>
      <c r="C41">
        <v>6760883</v>
      </c>
      <c r="D41">
        <v>300855</v>
      </c>
      <c r="E41">
        <v>1102839</v>
      </c>
      <c r="F41">
        <v>971659</v>
      </c>
      <c r="G41">
        <v>131180</v>
      </c>
      <c r="H41">
        <v>150352</v>
      </c>
      <c r="I41">
        <v>129681</v>
      </c>
      <c r="J41">
        <v>20671</v>
      </c>
      <c r="K41">
        <v>5443957</v>
      </c>
      <c r="L41">
        <v>5295705</v>
      </c>
      <c r="M41">
        <v>148252</v>
      </c>
      <c r="N41">
        <v>364590</v>
      </c>
      <c r="O41">
        <v>363838</v>
      </c>
      <c r="P41">
        <v>752</v>
      </c>
      <c r="Q41">
        <v>5895597</v>
      </c>
      <c r="R41">
        <v>5886780</v>
      </c>
      <c r="S41">
        <v>15233</v>
      </c>
      <c r="T41">
        <v>132878</v>
      </c>
      <c r="U41">
        <v>153.732</v>
      </c>
      <c r="V41" s="6">
        <v>1791787</v>
      </c>
    </row>
    <row r="42" spans="1:22" x14ac:dyDescent="0.3">
      <c r="A42" t="s">
        <v>130</v>
      </c>
      <c r="B42">
        <v>5932126</v>
      </c>
      <c r="C42">
        <v>5929997</v>
      </c>
      <c r="D42">
        <v>2129</v>
      </c>
      <c r="E42">
        <v>176972</v>
      </c>
      <c r="F42">
        <v>176172</v>
      </c>
      <c r="G42">
        <v>800</v>
      </c>
      <c r="H42">
        <v>7261</v>
      </c>
      <c r="I42">
        <v>7202</v>
      </c>
      <c r="J42">
        <v>59</v>
      </c>
      <c r="K42">
        <v>5732241</v>
      </c>
      <c r="L42">
        <v>5730987</v>
      </c>
      <c r="M42">
        <v>1254</v>
      </c>
      <c r="N42">
        <v>15652</v>
      </c>
      <c r="O42">
        <v>15636</v>
      </c>
      <c r="P42">
        <v>16</v>
      </c>
      <c r="Q42">
        <v>6221645</v>
      </c>
      <c r="R42">
        <v>6221631</v>
      </c>
      <c r="S42">
        <v>134</v>
      </c>
      <c r="T42">
        <v>787</v>
      </c>
      <c r="U42">
        <v>107.419</v>
      </c>
      <c r="V42" s="6">
        <v>1948557</v>
      </c>
    </row>
    <row r="43" spans="1:22" x14ac:dyDescent="0.3">
      <c r="A43" t="s">
        <v>131</v>
      </c>
      <c r="B43">
        <v>7894128</v>
      </c>
      <c r="C43">
        <v>7593115</v>
      </c>
      <c r="D43">
        <v>301013</v>
      </c>
      <c r="E43">
        <v>734147</v>
      </c>
      <c r="F43">
        <v>598334</v>
      </c>
      <c r="G43">
        <v>135813</v>
      </c>
      <c r="H43">
        <v>64585</v>
      </c>
      <c r="I43">
        <v>37952</v>
      </c>
      <c r="J43">
        <v>26633</v>
      </c>
      <c r="K43">
        <v>6805866</v>
      </c>
      <c r="L43">
        <v>6668232</v>
      </c>
      <c r="M43">
        <v>137634</v>
      </c>
      <c r="N43">
        <v>289530</v>
      </c>
      <c r="O43">
        <v>288597</v>
      </c>
      <c r="P43">
        <v>933</v>
      </c>
      <c r="Q43">
        <v>6304343</v>
      </c>
      <c r="R43">
        <v>6291534</v>
      </c>
      <c r="S43">
        <v>6223</v>
      </c>
      <c r="T43">
        <v>131229</v>
      </c>
      <c r="U43">
        <v>45.975700000000003</v>
      </c>
      <c r="V43" s="6">
        <v>2425161</v>
      </c>
    </row>
    <row r="44" spans="1:22" x14ac:dyDescent="0.3">
      <c r="A44" t="s">
        <v>132</v>
      </c>
      <c r="B44">
        <v>7918550</v>
      </c>
      <c r="C44">
        <v>7604217</v>
      </c>
      <c r="D44">
        <v>314333</v>
      </c>
      <c r="E44">
        <v>705535</v>
      </c>
      <c r="F44">
        <v>563781</v>
      </c>
      <c r="G44">
        <v>141754</v>
      </c>
      <c r="H44">
        <v>64916</v>
      </c>
      <c r="I44">
        <v>36654</v>
      </c>
      <c r="J44">
        <v>28262</v>
      </c>
      <c r="K44">
        <v>6856364</v>
      </c>
      <c r="L44">
        <v>6712782</v>
      </c>
      <c r="M44">
        <v>143582</v>
      </c>
      <c r="N44">
        <v>291735</v>
      </c>
      <c r="O44">
        <v>291000</v>
      </c>
      <c r="P44">
        <v>735</v>
      </c>
      <c r="Q44">
        <v>6535700</v>
      </c>
      <c r="R44">
        <v>6521704</v>
      </c>
      <c r="S44">
        <v>5871</v>
      </c>
      <c r="T44">
        <v>137599</v>
      </c>
      <c r="U44">
        <v>45.413800000000002</v>
      </c>
      <c r="V44" s="6">
        <v>2454732</v>
      </c>
    </row>
    <row r="45" spans="1:22" x14ac:dyDescent="0.3">
      <c r="A45" t="s">
        <v>133</v>
      </c>
      <c r="B45">
        <v>6748574</v>
      </c>
      <c r="C45">
        <v>6748518</v>
      </c>
      <c r="D45">
        <v>56</v>
      </c>
      <c r="E45">
        <v>425838</v>
      </c>
      <c r="F45">
        <v>425835</v>
      </c>
      <c r="G45">
        <v>3</v>
      </c>
      <c r="H45">
        <v>66845</v>
      </c>
      <c r="I45">
        <v>66845</v>
      </c>
      <c r="J45">
        <v>0</v>
      </c>
      <c r="K45">
        <v>6075829</v>
      </c>
      <c r="L45">
        <v>6075776</v>
      </c>
      <c r="M45">
        <v>53</v>
      </c>
      <c r="N45">
        <v>180062</v>
      </c>
      <c r="O45">
        <v>180062</v>
      </c>
      <c r="P45">
        <v>0</v>
      </c>
      <c r="Q45">
        <v>5014512</v>
      </c>
      <c r="R45">
        <v>5014501</v>
      </c>
      <c r="S45">
        <v>1</v>
      </c>
      <c r="T45">
        <v>0</v>
      </c>
      <c r="U45">
        <v>39.285699999999999</v>
      </c>
      <c r="V45" s="6">
        <v>1803046</v>
      </c>
    </row>
    <row r="46" spans="1:22" x14ac:dyDescent="0.3">
      <c r="A46" t="s">
        <v>134</v>
      </c>
      <c r="B46">
        <v>2436760</v>
      </c>
      <c r="C46">
        <v>2214095</v>
      </c>
      <c r="D46">
        <v>222665</v>
      </c>
      <c r="E46">
        <v>541936</v>
      </c>
      <c r="F46">
        <v>445750</v>
      </c>
      <c r="G46">
        <v>96186</v>
      </c>
      <c r="H46">
        <v>75041</v>
      </c>
      <c r="I46">
        <v>37919</v>
      </c>
      <c r="J46">
        <v>37122</v>
      </c>
      <c r="K46">
        <v>1566028</v>
      </c>
      <c r="L46">
        <v>1477049</v>
      </c>
      <c r="M46">
        <v>88979</v>
      </c>
      <c r="N46">
        <v>253755</v>
      </c>
      <c r="O46">
        <v>253377</v>
      </c>
      <c r="P46">
        <v>378</v>
      </c>
      <c r="Q46">
        <v>1583550</v>
      </c>
      <c r="R46">
        <v>1583323</v>
      </c>
      <c r="S46">
        <v>27501</v>
      </c>
      <c r="T46">
        <v>60776</v>
      </c>
      <c r="U46">
        <v>64.208100000000002</v>
      </c>
      <c r="V46" s="6">
        <v>815428</v>
      </c>
    </row>
    <row r="47" spans="1:22" x14ac:dyDescent="0.3">
      <c r="A47" t="s">
        <v>135</v>
      </c>
      <c r="B47">
        <v>9981499</v>
      </c>
      <c r="C47">
        <v>4706013</v>
      </c>
      <c r="D47">
        <v>5275486</v>
      </c>
      <c r="E47">
        <v>422168</v>
      </c>
      <c r="F47">
        <v>190711</v>
      </c>
      <c r="G47">
        <v>231457</v>
      </c>
      <c r="H47">
        <v>3599305</v>
      </c>
      <c r="I47">
        <v>12531</v>
      </c>
      <c r="J47">
        <v>3586774</v>
      </c>
      <c r="K47">
        <v>2234479</v>
      </c>
      <c r="L47">
        <v>777374</v>
      </c>
      <c r="M47">
        <v>1457105</v>
      </c>
      <c r="N47">
        <v>3725547</v>
      </c>
      <c r="O47">
        <v>3725397</v>
      </c>
      <c r="P47">
        <v>150</v>
      </c>
      <c r="Q47">
        <v>2874945</v>
      </c>
      <c r="R47">
        <v>2874834</v>
      </c>
      <c r="S47">
        <v>47575</v>
      </c>
      <c r="T47">
        <v>1409529</v>
      </c>
      <c r="U47">
        <v>342.3</v>
      </c>
      <c r="V47" s="6">
        <v>272281</v>
      </c>
    </row>
    <row r="48" spans="1:22" x14ac:dyDescent="0.3">
      <c r="A48" t="s">
        <v>136</v>
      </c>
      <c r="B48">
        <v>11984313</v>
      </c>
      <c r="C48">
        <v>5988073</v>
      </c>
      <c r="D48">
        <v>5996240</v>
      </c>
      <c r="E48">
        <v>417505</v>
      </c>
      <c r="F48">
        <v>140595</v>
      </c>
      <c r="G48">
        <v>276910</v>
      </c>
      <c r="H48">
        <v>5050151</v>
      </c>
      <c r="I48">
        <v>6544</v>
      </c>
      <c r="J48">
        <v>5043607</v>
      </c>
      <c r="K48">
        <v>1358698</v>
      </c>
      <c r="L48">
        <v>683207</v>
      </c>
      <c r="M48">
        <v>675491</v>
      </c>
      <c r="N48">
        <v>5157959</v>
      </c>
      <c r="O48">
        <v>5157727</v>
      </c>
      <c r="P48">
        <v>232</v>
      </c>
      <c r="Q48">
        <v>1777762</v>
      </c>
      <c r="R48">
        <v>1777728</v>
      </c>
      <c r="S48">
        <v>49531</v>
      </c>
      <c r="T48">
        <v>622651</v>
      </c>
      <c r="U48">
        <v>471.048</v>
      </c>
      <c r="V48" s="6">
        <v>254590</v>
      </c>
    </row>
    <row r="49" spans="1:22" x14ac:dyDescent="0.3">
      <c r="A49" t="s">
        <v>137</v>
      </c>
      <c r="B49">
        <v>1482638</v>
      </c>
      <c r="C49">
        <v>1359798</v>
      </c>
      <c r="D49">
        <v>122840</v>
      </c>
      <c r="E49">
        <v>255328</v>
      </c>
      <c r="F49">
        <v>214756</v>
      </c>
      <c r="G49">
        <v>40572</v>
      </c>
      <c r="H49">
        <v>104107</v>
      </c>
      <c r="I49">
        <v>70347</v>
      </c>
      <c r="J49">
        <v>33760</v>
      </c>
      <c r="K49">
        <v>983891</v>
      </c>
      <c r="L49">
        <v>935447</v>
      </c>
      <c r="M49">
        <v>48444</v>
      </c>
      <c r="N49">
        <v>139312</v>
      </c>
      <c r="O49">
        <v>139248</v>
      </c>
      <c r="P49">
        <v>64</v>
      </c>
      <c r="Q49">
        <v>749834</v>
      </c>
      <c r="R49">
        <v>749815</v>
      </c>
      <c r="S49">
        <v>4968</v>
      </c>
      <c r="T49">
        <v>43557</v>
      </c>
      <c r="U49">
        <v>65.614999999999995</v>
      </c>
      <c r="V49" s="6">
        <v>405416</v>
      </c>
    </row>
    <row r="50" spans="1:22" x14ac:dyDescent="0.3">
      <c r="A50" t="s">
        <v>138</v>
      </c>
      <c r="B50">
        <v>1476530</v>
      </c>
      <c r="C50">
        <v>1439542</v>
      </c>
      <c r="D50">
        <v>36988</v>
      </c>
      <c r="E50">
        <v>204329</v>
      </c>
      <c r="F50">
        <v>189101</v>
      </c>
      <c r="G50">
        <v>15228</v>
      </c>
      <c r="H50">
        <v>42494</v>
      </c>
      <c r="I50">
        <v>39810</v>
      </c>
      <c r="J50">
        <v>2684</v>
      </c>
      <c r="K50">
        <v>1155498</v>
      </c>
      <c r="L50">
        <v>1136551</v>
      </c>
      <c r="M50">
        <v>18947</v>
      </c>
      <c r="N50">
        <v>74209</v>
      </c>
      <c r="O50">
        <v>74080</v>
      </c>
      <c r="P50">
        <v>129</v>
      </c>
      <c r="Q50">
        <v>724250</v>
      </c>
      <c r="R50">
        <v>724250</v>
      </c>
      <c r="S50">
        <v>2188</v>
      </c>
      <c r="T50">
        <v>17253</v>
      </c>
      <c r="U50">
        <v>126.471</v>
      </c>
      <c r="V50" s="6">
        <v>459381</v>
      </c>
    </row>
    <row r="51" spans="1:22" x14ac:dyDescent="0.3">
      <c r="A51" t="s">
        <v>139</v>
      </c>
      <c r="B51">
        <v>1180454</v>
      </c>
      <c r="C51">
        <v>1015940</v>
      </c>
      <c r="D51">
        <v>164514</v>
      </c>
      <c r="E51">
        <v>365564</v>
      </c>
      <c r="F51">
        <v>278797</v>
      </c>
      <c r="G51">
        <v>86767</v>
      </c>
      <c r="H51">
        <v>18292</v>
      </c>
      <c r="I51">
        <v>12971</v>
      </c>
      <c r="J51">
        <v>5321</v>
      </c>
      <c r="K51">
        <v>717646</v>
      </c>
      <c r="L51">
        <v>645546</v>
      </c>
      <c r="M51">
        <v>72100</v>
      </c>
      <c r="N51">
        <v>78952</v>
      </c>
      <c r="O51">
        <v>78626</v>
      </c>
      <c r="P51">
        <v>326</v>
      </c>
      <c r="Q51">
        <v>674582</v>
      </c>
      <c r="R51">
        <v>674582</v>
      </c>
      <c r="S51">
        <v>5995</v>
      </c>
      <c r="T51">
        <v>66213</v>
      </c>
      <c r="U51">
        <v>119.03</v>
      </c>
      <c r="V51" s="6">
        <v>295996</v>
      </c>
    </row>
    <row r="52" spans="1:22" x14ac:dyDescent="0.3">
      <c r="A52" t="s">
        <v>140</v>
      </c>
      <c r="B52">
        <v>796868</v>
      </c>
      <c r="C52">
        <v>758197</v>
      </c>
      <c r="D52">
        <v>38671</v>
      </c>
      <c r="E52">
        <v>98838</v>
      </c>
      <c r="F52">
        <v>93274</v>
      </c>
      <c r="G52">
        <v>5564</v>
      </c>
      <c r="H52">
        <v>34325</v>
      </c>
      <c r="I52">
        <v>22254</v>
      </c>
      <c r="J52">
        <v>12071</v>
      </c>
      <c r="K52">
        <v>620480</v>
      </c>
      <c r="L52">
        <v>599519</v>
      </c>
      <c r="M52">
        <v>20961</v>
      </c>
      <c r="N52">
        <v>43225</v>
      </c>
      <c r="O52">
        <v>43150</v>
      </c>
      <c r="P52">
        <v>75</v>
      </c>
      <c r="Q52">
        <v>624067</v>
      </c>
      <c r="R52">
        <v>622236</v>
      </c>
      <c r="S52">
        <v>8929</v>
      </c>
      <c r="T52">
        <v>12201</v>
      </c>
      <c r="U52">
        <v>105.273</v>
      </c>
      <c r="V52" s="6">
        <v>252384</v>
      </c>
    </row>
    <row r="53" spans="1:22" x14ac:dyDescent="0.3">
      <c r="A53" t="s">
        <v>154</v>
      </c>
      <c r="B53">
        <f>AVERAGE(B3:B52)</f>
        <v>5142611.0999999996</v>
      </c>
      <c r="C53" s="7">
        <f t="shared" ref="C53:V53" si="0">AVERAGE(C3:C52)</f>
        <v>4294576.18</v>
      </c>
      <c r="D53" s="7">
        <f t="shared" si="0"/>
        <v>848034.92</v>
      </c>
      <c r="E53" s="7">
        <f t="shared" si="0"/>
        <v>1013575.52</v>
      </c>
      <c r="F53" s="7">
        <f t="shared" si="0"/>
        <v>776407.6</v>
      </c>
      <c r="G53" s="7">
        <f t="shared" si="0"/>
        <v>237167.92</v>
      </c>
      <c r="H53" s="7">
        <f t="shared" si="0"/>
        <v>397251.62</v>
      </c>
      <c r="I53" s="7">
        <f t="shared" si="0"/>
        <v>74080.759999999995</v>
      </c>
      <c r="J53" s="7">
        <f t="shared" si="0"/>
        <v>323170.86</v>
      </c>
      <c r="K53" s="7">
        <f t="shared" si="0"/>
        <v>3164961.28</v>
      </c>
      <c r="L53" s="7">
        <f t="shared" si="0"/>
        <v>2878466.94</v>
      </c>
      <c r="M53" s="7">
        <f t="shared" si="0"/>
        <v>286494.34000000003</v>
      </c>
      <c r="N53" s="7">
        <f t="shared" si="0"/>
        <v>566822.68000000005</v>
      </c>
      <c r="O53" s="7">
        <f t="shared" si="0"/>
        <v>565620.88</v>
      </c>
      <c r="P53" s="7">
        <f t="shared" si="0"/>
        <v>1201.8</v>
      </c>
      <c r="Q53" s="7">
        <f t="shared" si="0"/>
        <v>3548216.52</v>
      </c>
      <c r="R53" s="7">
        <f t="shared" si="0"/>
        <v>3545488.54</v>
      </c>
      <c r="S53" s="7">
        <f t="shared" si="0"/>
        <v>24486.32</v>
      </c>
      <c r="T53" s="7">
        <f t="shared" si="0"/>
        <v>261768.36</v>
      </c>
      <c r="U53" s="7">
        <f t="shared" si="0"/>
        <v>105.67314799999997</v>
      </c>
      <c r="V53" s="7">
        <f t="shared" si="0"/>
        <v>1161776.8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6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170</v>
      </c>
    </row>
    <row r="3" spans="1:22" x14ac:dyDescent="0.3">
      <c r="A3" t="s">
        <v>1</v>
      </c>
      <c r="B3">
        <v>837017</v>
      </c>
      <c r="C3">
        <v>642500</v>
      </c>
      <c r="D3">
        <v>194517</v>
      </c>
      <c r="E3">
        <v>119611</v>
      </c>
      <c r="F3">
        <v>76239</v>
      </c>
      <c r="G3">
        <v>43372</v>
      </c>
      <c r="H3">
        <v>36647</v>
      </c>
      <c r="I3">
        <v>8596</v>
      </c>
      <c r="J3">
        <v>28051</v>
      </c>
      <c r="K3">
        <v>574973</v>
      </c>
      <c r="L3">
        <v>452568</v>
      </c>
      <c r="M3">
        <v>122405</v>
      </c>
      <c r="N3">
        <v>105786</v>
      </c>
      <c r="O3">
        <v>105097</v>
      </c>
      <c r="P3">
        <v>689</v>
      </c>
      <c r="Q3">
        <v>0</v>
      </c>
      <c r="R3">
        <v>0</v>
      </c>
      <c r="S3">
        <v>31224</v>
      </c>
      <c r="T3">
        <v>93015</v>
      </c>
      <c r="U3">
        <v>177.09</v>
      </c>
      <c r="V3" s="6">
        <v>361759</v>
      </c>
    </row>
    <row r="4" spans="1:22" x14ac:dyDescent="0.3">
      <c r="A4" t="s">
        <v>92</v>
      </c>
      <c r="B4">
        <v>557699</v>
      </c>
      <c r="C4">
        <v>496527</v>
      </c>
      <c r="D4">
        <v>61172</v>
      </c>
      <c r="E4">
        <v>122460</v>
      </c>
      <c r="F4">
        <v>115589</v>
      </c>
      <c r="G4">
        <v>6871</v>
      </c>
      <c r="H4">
        <v>64865</v>
      </c>
      <c r="I4">
        <v>35180</v>
      </c>
      <c r="J4">
        <v>29685</v>
      </c>
      <c r="K4">
        <v>287499</v>
      </c>
      <c r="L4">
        <v>263132</v>
      </c>
      <c r="M4">
        <v>24367</v>
      </c>
      <c r="N4">
        <v>82875</v>
      </c>
      <c r="O4">
        <v>82626</v>
      </c>
      <c r="P4">
        <v>249</v>
      </c>
      <c r="Q4">
        <v>0</v>
      </c>
      <c r="R4">
        <v>0</v>
      </c>
      <c r="S4">
        <v>6075</v>
      </c>
      <c r="T4">
        <v>17608</v>
      </c>
      <c r="U4">
        <v>175.79900000000001</v>
      </c>
      <c r="V4" s="6">
        <v>222490</v>
      </c>
    </row>
    <row r="5" spans="1:22" x14ac:dyDescent="0.3">
      <c r="A5" t="s">
        <v>93</v>
      </c>
      <c r="B5">
        <v>919811</v>
      </c>
      <c r="C5">
        <v>639334</v>
      </c>
      <c r="D5">
        <v>280477</v>
      </c>
      <c r="E5">
        <v>76122</v>
      </c>
      <c r="F5">
        <v>57243</v>
      </c>
      <c r="G5">
        <v>18879</v>
      </c>
      <c r="H5">
        <v>205380</v>
      </c>
      <c r="I5">
        <v>34325</v>
      </c>
      <c r="J5">
        <v>171055</v>
      </c>
      <c r="K5">
        <v>415884</v>
      </c>
      <c r="L5">
        <v>325737</v>
      </c>
      <c r="M5">
        <v>90147</v>
      </c>
      <c r="N5">
        <v>222425</v>
      </c>
      <c r="O5">
        <v>222029</v>
      </c>
      <c r="P5">
        <v>396</v>
      </c>
      <c r="Q5">
        <v>0</v>
      </c>
      <c r="R5">
        <v>0</v>
      </c>
      <c r="S5">
        <v>13265</v>
      </c>
      <c r="T5">
        <v>74987</v>
      </c>
      <c r="U5">
        <v>227.905</v>
      </c>
      <c r="V5" s="6">
        <v>284768</v>
      </c>
    </row>
    <row r="6" spans="1:22" x14ac:dyDescent="0.3">
      <c r="A6" t="s">
        <v>94</v>
      </c>
      <c r="B6">
        <v>642018</v>
      </c>
      <c r="C6">
        <v>518689</v>
      </c>
      <c r="D6">
        <v>123329</v>
      </c>
      <c r="E6">
        <v>142569</v>
      </c>
      <c r="F6">
        <v>109355</v>
      </c>
      <c r="G6">
        <v>33214</v>
      </c>
      <c r="H6">
        <v>69494</v>
      </c>
      <c r="I6">
        <v>39846</v>
      </c>
      <c r="J6">
        <v>29648</v>
      </c>
      <c r="K6">
        <v>332767</v>
      </c>
      <c r="L6">
        <v>272554</v>
      </c>
      <c r="M6">
        <v>60213</v>
      </c>
      <c r="N6">
        <v>97188</v>
      </c>
      <c r="O6">
        <v>96934</v>
      </c>
      <c r="P6">
        <v>254</v>
      </c>
      <c r="Q6">
        <v>0</v>
      </c>
      <c r="R6">
        <v>0</v>
      </c>
      <c r="S6">
        <v>27116</v>
      </c>
      <c r="T6">
        <v>35542</v>
      </c>
      <c r="U6">
        <v>161.18700000000001</v>
      </c>
      <c r="V6" s="6">
        <v>231510</v>
      </c>
    </row>
    <row r="7" spans="1:22" x14ac:dyDescent="0.3">
      <c r="A7" t="s">
        <v>95</v>
      </c>
      <c r="B7">
        <v>857932</v>
      </c>
      <c r="C7">
        <v>563148</v>
      </c>
      <c r="D7">
        <v>294784</v>
      </c>
      <c r="E7">
        <v>134509</v>
      </c>
      <c r="F7">
        <v>84625</v>
      </c>
      <c r="G7">
        <v>49884</v>
      </c>
      <c r="H7">
        <v>147820</v>
      </c>
      <c r="I7">
        <v>16040</v>
      </c>
      <c r="J7">
        <v>131780</v>
      </c>
      <c r="K7">
        <v>378098</v>
      </c>
      <c r="L7">
        <v>265926</v>
      </c>
      <c r="M7">
        <v>112172</v>
      </c>
      <c r="N7">
        <v>197505</v>
      </c>
      <c r="O7">
        <v>196557</v>
      </c>
      <c r="P7">
        <v>948</v>
      </c>
      <c r="Q7">
        <v>0</v>
      </c>
      <c r="R7">
        <v>0</v>
      </c>
      <c r="S7">
        <v>29730</v>
      </c>
      <c r="T7">
        <v>81553</v>
      </c>
      <c r="U7">
        <v>162.74</v>
      </c>
      <c r="V7" s="6">
        <v>219934</v>
      </c>
    </row>
    <row r="8" spans="1:22" x14ac:dyDescent="0.3">
      <c r="A8" t="s">
        <v>96</v>
      </c>
      <c r="B8">
        <v>1306220</v>
      </c>
      <c r="C8">
        <v>911178</v>
      </c>
      <c r="D8">
        <v>395042</v>
      </c>
      <c r="E8">
        <v>239249</v>
      </c>
      <c r="F8">
        <v>140834</v>
      </c>
      <c r="G8">
        <v>98415</v>
      </c>
      <c r="H8">
        <v>29863</v>
      </c>
      <c r="I8">
        <v>5054</v>
      </c>
      <c r="J8">
        <v>24809</v>
      </c>
      <c r="K8">
        <v>903144</v>
      </c>
      <c r="L8">
        <v>631996</v>
      </c>
      <c r="M8">
        <v>271148</v>
      </c>
      <c r="N8">
        <v>133964</v>
      </c>
      <c r="O8">
        <v>133294</v>
      </c>
      <c r="P8">
        <v>670</v>
      </c>
      <c r="Q8">
        <v>0</v>
      </c>
      <c r="R8">
        <v>0</v>
      </c>
      <c r="S8">
        <v>45743</v>
      </c>
      <c r="T8">
        <v>228608</v>
      </c>
      <c r="U8">
        <v>190.52500000000001</v>
      </c>
      <c r="V8" s="6">
        <v>501708</v>
      </c>
    </row>
    <row r="9" spans="1:22" x14ac:dyDescent="0.3">
      <c r="A9" t="s">
        <v>97</v>
      </c>
      <c r="B9">
        <v>962755</v>
      </c>
      <c r="C9">
        <v>794948</v>
      </c>
      <c r="D9">
        <v>167807</v>
      </c>
      <c r="E9">
        <v>75422</v>
      </c>
      <c r="F9">
        <v>38254</v>
      </c>
      <c r="G9">
        <v>37168</v>
      </c>
      <c r="H9">
        <v>41561</v>
      </c>
      <c r="I9">
        <v>7093</v>
      </c>
      <c r="J9">
        <v>34468</v>
      </c>
      <c r="K9">
        <v>771271</v>
      </c>
      <c r="L9">
        <v>675415</v>
      </c>
      <c r="M9">
        <v>95856</v>
      </c>
      <c r="N9">
        <v>74501</v>
      </c>
      <c r="O9">
        <v>74186</v>
      </c>
      <c r="P9">
        <v>315</v>
      </c>
      <c r="Q9">
        <v>0</v>
      </c>
      <c r="R9">
        <v>0</v>
      </c>
      <c r="S9">
        <v>20311</v>
      </c>
      <c r="T9">
        <v>74014</v>
      </c>
      <c r="U9">
        <v>176.233</v>
      </c>
      <c r="V9" s="6">
        <v>624586</v>
      </c>
    </row>
    <row r="10" spans="1:22" x14ac:dyDescent="0.3">
      <c r="A10" t="s">
        <v>98</v>
      </c>
      <c r="B10">
        <v>1329959</v>
      </c>
      <c r="C10">
        <v>1150168</v>
      </c>
      <c r="D10">
        <v>179791</v>
      </c>
      <c r="E10">
        <v>183526</v>
      </c>
      <c r="F10">
        <v>158861</v>
      </c>
      <c r="G10">
        <v>24665</v>
      </c>
      <c r="H10">
        <v>85730</v>
      </c>
      <c r="I10">
        <v>16476</v>
      </c>
      <c r="J10">
        <v>69254</v>
      </c>
      <c r="K10">
        <v>925018</v>
      </c>
      <c r="L10">
        <v>839516</v>
      </c>
      <c r="M10">
        <v>85502</v>
      </c>
      <c r="N10">
        <v>135685</v>
      </c>
      <c r="O10">
        <v>135315</v>
      </c>
      <c r="P10">
        <v>370</v>
      </c>
      <c r="Q10">
        <v>0</v>
      </c>
      <c r="R10">
        <v>0</v>
      </c>
      <c r="S10">
        <v>26769</v>
      </c>
      <c r="T10">
        <v>64619</v>
      </c>
      <c r="U10">
        <v>164.38200000000001</v>
      </c>
      <c r="V10" s="6">
        <v>710766</v>
      </c>
    </row>
    <row r="11" spans="1:22" x14ac:dyDescent="0.3">
      <c r="A11" t="s">
        <v>99</v>
      </c>
      <c r="B11">
        <v>1224287</v>
      </c>
      <c r="C11">
        <v>882886</v>
      </c>
      <c r="D11">
        <v>341401</v>
      </c>
      <c r="E11">
        <v>176317</v>
      </c>
      <c r="F11">
        <v>125895</v>
      </c>
      <c r="G11">
        <v>50422</v>
      </c>
      <c r="H11">
        <v>70492</v>
      </c>
      <c r="I11">
        <v>6732</v>
      </c>
      <c r="J11">
        <v>63760</v>
      </c>
      <c r="K11">
        <v>810205</v>
      </c>
      <c r="L11">
        <v>583361</v>
      </c>
      <c r="M11">
        <v>226844</v>
      </c>
      <c r="N11">
        <v>167273</v>
      </c>
      <c r="O11">
        <v>166898</v>
      </c>
      <c r="P11">
        <v>375</v>
      </c>
      <c r="Q11">
        <v>0</v>
      </c>
      <c r="R11">
        <v>0</v>
      </c>
      <c r="S11">
        <v>45174</v>
      </c>
      <c r="T11">
        <v>178757</v>
      </c>
      <c r="U11">
        <v>203.03</v>
      </c>
      <c r="V11" s="6">
        <v>452034</v>
      </c>
    </row>
    <row r="12" spans="1:22" x14ac:dyDescent="0.3">
      <c r="A12" t="s">
        <v>100</v>
      </c>
      <c r="B12">
        <v>175956</v>
      </c>
      <c r="C12">
        <v>175150</v>
      </c>
      <c r="D12">
        <v>806</v>
      </c>
      <c r="E12">
        <v>80</v>
      </c>
      <c r="F12">
        <v>61</v>
      </c>
      <c r="G12">
        <v>19</v>
      </c>
      <c r="H12">
        <v>2</v>
      </c>
      <c r="I12">
        <v>0</v>
      </c>
      <c r="J12">
        <v>2</v>
      </c>
      <c r="K12">
        <v>175742</v>
      </c>
      <c r="L12">
        <v>174959</v>
      </c>
      <c r="M12">
        <v>783</v>
      </c>
      <c r="N12">
        <v>132</v>
      </c>
      <c r="O12">
        <v>130</v>
      </c>
      <c r="P12">
        <v>2</v>
      </c>
      <c r="Q12">
        <v>0</v>
      </c>
      <c r="R12">
        <v>0</v>
      </c>
      <c r="S12">
        <v>13</v>
      </c>
      <c r="T12">
        <v>201</v>
      </c>
      <c r="U12">
        <v>426.04700000000003</v>
      </c>
      <c r="V12" s="6">
        <v>174898</v>
      </c>
    </row>
    <row r="13" spans="1:22" x14ac:dyDescent="0.3">
      <c r="A13" t="s">
        <v>101</v>
      </c>
      <c r="B13">
        <v>2016967</v>
      </c>
      <c r="C13">
        <v>1639052</v>
      </c>
      <c r="D13">
        <v>377915</v>
      </c>
      <c r="E13">
        <v>498733</v>
      </c>
      <c r="F13">
        <v>394355</v>
      </c>
      <c r="G13">
        <v>104378</v>
      </c>
      <c r="H13">
        <v>72242</v>
      </c>
      <c r="I13">
        <v>31010</v>
      </c>
      <c r="J13">
        <v>41232</v>
      </c>
      <c r="K13">
        <v>1285392</v>
      </c>
      <c r="L13">
        <v>1054885</v>
      </c>
      <c r="M13">
        <v>230507</v>
      </c>
      <c r="N13">
        <v>160600</v>
      </c>
      <c r="O13">
        <v>158802</v>
      </c>
      <c r="P13">
        <v>1798</v>
      </c>
      <c r="Q13">
        <v>0</v>
      </c>
      <c r="R13">
        <v>0</v>
      </c>
      <c r="S13">
        <v>62170</v>
      </c>
      <c r="T13">
        <v>161237</v>
      </c>
      <c r="U13">
        <v>171.197</v>
      </c>
      <c r="V13" s="6">
        <v>824482</v>
      </c>
    </row>
    <row r="14" spans="1:22" x14ac:dyDescent="0.3">
      <c r="A14" t="s">
        <v>102</v>
      </c>
      <c r="B14">
        <v>2654406</v>
      </c>
      <c r="C14">
        <v>2400993</v>
      </c>
      <c r="D14">
        <v>253413</v>
      </c>
      <c r="E14">
        <v>586036</v>
      </c>
      <c r="F14">
        <v>515960</v>
      </c>
      <c r="G14">
        <v>70076</v>
      </c>
      <c r="H14">
        <v>47574</v>
      </c>
      <c r="I14">
        <v>31664</v>
      </c>
      <c r="J14">
        <v>15910</v>
      </c>
      <c r="K14">
        <v>1884290</v>
      </c>
      <c r="L14">
        <v>1717408</v>
      </c>
      <c r="M14">
        <v>166882</v>
      </c>
      <c r="N14">
        <v>136506</v>
      </c>
      <c r="O14">
        <v>135961</v>
      </c>
      <c r="P14">
        <v>545</v>
      </c>
      <c r="Q14">
        <v>0</v>
      </c>
      <c r="R14">
        <v>0</v>
      </c>
      <c r="S14">
        <v>38619</v>
      </c>
      <c r="T14">
        <v>128007</v>
      </c>
      <c r="U14">
        <v>161.78800000000001</v>
      </c>
      <c r="V14" s="6">
        <v>1473450</v>
      </c>
    </row>
    <row r="15" spans="1:22" x14ac:dyDescent="0.3">
      <c r="A15" t="s">
        <v>103</v>
      </c>
      <c r="B15">
        <v>2783977</v>
      </c>
      <c r="C15">
        <v>2639699</v>
      </c>
      <c r="D15">
        <v>144278</v>
      </c>
      <c r="E15">
        <v>542443</v>
      </c>
      <c r="F15">
        <v>510579</v>
      </c>
      <c r="G15">
        <v>31864</v>
      </c>
      <c r="H15">
        <v>38109</v>
      </c>
      <c r="I15">
        <v>29325</v>
      </c>
      <c r="J15">
        <v>8784</v>
      </c>
      <c r="K15">
        <v>2072719</v>
      </c>
      <c r="L15">
        <v>1969620</v>
      </c>
      <c r="M15">
        <v>103099</v>
      </c>
      <c r="N15">
        <v>130706</v>
      </c>
      <c r="O15">
        <v>130175</v>
      </c>
      <c r="P15">
        <v>531</v>
      </c>
      <c r="Q15">
        <v>0</v>
      </c>
      <c r="R15">
        <v>0</v>
      </c>
      <c r="S15">
        <v>19613</v>
      </c>
      <c r="T15">
        <v>82785</v>
      </c>
      <c r="U15">
        <v>162.52799999999999</v>
      </c>
      <c r="V15" s="6">
        <v>1674052</v>
      </c>
    </row>
    <row r="16" spans="1:22" x14ac:dyDescent="0.3">
      <c r="A16" t="s">
        <v>104</v>
      </c>
      <c r="B16">
        <v>2796580</v>
      </c>
      <c r="C16">
        <v>2655909</v>
      </c>
      <c r="D16">
        <v>140671</v>
      </c>
      <c r="E16">
        <v>602706</v>
      </c>
      <c r="F16">
        <v>572823</v>
      </c>
      <c r="G16">
        <v>29883</v>
      </c>
      <c r="H16">
        <v>42638</v>
      </c>
      <c r="I16">
        <v>34324</v>
      </c>
      <c r="J16">
        <v>8314</v>
      </c>
      <c r="K16">
        <v>2007181</v>
      </c>
      <c r="L16">
        <v>1905221</v>
      </c>
      <c r="M16">
        <v>101960</v>
      </c>
      <c r="N16">
        <v>144055</v>
      </c>
      <c r="O16">
        <v>143541</v>
      </c>
      <c r="P16">
        <v>514</v>
      </c>
      <c r="Q16">
        <v>0</v>
      </c>
      <c r="R16">
        <v>0</v>
      </c>
      <c r="S16">
        <v>18502</v>
      </c>
      <c r="T16">
        <v>83760</v>
      </c>
      <c r="U16">
        <v>163.71</v>
      </c>
      <c r="V16" s="6">
        <v>1585477</v>
      </c>
    </row>
    <row r="17" spans="1:22" x14ac:dyDescent="0.3">
      <c r="A17" t="s">
        <v>105</v>
      </c>
      <c r="B17">
        <v>2514115</v>
      </c>
      <c r="C17">
        <v>2322281</v>
      </c>
      <c r="D17">
        <v>191834</v>
      </c>
      <c r="E17">
        <v>588226</v>
      </c>
      <c r="F17">
        <v>541864</v>
      </c>
      <c r="G17">
        <v>46362</v>
      </c>
      <c r="H17">
        <v>44133</v>
      </c>
      <c r="I17">
        <v>30951</v>
      </c>
      <c r="J17">
        <v>13182</v>
      </c>
      <c r="K17">
        <v>1735303</v>
      </c>
      <c r="L17">
        <v>1603547</v>
      </c>
      <c r="M17">
        <v>131756</v>
      </c>
      <c r="N17">
        <v>146453</v>
      </c>
      <c r="O17">
        <v>145919</v>
      </c>
      <c r="P17">
        <v>534</v>
      </c>
      <c r="Q17">
        <v>0</v>
      </c>
      <c r="R17">
        <v>0</v>
      </c>
      <c r="S17">
        <v>29703</v>
      </c>
      <c r="T17">
        <v>101987</v>
      </c>
      <c r="U17">
        <v>163.05500000000001</v>
      </c>
      <c r="V17" s="6">
        <v>1287429</v>
      </c>
    </row>
    <row r="18" spans="1:22" x14ac:dyDescent="0.3">
      <c r="A18" t="s">
        <v>106</v>
      </c>
      <c r="B18">
        <v>2871252</v>
      </c>
      <c r="C18">
        <v>2697849</v>
      </c>
      <c r="D18">
        <v>173403</v>
      </c>
      <c r="E18">
        <v>673406</v>
      </c>
      <c r="F18">
        <v>636248</v>
      </c>
      <c r="G18">
        <v>37158</v>
      </c>
      <c r="H18">
        <v>48691</v>
      </c>
      <c r="I18">
        <v>38214</v>
      </c>
      <c r="J18">
        <v>10477</v>
      </c>
      <c r="K18">
        <v>1987355</v>
      </c>
      <c r="L18">
        <v>1862188</v>
      </c>
      <c r="M18">
        <v>125167</v>
      </c>
      <c r="N18">
        <v>161800</v>
      </c>
      <c r="O18">
        <v>161199</v>
      </c>
      <c r="P18">
        <v>601</v>
      </c>
      <c r="Q18">
        <v>0</v>
      </c>
      <c r="R18">
        <v>0</v>
      </c>
      <c r="S18">
        <v>23076</v>
      </c>
      <c r="T18">
        <v>102017</v>
      </c>
      <c r="U18">
        <v>162.273</v>
      </c>
      <c r="V18" s="6">
        <v>1500025</v>
      </c>
    </row>
    <row r="19" spans="1:22" x14ac:dyDescent="0.3">
      <c r="A19" t="s">
        <v>107</v>
      </c>
      <c r="B19">
        <v>3016182</v>
      </c>
      <c r="C19">
        <v>2825637</v>
      </c>
      <c r="D19">
        <v>190545</v>
      </c>
      <c r="E19">
        <v>711798</v>
      </c>
      <c r="F19">
        <v>669706</v>
      </c>
      <c r="G19">
        <v>42092</v>
      </c>
      <c r="H19">
        <v>46981</v>
      </c>
      <c r="I19">
        <v>36754</v>
      </c>
      <c r="J19">
        <v>10227</v>
      </c>
      <c r="K19">
        <v>2088513</v>
      </c>
      <c r="L19">
        <v>1950825</v>
      </c>
      <c r="M19">
        <v>137688</v>
      </c>
      <c r="N19">
        <v>168890</v>
      </c>
      <c r="O19">
        <v>168352</v>
      </c>
      <c r="P19">
        <v>538</v>
      </c>
      <c r="Q19">
        <v>0</v>
      </c>
      <c r="R19">
        <v>0</v>
      </c>
      <c r="S19">
        <v>25704</v>
      </c>
      <c r="T19">
        <v>111411</v>
      </c>
      <c r="U19">
        <v>162.952</v>
      </c>
      <c r="V19" s="6">
        <v>1540550</v>
      </c>
    </row>
    <row r="20" spans="1:22" x14ac:dyDescent="0.3">
      <c r="A20" t="s">
        <v>108</v>
      </c>
      <c r="B20">
        <v>562340</v>
      </c>
      <c r="C20">
        <v>496244</v>
      </c>
      <c r="D20">
        <v>66096</v>
      </c>
      <c r="E20">
        <v>25057</v>
      </c>
      <c r="F20">
        <v>9171</v>
      </c>
      <c r="G20">
        <v>15886</v>
      </c>
      <c r="H20">
        <v>30921</v>
      </c>
      <c r="I20">
        <v>4461</v>
      </c>
      <c r="J20">
        <v>26460</v>
      </c>
      <c r="K20">
        <v>471558</v>
      </c>
      <c r="L20">
        <v>447947</v>
      </c>
      <c r="M20">
        <v>23611</v>
      </c>
      <c r="N20">
        <v>34804</v>
      </c>
      <c r="O20">
        <v>34665</v>
      </c>
      <c r="P20">
        <v>139</v>
      </c>
      <c r="Q20">
        <v>0</v>
      </c>
      <c r="R20">
        <v>0</v>
      </c>
      <c r="S20">
        <v>6023</v>
      </c>
      <c r="T20">
        <v>20231</v>
      </c>
      <c r="U20">
        <v>294.666</v>
      </c>
      <c r="V20" s="6">
        <v>444209</v>
      </c>
    </row>
    <row r="21" spans="1:22" x14ac:dyDescent="0.3">
      <c r="A21" t="s">
        <v>109</v>
      </c>
      <c r="B21">
        <v>361463</v>
      </c>
      <c r="C21">
        <v>360666</v>
      </c>
      <c r="D21">
        <v>797</v>
      </c>
      <c r="E21">
        <v>64</v>
      </c>
      <c r="F21">
        <v>49</v>
      </c>
      <c r="G21">
        <v>15</v>
      </c>
      <c r="H21">
        <v>2</v>
      </c>
      <c r="I21">
        <v>0</v>
      </c>
      <c r="J21">
        <v>2</v>
      </c>
      <c r="K21">
        <v>361314</v>
      </c>
      <c r="L21">
        <v>360536</v>
      </c>
      <c r="M21">
        <v>778</v>
      </c>
      <c r="N21">
        <v>83</v>
      </c>
      <c r="O21">
        <v>81</v>
      </c>
      <c r="P21">
        <v>2</v>
      </c>
      <c r="Q21">
        <v>0</v>
      </c>
      <c r="R21">
        <v>0</v>
      </c>
      <c r="S21">
        <v>7</v>
      </c>
      <c r="T21">
        <v>178</v>
      </c>
      <c r="U21">
        <v>286.44299999999998</v>
      </c>
      <c r="V21" s="6">
        <v>360478</v>
      </c>
    </row>
    <row r="22" spans="1:22" x14ac:dyDescent="0.3">
      <c r="A22" t="s">
        <v>110</v>
      </c>
      <c r="B22">
        <v>1583256</v>
      </c>
      <c r="C22">
        <v>1546037</v>
      </c>
      <c r="D22">
        <v>37219</v>
      </c>
      <c r="E22">
        <v>247021</v>
      </c>
      <c r="F22">
        <v>241902</v>
      </c>
      <c r="G22">
        <v>5119</v>
      </c>
      <c r="H22">
        <v>59882</v>
      </c>
      <c r="I22">
        <v>46471</v>
      </c>
      <c r="J22">
        <v>13411</v>
      </c>
      <c r="K22">
        <v>1180216</v>
      </c>
      <c r="L22">
        <v>1161689</v>
      </c>
      <c r="M22">
        <v>18527</v>
      </c>
      <c r="N22">
        <v>96137</v>
      </c>
      <c r="O22">
        <v>95975</v>
      </c>
      <c r="P22">
        <v>162</v>
      </c>
      <c r="Q22">
        <v>0</v>
      </c>
      <c r="R22">
        <v>0</v>
      </c>
      <c r="S22">
        <v>2166</v>
      </c>
      <c r="T22">
        <v>16243</v>
      </c>
      <c r="U22">
        <v>173.39400000000001</v>
      </c>
      <c r="V22" s="6">
        <v>971710</v>
      </c>
    </row>
    <row r="23" spans="1:22" x14ac:dyDescent="0.3">
      <c r="A23" t="s">
        <v>111</v>
      </c>
      <c r="B23">
        <v>4102658</v>
      </c>
      <c r="C23">
        <v>2534029</v>
      </c>
      <c r="D23">
        <v>1568629</v>
      </c>
      <c r="E23">
        <v>331347</v>
      </c>
      <c r="F23">
        <v>174061</v>
      </c>
      <c r="G23">
        <v>157286</v>
      </c>
      <c r="H23">
        <v>841463</v>
      </c>
      <c r="I23">
        <v>123044</v>
      </c>
      <c r="J23">
        <v>718419</v>
      </c>
      <c r="K23">
        <v>1868236</v>
      </c>
      <c r="L23">
        <v>1177718</v>
      </c>
      <c r="M23">
        <v>690518</v>
      </c>
      <c r="N23">
        <v>1061612</v>
      </c>
      <c r="O23">
        <v>1059206</v>
      </c>
      <c r="P23">
        <v>2406</v>
      </c>
      <c r="Q23">
        <v>0</v>
      </c>
      <c r="R23">
        <v>0</v>
      </c>
      <c r="S23">
        <v>49822</v>
      </c>
      <c r="T23">
        <v>640451</v>
      </c>
      <c r="U23">
        <v>257.738</v>
      </c>
      <c r="V23" s="6">
        <v>875561</v>
      </c>
    </row>
    <row r="24" spans="1:22" x14ac:dyDescent="0.3">
      <c r="A24" t="s">
        <v>112</v>
      </c>
      <c r="B24">
        <v>4135308</v>
      </c>
      <c r="C24">
        <v>2697722</v>
      </c>
      <c r="D24">
        <v>1437586</v>
      </c>
      <c r="E24">
        <v>266643</v>
      </c>
      <c r="F24">
        <v>168723</v>
      </c>
      <c r="G24">
        <v>97920</v>
      </c>
      <c r="H24">
        <v>931651</v>
      </c>
      <c r="I24">
        <v>137644</v>
      </c>
      <c r="J24">
        <v>794007</v>
      </c>
      <c r="K24">
        <v>1835876</v>
      </c>
      <c r="L24">
        <v>1292173</v>
      </c>
      <c r="M24">
        <v>543703</v>
      </c>
      <c r="N24">
        <v>1101138</v>
      </c>
      <c r="O24">
        <v>1099182</v>
      </c>
      <c r="P24">
        <v>1956</v>
      </c>
      <c r="Q24">
        <v>0</v>
      </c>
      <c r="R24">
        <v>0</v>
      </c>
      <c r="S24">
        <v>30604</v>
      </c>
      <c r="T24">
        <v>513122</v>
      </c>
      <c r="U24">
        <v>275.86</v>
      </c>
      <c r="V24" s="6">
        <v>953817</v>
      </c>
    </row>
    <row r="25" spans="1:22" x14ac:dyDescent="0.3">
      <c r="A25" t="s">
        <v>113</v>
      </c>
      <c r="B25">
        <v>4183986</v>
      </c>
      <c r="C25">
        <v>2592842</v>
      </c>
      <c r="D25">
        <v>1591144</v>
      </c>
      <c r="E25">
        <v>337860</v>
      </c>
      <c r="F25">
        <v>172432</v>
      </c>
      <c r="G25">
        <v>165428</v>
      </c>
      <c r="H25">
        <v>883466</v>
      </c>
      <c r="I25">
        <v>115270</v>
      </c>
      <c r="J25">
        <v>768196</v>
      </c>
      <c r="K25">
        <v>1851677</v>
      </c>
      <c r="L25">
        <v>1196236</v>
      </c>
      <c r="M25">
        <v>655441</v>
      </c>
      <c r="N25">
        <v>1110983</v>
      </c>
      <c r="O25">
        <v>1108904</v>
      </c>
      <c r="P25">
        <v>2079</v>
      </c>
      <c r="Q25">
        <v>0</v>
      </c>
      <c r="R25">
        <v>0</v>
      </c>
      <c r="S25">
        <v>52780</v>
      </c>
      <c r="T25">
        <v>601920</v>
      </c>
      <c r="U25">
        <v>271.75099999999998</v>
      </c>
      <c r="V25" s="6">
        <v>891387</v>
      </c>
    </row>
    <row r="26" spans="1:22" x14ac:dyDescent="0.3">
      <c r="A26" t="s">
        <v>114</v>
      </c>
      <c r="B26">
        <v>4128995</v>
      </c>
      <c r="C26">
        <v>2679334</v>
      </c>
      <c r="D26">
        <v>1449661</v>
      </c>
      <c r="E26">
        <v>267973</v>
      </c>
      <c r="F26">
        <v>166332</v>
      </c>
      <c r="G26">
        <v>101641</v>
      </c>
      <c r="H26">
        <v>925575</v>
      </c>
      <c r="I26">
        <v>138282</v>
      </c>
      <c r="J26">
        <v>787293</v>
      </c>
      <c r="K26">
        <v>1837448</v>
      </c>
      <c r="L26">
        <v>1278703</v>
      </c>
      <c r="M26">
        <v>558745</v>
      </c>
      <c r="N26">
        <v>1097999</v>
      </c>
      <c r="O26">
        <v>1096017</v>
      </c>
      <c r="P26">
        <v>1982</v>
      </c>
      <c r="Q26">
        <v>0</v>
      </c>
      <c r="R26">
        <v>0</v>
      </c>
      <c r="S26">
        <v>32864</v>
      </c>
      <c r="T26">
        <v>525862</v>
      </c>
      <c r="U26">
        <v>274.72899999999998</v>
      </c>
      <c r="V26" s="6">
        <v>948263</v>
      </c>
    </row>
    <row r="27" spans="1:22" x14ac:dyDescent="0.3">
      <c r="A27" t="s">
        <v>115</v>
      </c>
      <c r="B27">
        <v>4079223</v>
      </c>
      <c r="C27">
        <v>2689126</v>
      </c>
      <c r="D27">
        <v>1390097</v>
      </c>
      <c r="E27">
        <v>250955</v>
      </c>
      <c r="F27">
        <v>175992</v>
      </c>
      <c r="G27">
        <v>74963</v>
      </c>
      <c r="H27">
        <v>953716</v>
      </c>
      <c r="I27">
        <v>142398</v>
      </c>
      <c r="J27">
        <v>811318</v>
      </c>
      <c r="K27">
        <v>1762108</v>
      </c>
      <c r="L27">
        <v>1260347</v>
      </c>
      <c r="M27">
        <v>501761</v>
      </c>
      <c r="N27">
        <v>1112444</v>
      </c>
      <c r="O27">
        <v>1110389</v>
      </c>
      <c r="P27">
        <v>2055</v>
      </c>
      <c r="Q27">
        <v>0</v>
      </c>
      <c r="R27">
        <v>0</v>
      </c>
      <c r="S27">
        <v>28284</v>
      </c>
      <c r="T27">
        <v>471651</v>
      </c>
      <c r="U27">
        <v>286.11599999999999</v>
      </c>
      <c r="V27" s="6">
        <v>918238</v>
      </c>
    </row>
    <row r="28" spans="1:22" x14ac:dyDescent="0.3">
      <c r="A28" t="s">
        <v>116</v>
      </c>
      <c r="B28">
        <v>4146416</v>
      </c>
      <c r="C28">
        <v>2754772</v>
      </c>
      <c r="D28">
        <v>1391644</v>
      </c>
      <c r="E28">
        <v>247664</v>
      </c>
      <c r="F28">
        <v>174575</v>
      </c>
      <c r="G28">
        <v>73089</v>
      </c>
      <c r="H28">
        <v>958753</v>
      </c>
      <c r="I28">
        <v>141539</v>
      </c>
      <c r="J28">
        <v>817214</v>
      </c>
      <c r="K28">
        <v>1822642</v>
      </c>
      <c r="L28">
        <v>1323421</v>
      </c>
      <c r="M28">
        <v>499221</v>
      </c>
      <c r="N28">
        <v>1117357</v>
      </c>
      <c r="O28">
        <v>1115237</v>
      </c>
      <c r="P28">
        <v>2120</v>
      </c>
      <c r="Q28">
        <v>0</v>
      </c>
      <c r="R28">
        <v>0</v>
      </c>
      <c r="S28">
        <v>29313</v>
      </c>
      <c r="T28">
        <v>470348</v>
      </c>
      <c r="U28">
        <v>289.09399999999999</v>
      </c>
      <c r="V28" s="6">
        <v>977630</v>
      </c>
    </row>
    <row r="29" spans="1:22" x14ac:dyDescent="0.3">
      <c r="A29" t="s">
        <v>117</v>
      </c>
      <c r="B29">
        <v>1845994</v>
      </c>
      <c r="C29">
        <v>1796449</v>
      </c>
      <c r="D29">
        <v>49545</v>
      </c>
      <c r="E29">
        <v>307414</v>
      </c>
      <c r="F29">
        <v>299823</v>
      </c>
      <c r="G29">
        <v>7591</v>
      </c>
      <c r="H29">
        <v>85653</v>
      </c>
      <c r="I29">
        <v>67821</v>
      </c>
      <c r="J29">
        <v>17832</v>
      </c>
      <c r="K29">
        <v>1321149</v>
      </c>
      <c r="L29">
        <v>1297315</v>
      </c>
      <c r="M29">
        <v>23834</v>
      </c>
      <c r="N29">
        <v>131778</v>
      </c>
      <c r="O29">
        <v>131490</v>
      </c>
      <c r="P29">
        <v>288</v>
      </c>
      <c r="Q29">
        <v>0</v>
      </c>
      <c r="R29">
        <v>0</v>
      </c>
      <c r="S29">
        <v>2876</v>
      </c>
      <c r="T29">
        <v>21689</v>
      </c>
      <c r="U29">
        <v>177.702</v>
      </c>
      <c r="V29" s="6">
        <v>1083828</v>
      </c>
    </row>
    <row r="30" spans="1:22" x14ac:dyDescent="0.3">
      <c r="A30" t="s">
        <v>118</v>
      </c>
      <c r="B30">
        <v>1928211</v>
      </c>
      <c r="C30">
        <v>1877525</v>
      </c>
      <c r="D30">
        <v>50686</v>
      </c>
      <c r="E30">
        <v>313004</v>
      </c>
      <c r="F30">
        <v>306622</v>
      </c>
      <c r="G30">
        <v>6382</v>
      </c>
      <c r="H30">
        <v>82845</v>
      </c>
      <c r="I30">
        <v>60744</v>
      </c>
      <c r="J30">
        <v>22101</v>
      </c>
      <c r="K30">
        <v>1399436</v>
      </c>
      <c r="L30">
        <v>1377513</v>
      </c>
      <c r="M30">
        <v>21923</v>
      </c>
      <c r="N30">
        <v>132926</v>
      </c>
      <c r="O30">
        <v>132646</v>
      </c>
      <c r="P30">
        <v>280</v>
      </c>
      <c r="Q30">
        <v>0</v>
      </c>
      <c r="R30">
        <v>0</v>
      </c>
      <c r="S30">
        <v>2463</v>
      </c>
      <c r="T30">
        <v>20737</v>
      </c>
      <c r="U30">
        <v>195.20099999999999</v>
      </c>
      <c r="V30" s="6">
        <v>1125466</v>
      </c>
    </row>
    <row r="31" spans="1:22" x14ac:dyDescent="0.3">
      <c r="A31" t="s">
        <v>119</v>
      </c>
      <c r="B31">
        <v>1929718</v>
      </c>
      <c r="C31">
        <v>1900096</v>
      </c>
      <c r="D31">
        <v>29622</v>
      </c>
      <c r="E31">
        <v>310175</v>
      </c>
      <c r="F31">
        <v>306189</v>
      </c>
      <c r="G31">
        <v>3986</v>
      </c>
      <c r="H31">
        <v>76163</v>
      </c>
      <c r="I31">
        <v>65438</v>
      </c>
      <c r="J31">
        <v>10725</v>
      </c>
      <c r="K31">
        <v>1417406</v>
      </c>
      <c r="L31">
        <v>1402725</v>
      </c>
      <c r="M31">
        <v>14681</v>
      </c>
      <c r="N31">
        <v>125974</v>
      </c>
      <c r="O31">
        <v>125744</v>
      </c>
      <c r="P31">
        <v>230</v>
      </c>
      <c r="Q31">
        <v>0</v>
      </c>
      <c r="R31">
        <v>0</v>
      </c>
      <c r="S31">
        <v>1515</v>
      </c>
      <c r="T31">
        <v>12971</v>
      </c>
      <c r="U31">
        <v>175.947</v>
      </c>
      <c r="V31" s="6">
        <v>1165356</v>
      </c>
    </row>
    <row r="32" spans="1:22" x14ac:dyDescent="0.3">
      <c r="A32" t="s">
        <v>120</v>
      </c>
      <c r="B32">
        <v>2265590</v>
      </c>
      <c r="C32">
        <v>2231398</v>
      </c>
      <c r="D32">
        <v>34192</v>
      </c>
      <c r="E32">
        <v>374494</v>
      </c>
      <c r="F32">
        <v>370177</v>
      </c>
      <c r="G32">
        <v>4317</v>
      </c>
      <c r="H32">
        <v>92968</v>
      </c>
      <c r="I32">
        <v>78587</v>
      </c>
      <c r="J32">
        <v>14381</v>
      </c>
      <c r="K32">
        <v>1642547</v>
      </c>
      <c r="L32">
        <v>1627274</v>
      </c>
      <c r="M32">
        <v>15273</v>
      </c>
      <c r="N32">
        <v>155581</v>
      </c>
      <c r="O32">
        <v>155360</v>
      </c>
      <c r="P32">
        <v>221</v>
      </c>
      <c r="Q32">
        <v>0</v>
      </c>
      <c r="R32">
        <v>0</v>
      </c>
      <c r="S32">
        <v>1369</v>
      </c>
      <c r="T32">
        <v>14724</v>
      </c>
      <c r="U32">
        <v>184.28800000000001</v>
      </c>
      <c r="V32" s="6">
        <v>1357965</v>
      </c>
    </row>
    <row r="33" spans="1:22" x14ac:dyDescent="0.3">
      <c r="A33" t="s">
        <v>121</v>
      </c>
      <c r="B33">
        <v>2241532</v>
      </c>
      <c r="C33">
        <v>2208521</v>
      </c>
      <c r="D33">
        <v>33011</v>
      </c>
      <c r="E33">
        <v>382085</v>
      </c>
      <c r="F33">
        <v>377951</v>
      </c>
      <c r="G33">
        <v>4134</v>
      </c>
      <c r="H33">
        <v>83571</v>
      </c>
      <c r="I33">
        <v>69641</v>
      </c>
      <c r="J33">
        <v>13930</v>
      </c>
      <c r="K33">
        <v>1638944</v>
      </c>
      <c r="L33">
        <v>1624192</v>
      </c>
      <c r="M33">
        <v>14752</v>
      </c>
      <c r="N33">
        <v>136932</v>
      </c>
      <c r="O33">
        <v>136737</v>
      </c>
      <c r="P33">
        <v>195</v>
      </c>
      <c r="Q33">
        <v>0</v>
      </c>
      <c r="R33">
        <v>0</v>
      </c>
      <c r="S33">
        <v>1594</v>
      </c>
      <c r="T33">
        <v>13583</v>
      </c>
      <c r="U33">
        <v>179.75800000000001</v>
      </c>
      <c r="V33" s="6">
        <v>1348316</v>
      </c>
    </row>
    <row r="34" spans="1:22" x14ac:dyDescent="0.3">
      <c r="A34" t="s">
        <v>122</v>
      </c>
      <c r="B34">
        <v>2466841</v>
      </c>
      <c r="C34">
        <v>2392870</v>
      </c>
      <c r="D34">
        <v>73971</v>
      </c>
      <c r="E34">
        <v>287107</v>
      </c>
      <c r="F34">
        <v>270193</v>
      </c>
      <c r="G34">
        <v>16914</v>
      </c>
      <c r="H34">
        <v>51894</v>
      </c>
      <c r="I34">
        <v>49902</v>
      </c>
      <c r="J34">
        <v>1992</v>
      </c>
      <c r="K34">
        <v>2034301</v>
      </c>
      <c r="L34">
        <v>1979623</v>
      </c>
      <c r="M34">
        <v>54678</v>
      </c>
      <c r="N34">
        <v>93539</v>
      </c>
      <c r="O34">
        <v>93152</v>
      </c>
      <c r="P34">
        <v>387</v>
      </c>
      <c r="Q34">
        <v>0</v>
      </c>
      <c r="R34">
        <v>0</v>
      </c>
      <c r="S34">
        <v>2425</v>
      </c>
      <c r="T34">
        <v>51392</v>
      </c>
      <c r="U34">
        <v>156.804</v>
      </c>
      <c r="V34" s="6">
        <v>1666135</v>
      </c>
    </row>
    <row r="35" spans="1:22" x14ac:dyDescent="0.3">
      <c r="A35" t="s">
        <v>123</v>
      </c>
      <c r="B35">
        <v>2317619</v>
      </c>
      <c r="C35">
        <v>2248199</v>
      </c>
      <c r="D35">
        <v>69420</v>
      </c>
      <c r="E35">
        <v>246451</v>
      </c>
      <c r="F35">
        <v>228793</v>
      </c>
      <c r="G35">
        <v>17658</v>
      </c>
      <c r="H35">
        <v>45936</v>
      </c>
      <c r="I35">
        <v>42340</v>
      </c>
      <c r="J35">
        <v>3596</v>
      </c>
      <c r="K35">
        <v>1930308</v>
      </c>
      <c r="L35">
        <v>1882720</v>
      </c>
      <c r="M35">
        <v>47588</v>
      </c>
      <c r="N35">
        <v>94924</v>
      </c>
      <c r="O35">
        <v>94346</v>
      </c>
      <c r="P35">
        <v>578</v>
      </c>
      <c r="Q35">
        <v>0</v>
      </c>
      <c r="R35">
        <v>0</v>
      </c>
      <c r="S35">
        <v>2676</v>
      </c>
      <c r="T35">
        <v>45839</v>
      </c>
      <c r="U35">
        <v>155.80099999999999</v>
      </c>
      <c r="V35" s="6">
        <v>1555142</v>
      </c>
    </row>
    <row r="36" spans="1:22" x14ac:dyDescent="0.3">
      <c r="A36" t="s">
        <v>124</v>
      </c>
      <c r="B36">
        <v>2197251</v>
      </c>
      <c r="C36">
        <v>2175349</v>
      </c>
      <c r="D36">
        <v>21902</v>
      </c>
      <c r="E36">
        <v>241485</v>
      </c>
      <c r="F36">
        <v>238434</v>
      </c>
      <c r="G36">
        <v>3051</v>
      </c>
      <c r="H36">
        <v>48369</v>
      </c>
      <c r="I36">
        <v>46580</v>
      </c>
      <c r="J36">
        <v>1789</v>
      </c>
      <c r="K36">
        <v>1814974</v>
      </c>
      <c r="L36">
        <v>1798029</v>
      </c>
      <c r="M36">
        <v>16945</v>
      </c>
      <c r="N36">
        <v>92423</v>
      </c>
      <c r="O36">
        <v>92306</v>
      </c>
      <c r="P36">
        <v>117</v>
      </c>
      <c r="Q36">
        <v>0</v>
      </c>
      <c r="R36">
        <v>0</v>
      </c>
      <c r="S36">
        <v>935</v>
      </c>
      <c r="T36">
        <v>14917</v>
      </c>
      <c r="U36">
        <v>146.45500000000001</v>
      </c>
      <c r="V36" s="6">
        <v>1499823</v>
      </c>
    </row>
    <row r="37" spans="1:22" x14ac:dyDescent="0.3">
      <c r="A37" t="s">
        <v>125</v>
      </c>
      <c r="B37">
        <v>2335790</v>
      </c>
      <c r="C37">
        <v>2256890</v>
      </c>
      <c r="D37">
        <v>78900</v>
      </c>
      <c r="E37">
        <v>240238</v>
      </c>
      <c r="F37">
        <v>220808</v>
      </c>
      <c r="G37">
        <v>19430</v>
      </c>
      <c r="H37">
        <v>39605</v>
      </c>
      <c r="I37">
        <v>35368</v>
      </c>
      <c r="J37">
        <v>4237</v>
      </c>
      <c r="K37">
        <v>1982696</v>
      </c>
      <c r="L37">
        <v>1928021</v>
      </c>
      <c r="M37">
        <v>54675</v>
      </c>
      <c r="N37">
        <v>73251</v>
      </c>
      <c r="O37">
        <v>72693</v>
      </c>
      <c r="P37">
        <v>558</v>
      </c>
      <c r="Q37">
        <v>0</v>
      </c>
      <c r="R37">
        <v>0</v>
      </c>
      <c r="S37">
        <v>2910</v>
      </c>
      <c r="T37">
        <v>51334</v>
      </c>
      <c r="U37">
        <v>157.059</v>
      </c>
      <c r="V37" s="6">
        <v>1605246</v>
      </c>
    </row>
    <row r="38" spans="1:22" x14ac:dyDescent="0.3">
      <c r="A38" t="s">
        <v>126</v>
      </c>
      <c r="B38">
        <v>2348193</v>
      </c>
      <c r="C38">
        <v>2341526</v>
      </c>
      <c r="D38">
        <v>6667</v>
      </c>
      <c r="E38">
        <v>205689</v>
      </c>
      <c r="F38">
        <v>205142</v>
      </c>
      <c r="G38">
        <v>547</v>
      </c>
      <c r="H38">
        <v>47621</v>
      </c>
      <c r="I38">
        <v>47621</v>
      </c>
      <c r="J38">
        <v>0</v>
      </c>
      <c r="K38">
        <v>2003281</v>
      </c>
      <c r="L38">
        <v>1997185</v>
      </c>
      <c r="M38">
        <v>6096</v>
      </c>
      <c r="N38">
        <v>91602</v>
      </c>
      <c r="O38">
        <v>91578</v>
      </c>
      <c r="P38">
        <v>24</v>
      </c>
      <c r="Q38">
        <v>0</v>
      </c>
      <c r="R38">
        <v>0</v>
      </c>
      <c r="S38">
        <v>436</v>
      </c>
      <c r="T38">
        <v>2660</v>
      </c>
      <c r="U38">
        <v>148.696</v>
      </c>
      <c r="V38" s="6">
        <v>1665837</v>
      </c>
    </row>
    <row r="39" spans="1:22" x14ac:dyDescent="0.3">
      <c r="A39" t="s">
        <v>127</v>
      </c>
      <c r="B39">
        <v>2115972</v>
      </c>
      <c r="C39">
        <v>2051759</v>
      </c>
      <c r="D39">
        <v>64213</v>
      </c>
      <c r="E39">
        <v>127944</v>
      </c>
      <c r="F39">
        <v>113236</v>
      </c>
      <c r="G39">
        <v>14708</v>
      </c>
      <c r="H39">
        <v>20647</v>
      </c>
      <c r="I39">
        <v>17613</v>
      </c>
      <c r="J39">
        <v>3034</v>
      </c>
      <c r="K39">
        <v>1862753</v>
      </c>
      <c r="L39">
        <v>1816579</v>
      </c>
      <c r="M39">
        <v>46174</v>
      </c>
      <c r="N39">
        <v>104628</v>
      </c>
      <c r="O39">
        <v>104331</v>
      </c>
      <c r="P39">
        <v>297</v>
      </c>
      <c r="Q39">
        <v>0</v>
      </c>
      <c r="R39">
        <v>0</v>
      </c>
      <c r="S39">
        <v>7628</v>
      </c>
      <c r="T39">
        <v>37624</v>
      </c>
      <c r="U39">
        <v>171.00200000000001</v>
      </c>
      <c r="V39" s="6">
        <v>1686315</v>
      </c>
    </row>
    <row r="40" spans="1:22" x14ac:dyDescent="0.3">
      <c r="A40" t="s">
        <v>128</v>
      </c>
      <c r="B40">
        <v>1946274</v>
      </c>
      <c r="C40">
        <v>1930352</v>
      </c>
      <c r="D40">
        <v>15922</v>
      </c>
      <c r="E40">
        <v>59223</v>
      </c>
      <c r="F40">
        <v>55856</v>
      </c>
      <c r="G40">
        <v>3367</v>
      </c>
      <c r="H40">
        <v>8515</v>
      </c>
      <c r="I40">
        <v>8135</v>
      </c>
      <c r="J40">
        <v>380</v>
      </c>
      <c r="K40">
        <v>1837313</v>
      </c>
      <c r="L40">
        <v>1825246</v>
      </c>
      <c r="M40">
        <v>12067</v>
      </c>
      <c r="N40">
        <v>41223</v>
      </c>
      <c r="O40">
        <v>41115</v>
      </c>
      <c r="P40">
        <v>108</v>
      </c>
      <c r="Q40">
        <v>0</v>
      </c>
      <c r="R40">
        <v>0</v>
      </c>
      <c r="S40">
        <v>3547</v>
      </c>
      <c r="T40">
        <v>6782</v>
      </c>
      <c r="U40">
        <v>155.30699999999999</v>
      </c>
      <c r="V40" s="6">
        <v>1738101</v>
      </c>
    </row>
    <row r="41" spans="1:22" x14ac:dyDescent="0.3">
      <c r="A41" t="s">
        <v>129</v>
      </c>
      <c r="B41">
        <v>2261358</v>
      </c>
      <c r="C41">
        <v>1969976</v>
      </c>
      <c r="D41">
        <v>291382</v>
      </c>
      <c r="E41">
        <v>130741</v>
      </c>
      <c r="F41">
        <v>46916</v>
      </c>
      <c r="G41">
        <v>83825</v>
      </c>
      <c r="H41">
        <v>20665</v>
      </c>
      <c r="I41">
        <v>10380</v>
      </c>
      <c r="J41">
        <v>10285</v>
      </c>
      <c r="K41">
        <v>2007845</v>
      </c>
      <c r="L41">
        <v>1811663</v>
      </c>
      <c r="M41">
        <v>196182</v>
      </c>
      <c r="N41">
        <v>102107</v>
      </c>
      <c r="O41">
        <v>101017</v>
      </c>
      <c r="P41">
        <v>1090</v>
      </c>
      <c r="Q41">
        <v>0</v>
      </c>
      <c r="R41">
        <v>0</v>
      </c>
      <c r="S41">
        <v>33473</v>
      </c>
      <c r="T41">
        <v>161919</v>
      </c>
      <c r="U41">
        <v>209.26499999999999</v>
      </c>
      <c r="V41" s="6">
        <v>1749897</v>
      </c>
    </row>
    <row r="42" spans="1:22" x14ac:dyDescent="0.3">
      <c r="A42" t="s">
        <v>130</v>
      </c>
      <c r="B42">
        <v>1130113</v>
      </c>
      <c r="C42">
        <v>1127404</v>
      </c>
      <c r="D42">
        <v>2709</v>
      </c>
      <c r="E42">
        <v>798</v>
      </c>
      <c r="F42">
        <v>320</v>
      </c>
      <c r="G42">
        <v>478</v>
      </c>
      <c r="H42">
        <v>59</v>
      </c>
      <c r="I42">
        <v>30</v>
      </c>
      <c r="J42">
        <v>29</v>
      </c>
      <c r="K42">
        <v>1128333</v>
      </c>
      <c r="L42">
        <v>1126137</v>
      </c>
      <c r="M42">
        <v>2196</v>
      </c>
      <c r="N42">
        <v>923</v>
      </c>
      <c r="O42">
        <v>917</v>
      </c>
      <c r="P42">
        <v>6</v>
      </c>
      <c r="Q42">
        <v>0</v>
      </c>
      <c r="R42">
        <v>0</v>
      </c>
      <c r="S42">
        <v>207</v>
      </c>
      <c r="T42">
        <v>653</v>
      </c>
      <c r="U42">
        <v>199.875</v>
      </c>
      <c r="V42" s="6">
        <v>1125207</v>
      </c>
    </row>
    <row r="43" spans="1:22" x14ac:dyDescent="0.3">
      <c r="A43" t="s">
        <v>131</v>
      </c>
      <c r="B43">
        <v>1684060</v>
      </c>
      <c r="C43">
        <v>1629589</v>
      </c>
      <c r="D43">
        <v>54471</v>
      </c>
      <c r="E43">
        <v>135797</v>
      </c>
      <c r="F43">
        <v>122759</v>
      </c>
      <c r="G43">
        <v>13038</v>
      </c>
      <c r="H43">
        <v>26633</v>
      </c>
      <c r="I43">
        <v>22132</v>
      </c>
      <c r="J43">
        <v>4501</v>
      </c>
      <c r="K43">
        <v>1387317</v>
      </c>
      <c r="L43">
        <v>1350979</v>
      </c>
      <c r="M43">
        <v>36338</v>
      </c>
      <c r="N43">
        <v>134313</v>
      </c>
      <c r="O43">
        <v>133719</v>
      </c>
      <c r="P43">
        <v>594</v>
      </c>
      <c r="Q43">
        <v>0</v>
      </c>
      <c r="R43">
        <v>0</v>
      </c>
      <c r="S43">
        <v>4058</v>
      </c>
      <c r="T43">
        <v>31577</v>
      </c>
      <c r="U43">
        <v>164.518</v>
      </c>
      <c r="V43" s="6">
        <v>1231338</v>
      </c>
    </row>
    <row r="44" spans="1:22" x14ac:dyDescent="0.3">
      <c r="A44" t="s">
        <v>132</v>
      </c>
      <c r="B44">
        <v>1870417</v>
      </c>
      <c r="C44">
        <v>1813636</v>
      </c>
      <c r="D44">
        <v>56781</v>
      </c>
      <c r="E44">
        <v>141740</v>
      </c>
      <c r="F44">
        <v>129012</v>
      </c>
      <c r="G44">
        <v>12728</v>
      </c>
      <c r="H44">
        <v>28259</v>
      </c>
      <c r="I44">
        <v>23291</v>
      </c>
      <c r="J44">
        <v>4968</v>
      </c>
      <c r="K44">
        <v>1555736</v>
      </c>
      <c r="L44">
        <v>1517101</v>
      </c>
      <c r="M44">
        <v>38635</v>
      </c>
      <c r="N44">
        <v>144682</v>
      </c>
      <c r="O44">
        <v>144232</v>
      </c>
      <c r="P44">
        <v>450</v>
      </c>
      <c r="Q44">
        <v>0</v>
      </c>
      <c r="R44">
        <v>0</v>
      </c>
      <c r="S44">
        <v>3551</v>
      </c>
      <c r="T44">
        <v>33252</v>
      </c>
      <c r="U44">
        <v>166.77099999999999</v>
      </c>
      <c r="V44" s="6">
        <v>1391172</v>
      </c>
    </row>
    <row r="45" spans="1:22" x14ac:dyDescent="0.3">
      <c r="A45" t="s">
        <v>133</v>
      </c>
      <c r="B45">
        <v>1063530</v>
      </c>
      <c r="C45">
        <v>1063036</v>
      </c>
      <c r="D45">
        <v>494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1063527</v>
      </c>
      <c r="L45">
        <v>1063033</v>
      </c>
      <c r="M45">
        <v>494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170.52199999999999</v>
      </c>
      <c r="V45" s="6">
        <v>1063033</v>
      </c>
    </row>
    <row r="46" spans="1:22" x14ac:dyDescent="0.3">
      <c r="A46" t="s">
        <v>134</v>
      </c>
      <c r="B46">
        <v>570018</v>
      </c>
      <c r="C46">
        <v>500379</v>
      </c>
      <c r="D46">
        <v>69639</v>
      </c>
      <c r="E46">
        <v>95999</v>
      </c>
      <c r="F46">
        <v>83404</v>
      </c>
      <c r="G46">
        <v>12595</v>
      </c>
      <c r="H46">
        <v>37121</v>
      </c>
      <c r="I46">
        <v>16753</v>
      </c>
      <c r="J46">
        <v>20368</v>
      </c>
      <c r="K46">
        <v>350986</v>
      </c>
      <c r="L46">
        <v>315396</v>
      </c>
      <c r="M46">
        <v>35590</v>
      </c>
      <c r="N46">
        <v>85912</v>
      </c>
      <c r="O46">
        <v>84826</v>
      </c>
      <c r="P46">
        <v>1086</v>
      </c>
      <c r="Q46">
        <v>0</v>
      </c>
      <c r="R46">
        <v>0</v>
      </c>
      <c r="S46">
        <v>13748</v>
      </c>
      <c r="T46">
        <v>21492</v>
      </c>
      <c r="U46">
        <v>183.5</v>
      </c>
      <c r="V46" s="6">
        <v>238864</v>
      </c>
    </row>
    <row r="47" spans="1:22" x14ac:dyDescent="0.3">
      <c r="A47" t="s">
        <v>135</v>
      </c>
      <c r="B47">
        <v>9913882</v>
      </c>
      <c r="C47">
        <v>6060634</v>
      </c>
      <c r="D47">
        <v>3853248</v>
      </c>
      <c r="E47">
        <v>231242</v>
      </c>
      <c r="F47">
        <v>137402</v>
      </c>
      <c r="G47">
        <v>93840</v>
      </c>
      <c r="H47">
        <v>3586776</v>
      </c>
      <c r="I47">
        <v>600136</v>
      </c>
      <c r="J47">
        <v>2986640</v>
      </c>
      <c r="K47">
        <v>2429593</v>
      </c>
      <c r="L47">
        <v>1656824</v>
      </c>
      <c r="M47">
        <v>772769</v>
      </c>
      <c r="N47">
        <v>3666272</v>
      </c>
      <c r="O47">
        <v>3666272</v>
      </c>
      <c r="P47">
        <v>0</v>
      </c>
      <c r="Q47">
        <v>0</v>
      </c>
      <c r="R47">
        <v>0</v>
      </c>
      <c r="S47">
        <v>162792</v>
      </c>
      <c r="T47">
        <v>605185</v>
      </c>
      <c r="U47">
        <v>449.69799999999998</v>
      </c>
      <c r="V47" s="6">
        <v>907492</v>
      </c>
    </row>
    <row r="48" spans="1:22" x14ac:dyDescent="0.3">
      <c r="A48" t="s">
        <v>136</v>
      </c>
      <c r="B48">
        <v>11866251</v>
      </c>
      <c r="C48">
        <v>7104437</v>
      </c>
      <c r="D48">
        <v>4761814</v>
      </c>
      <c r="E48">
        <v>276860</v>
      </c>
      <c r="F48">
        <v>199583</v>
      </c>
      <c r="G48">
        <v>77277</v>
      </c>
      <c r="H48">
        <v>5043607</v>
      </c>
      <c r="I48">
        <v>635672</v>
      </c>
      <c r="J48">
        <v>4407935</v>
      </c>
      <c r="K48">
        <v>1411691</v>
      </c>
      <c r="L48">
        <v>1135089</v>
      </c>
      <c r="M48">
        <v>276602</v>
      </c>
      <c r="N48">
        <v>5134093</v>
      </c>
      <c r="O48">
        <v>5134093</v>
      </c>
      <c r="P48">
        <v>0</v>
      </c>
      <c r="Q48">
        <v>0</v>
      </c>
      <c r="R48">
        <v>0</v>
      </c>
      <c r="S48">
        <v>31223</v>
      </c>
      <c r="T48">
        <v>245267</v>
      </c>
      <c r="U48">
        <v>563.59900000000005</v>
      </c>
      <c r="V48" s="6">
        <v>692493</v>
      </c>
    </row>
    <row r="49" spans="1:22" x14ac:dyDescent="0.3">
      <c r="A49" t="s">
        <v>137</v>
      </c>
      <c r="B49">
        <v>272957</v>
      </c>
      <c r="C49">
        <v>236971</v>
      </c>
      <c r="D49">
        <v>35986</v>
      </c>
      <c r="E49">
        <v>40570</v>
      </c>
      <c r="F49">
        <v>32036</v>
      </c>
      <c r="G49">
        <v>8534</v>
      </c>
      <c r="H49">
        <v>33760</v>
      </c>
      <c r="I49">
        <v>27013</v>
      </c>
      <c r="J49">
        <v>6747</v>
      </c>
      <c r="K49">
        <v>154152</v>
      </c>
      <c r="L49">
        <v>133746</v>
      </c>
      <c r="M49">
        <v>20406</v>
      </c>
      <c r="N49">
        <v>44475</v>
      </c>
      <c r="O49">
        <v>44176</v>
      </c>
      <c r="P49">
        <v>299</v>
      </c>
      <c r="Q49">
        <v>0</v>
      </c>
      <c r="R49">
        <v>0</v>
      </c>
      <c r="S49">
        <v>1474</v>
      </c>
      <c r="T49">
        <v>17280</v>
      </c>
      <c r="U49">
        <v>179.327</v>
      </c>
      <c r="V49" s="6">
        <v>95603</v>
      </c>
    </row>
    <row r="50" spans="1:22" x14ac:dyDescent="0.3">
      <c r="A50" t="s">
        <v>138</v>
      </c>
      <c r="B50">
        <v>111418</v>
      </c>
      <c r="C50">
        <v>80086</v>
      </c>
      <c r="D50">
        <v>31332</v>
      </c>
      <c r="E50">
        <v>15228</v>
      </c>
      <c r="F50">
        <v>6357</v>
      </c>
      <c r="G50">
        <v>8871</v>
      </c>
      <c r="H50">
        <v>2684</v>
      </c>
      <c r="I50">
        <v>1079</v>
      </c>
      <c r="J50">
        <v>1605</v>
      </c>
      <c r="K50">
        <v>75603</v>
      </c>
      <c r="L50">
        <v>55272</v>
      </c>
      <c r="M50">
        <v>20331</v>
      </c>
      <c r="N50">
        <v>17903</v>
      </c>
      <c r="O50">
        <v>17378</v>
      </c>
      <c r="P50">
        <v>525</v>
      </c>
      <c r="Q50">
        <v>0</v>
      </c>
      <c r="R50">
        <v>0</v>
      </c>
      <c r="S50">
        <v>2205</v>
      </c>
      <c r="T50">
        <v>17760</v>
      </c>
      <c r="U50">
        <v>183.53299999999999</v>
      </c>
      <c r="V50" s="6">
        <v>44797</v>
      </c>
    </row>
    <row r="51" spans="1:22" x14ac:dyDescent="0.3">
      <c r="A51" t="s">
        <v>139</v>
      </c>
      <c r="B51">
        <v>364712</v>
      </c>
      <c r="C51">
        <v>223570</v>
      </c>
      <c r="D51">
        <v>141142</v>
      </c>
      <c r="E51">
        <v>86753</v>
      </c>
      <c r="F51">
        <v>36137</v>
      </c>
      <c r="G51">
        <v>50616</v>
      </c>
      <c r="H51">
        <v>5321</v>
      </c>
      <c r="I51">
        <v>2261</v>
      </c>
      <c r="J51">
        <v>3060</v>
      </c>
      <c r="K51">
        <v>247696</v>
      </c>
      <c r="L51">
        <v>160737</v>
      </c>
      <c r="M51">
        <v>86959</v>
      </c>
      <c r="N51">
        <v>24942</v>
      </c>
      <c r="O51">
        <v>24435</v>
      </c>
      <c r="P51">
        <v>507</v>
      </c>
      <c r="Q51">
        <v>0</v>
      </c>
      <c r="R51">
        <v>0</v>
      </c>
      <c r="S51">
        <v>15383</v>
      </c>
      <c r="T51">
        <v>71661</v>
      </c>
      <c r="U51">
        <v>158.477</v>
      </c>
      <c r="V51" s="6">
        <v>128900</v>
      </c>
    </row>
    <row r="52" spans="1:22" x14ac:dyDescent="0.3">
      <c r="A52" t="s">
        <v>140</v>
      </c>
      <c r="B52">
        <v>147630</v>
      </c>
      <c r="C52">
        <v>118347</v>
      </c>
      <c r="D52">
        <v>29283</v>
      </c>
      <c r="E52">
        <v>5563</v>
      </c>
      <c r="F52">
        <v>3443</v>
      </c>
      <c r="G52">
        <v>2120</v>
      </c>
      <c r="H52">
        <v>12071</v>
      </c>
      <c r="I52">
        <v>461</v>
      </c>
      <c r="J52">
        <v>11610</v>
      </c>
      <c r="K52">
        <v>116371</v>
      </c>
      <c r="L52">
        <v>100887</v>
      </c>
      <c r="M52">
        <v>15484</v>
      </c>
      <c r="N52">
        <v>13625</v>
      </c>
      <c r="O52">
        <v>13556</v>
      </c>
      <c r="P52">
        <v>69</v>
      </c>
      <c r="Q52">
        <v>0</v>
      </c>
      <c r="R52">
        <v>0</v>
      </c>
      <c r="S52">
        <v>1696</v>
      </c>
      <c r="T52">
        <v>13972</v>
      </c>
      <c r="U52">
        <v>165.828</v>
      </c>
      <c r="V52" s="6">
        <v>85439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L3" sqref="L3"/>
    </sheetView>
  </sheetViews>
  <sheetFormatPr defaultRowHeight="14.4" x14ac:dyDescent="0.3"/>
  <cols>
    <col min="12" max="12" width="11.5546875" bestFit="1" customWidth="1"/>
    <col min="13" max="13" width="11.33203125" bestFit="1" customWidth="1"/>
  </cols>
  <sheetData>
    <row r="1" spans="1:13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L1">
        <v>0.33389799999999997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t="s">
        <v>91</v>
      </c>
      <c r="L2" t="s">
        <v>141</v>
      </c>
      <c r="M2" t="s">
        <v>142</v>
      </c>
    </row>
    <row r="3" spans="1:13" x14ac:dyDescent="0.3">
      <c r="A3" t="s">
        <v>1</v>
      </c>
      <c r="B3">
        <v>14379180</v>
      </c>
      <c r="C3">
        <v>38688402</v>
      </c>
      <c r="D3">
        <v>5717055</v>
      </c>
      <c r="E3">
        <v>38688402</v>
      </c>
      <c r="F3">
        <v>5756956</v>
      </c>
      <c r="G3">
        <v>390622</v>
      </c>
      <c r="H3">
        <v>8557668</v>
      </c>
      <c r="I3">
        <v>8635434</v>
      </c>
      <c r="J3">
        <v>77</v>
      </c>
      <c r="L3">
        <f>$L$1*D3</f>
        <v>1908913.2303899999</v>
      </c>
      <c r="M3">
        <f>L3</f>
        <v>1908913.2303899999</v>
      </c>
    </row>
    <row r="4" spans="1:13" x14ac:dyDescent="0.3">
      <c r="A4" t="s">
        <v>92</v>
      </c>
      <c r="B4">
        <v>21631670</v>
      </c>
      <c r="C4">
        <v>42470114</v>
      </c>
      <c r="D4">
        <v>7929550</v>
      </c>
      <c r="E4">
        <v>42470114</v>
      </c>
      <c r="F4">
        <v>8699392</v>
      </c>
      <c r="G4">
        <v>1369649</v>
      </c>
      <c r="H4">
        <v>8477788</v>
      </c>
      <c r="I4">
        <v>13049088</v>
      </c>
      <c r="J4">
        <v>27</v>
      </c>
      <c r="L4">
        <f t="shared" ref="L4:L52" si="0">$L$1*D4</f>
        <v>2647660.8858999996</v>
      </c>
      <c r="M4">
        <f t="shared" ref="M4:M52" si="1">L4</f>
        <v>2647660.8858999996</v>
      </c>
    </row>
    <row r="5" spans="1:13" x14ac:dyDescent="0.3">
      <c r="A5" t="s">
        <v>93</v>
      </c>
      <c r="B5">
        <v>19570287</v>
      </c>
      <c r="C5">
        <v>42511222</v>
      </c>
      <c r="D5">
        <v>7369568</v>
      </c>
      <c r="E5">
        <v>42511222</v>
      </c>
      <c r="F5">
        <v>7925998</v>
      </c>
      <c r="G5">
        <v>1261787</v>
      </c>
      <c r="H5">
        <v>7560849</v>
      </c>
      <c r="I5">
        <v>11888997</v>
      </c>
      <c r="J5">
        <v>29</v>
      </c>
      <c r="L5">
        <f t="shared" si="0"/>
        <v>2460684.0160639999</v>
      </c>
      <c r="M5">
        <f t="shared" si="1"/>
        <v>2460684.0160639999</v>
      </c>
    </row>
    <row r="6" spans="1:13" x14ac:dyDescent="0.3">
      <c r="A6" t="s">
        <v>94</v>
      </c>
      <c r="B6">
        <v>16855577</v>
      </c>
      <c r="C6">
        <v>41180654</v>
      </c>
      <c r="D6">
        <v>6378496</v>
      </c>
      <c r="E6">
        <v>41180654</v>
      </c>
      <c r="F6">
        <v>6931964</v>
      </c>
      <c r="G6">
        <v>1365743</v>
      </c>
      <c r="H6">
        <v>7788270</v>
      </c>
      <c r="I6">
        <v>10397946</v>
      </c>
      <c r="J6">
        <v>93</v>
      </c>
      <c r="L6">
        <f t="shared" si="0"/>
        <v>2129767.0574079999</v>
      </c>
      <c r="M6">
        <f t="shared" si="1"/>
        <v>2129767.0574079999</v>
      </c>
    </row>
    <row r="7" spans="1:13" x14ac:dyDescent="0.3">
      <c r="A7" t="s">
        <v>95</v>
      </c>
      <c r="B7">
        <v>23015518</v>
      </c>
      <c r="C7">
        <v>41983210</v>
      </c>
      <c r="D7">
        <v>8561351</v>
      </c>
      <c r="E7">
        <v>41983210</v>
      </c>
      <c r="F7">
        <v>9374672</v>
      </c>
      <c r="G7">
        <v>1657086</v>
      </c>
      <c r="H7">
        <v>8683067</v>
      </c>
      <c r="I7">
        <v>14062008</v>
      </c>
      <c r="J7">
        <v>30</v>
      </c>
      <c r="L7">
        <f t="shared" si="0"/>
        <v>2858617.9761979999</v>
      </c>
      <c r="M7">
        <f t="shared" si="1"/>
        <v>2858617.9761979999</v>
      </c>
    </row>
    <row r="8" spans="1:13" x14ac:dyDescent="0.3">
      <c r="A8" t="s">
        <v>96</v>
      </c>
      <c r="B8">
        <v>11483100</v>
      </c>
      <c r="C8">
        <v>38318462</v>
      </c>
      <c r="D8">
        <v>5675086</v>
      </c>
      <c r="E8">
        <v>38318462</v>
      </c>
      <c r="F8">
        <v>5691906</v>
      </c>
      <c r="G8">
        <v>544433</v>
      </c>
      <c r="H8">
        <v>10546869</v>
      </c>
      <c r="I8">
        <v>8537859</v>
      </c>
      <c r="J8">
        <v>90</v>
      </c>
      <c r="L8">
        <f t="shared" si="0"/>
        <v>1894899.8652279999</v>
      </c>
      <c r="M8">
        <f t="shared" si="1"/>
        <v>1894899.8652279999</v>
      </c>
    </row>
    <row r="9" spans="1:13" x14ac:dyDescent="0.3">
      <c r="A9" t="s">
        <v>97</v>
      </c>
      <c r="B9">
        <v>13314704</v>
      </c>
      <c r="C9">
        <v>40497432</v>
      </c>
      <c r="D9">
        <v>5475702</v>
      </c>
      <c r="E9">
        <v>40497432</v>
      </c>
      <c r="F9">
        <v>5543848</v>
      </c>
      <c r="G9">
        <v>954590</v>
      </c>
      <c r="H9">
        <v>8039711</v>
      </c>
      <c r="I9">
        <v>8315772</v>
      </c>
      <c r="J9">
        <v>92</v>
      </c>
      <c r="L9">
        <f t="shared" si="0"/>
        <v>1828325.9463959998</v>
      </c>
      <c r="M9">
        <f t="shared" si="1"/>
        <v>1828325.9463959998</v>
      </c>
    </row>
    <row r="10" spans="1:13" x14ac:dyDescent="0.3">
      <c r="A10" t="s">
        <v>98</v>
      </c>
      <c r="B10">
        <v>21487770</v>
      </c>
      <c r="C10">
        <v>41554164</v>
      </c>
      <c r="D10">
        <v>8181537</v>
      </c>
      <c r="E10">
        <v>41554164</v>
      </c>
      <c r="F10">
        <v>9051174</v>
      </c>
      <c r="G10">
        <v>2551512</v>
      </c>
      <c r="H10">
        <v>8450898</v>
      </c>
      <c r="I10">
        <v>13576761</v>
      </c>
      <c r="J10">
        <v>25</v>
      </c>
      <c r="L10">
        <f t="shared" si="0"/>
        <v>2731798.8412259999</v>
      </c>
      <c r="M10">
        <f t="shared" si="1"/>
        <v>2731798.8412259999</v>
      </c>
    </row>
    <row r="11" spans="1:13" x14ac:dyDescent="0.3">
      <c r="A11" t="s">
        <v>99</v>
      </c>
      <c r="B11">
        <v>10954871</v>
      </c>
      <c r="C11">
        <v>36410564</v>
      </c>
      <c r="D11">
        <v>4683485</v>
      </c>
      <c r="E11">
        <v>36410564</v>
      </c>
      <c r="F11">
        <v>4804540</v>
      </c>
      <c r="G11">
        <v>818797</v>
      </c>
      <c r="H11">
        <v>7870505</v>
      </c>
      <c r="I11">
        <v>7206810</v>
      </c>
      <c r="J11">
        <v>115</v>
      </c>
      <c r="L11">
        <f t="shared" si="0"/>
        <v>1563806.2745299998</v>
      </c>
      <c r="M11">
        <f t="shared" si="1"/>
        <v>1563806.2745299998</v>
      </c>
    </row>
    <row r="12" spans="1:13" x14ac:dyDescent="0.3">
      <c r="A12" t="s">
        <v>100</v>
      </c>
      <c r="B12">
        <v>25648253</v>
      </c>
      <c r="C12">
        <v>42644666</v>
      </c>
      <c r="D12">
        <v>10269974</v>
      </c>
      <c r="E12">
        <v>42644666</v>
      </c>
      <c r="F12">
        <v>10259510</v>
      </c>
      <c r="G12">
        <v>1243721</v>
      </c>
      <c r="H12">
        <v>12393225</v>
      </c>
      <c r="I12">
        <v>15389265</v>
      </c>
      <c r="J12">
        <v>21</v>
      </c>
      <c r="L12">
        <f t="shared" si="0"/>
        <v>3429123.7786519998</v>
      </c>
      <c r="M12">
        <f t="shared" si="1"/>
        <v>3429123.7786519998</v>
      </c>
    </row>
    <row r="13" spans="1:13" x14ac:dyDescent="0.3">
      <c r="A13" t="s">
        <v>101</v>
      </c>
      <c r="B13">
        <v>18903091</v>
      </c>
      <c r="C13">
        <v>41054488</v>
      </c>
      <c r="D13">
        <v>7299650</v>
      </c>
      <c r="E13">
        <v>41054488</v>
      </c>
      <c r="F13">
        <v>8072518</v>
      </c>
      <c r="G13">
        <v>2644295</v>
      </c>
      <c r="H13">
        <v>9521651</v>
      </c>
      <c r="I13">
        <v>12108777</v>
      </c>
      <c r="J13">
        <v>115</v>
      </c>
      <c r="L13">
        <f t="shared" si="0"/>
        <v>2437338.5356999999</v>
      </c>
      <c r="M13">
        <f t="shared" si="1"/>
        <v>2437338.5356999999</v>
      </c>
    </row>
    <row r="14" spans="1:13" x14ac:dyDescent="0.3">
      <c r="A14" t="s">
        <v>102</v>
      </c>
      <c r="B14">
        <v>17903873</v>
      </c>
      <c r="C14">
        <v>45997114</v>
      </c>
      <c r="D14">
        <v>6958941</v>
      </c>
      <c r="E14">
        <v>45997114</v>
      </c>
      <c r="F14">
        <v>7719886</v>
      </c>
      <c r="G14">
        <v>2925814</v>
      </c>
      <c r="H14">
        <v>7782567</v>
      </c>
      <c r="I14">
        <v>11579829</v>
      </c>
      <c r="J14">
        <v>141</v>
      </c>
      <c r="L14">
        <f t="shared" si="0"/>
        <v>2323576.482018</v>
      </c>
      <c r="M14">
        <f t="shared" si="1"/>
        <v>2323576.482018</v>
      </c>
    </row>
    <row r="15" spans="1:13" x14ac:dyDescent="0.3">
      <c r="A15" t="s">
        <v>103</v>
      </c>
      <c r="B15">
        <v>15475274</v>
      </c>
      <c r="C15">
        <v>42824960</v>
      </c>
      <c r="D15">
        <v>6328078</v>
      </c>
      <c r="E15">
        <v>42824960</v>
      </c>
      <c r="F15">
        <v>6956092</v>
      </c>
      <c r="G15">
        <v>3008738</v>
      </c>
      <c r="H15">
        <v>8007604</v>
      </c>
      <c r="I15">
        <v>10434138</v>
      </c>
      <c r="J15">
        <v>197</v>
      </c>
      <c r="L15">
        <f t="shared" si="0"/>
        <v>2112932.5880439999</v>
      </c>
      <c r="M15">
        <f t="shared" si="1"/>
        <v>2112932.5880439999</v>
      </c>
    </row>
    <row r="16" spans="1:13" x14ac:dyDescent="0.3">
      <c r="A16" t="s">
        <v>104</v>
      </c>
      <c r="B16">
        <v>15004946</v>
      </c>
      <c r="C16">
        <v>41176092</v>
      </c>
      <c r="D16">
        <v>6134861</v>
      </c>
      <c r="E16">
        <v>41176092</v>
      </c>
      <c r="F16">
        <v>6815352</v>
      </c>
      <c r="G16">
        <v>3228085</v>
      </c>
      <c r="H16">
        <v>7956887</v>
      </c>
      <c r="I16">
        <v>10223028</v>
      </c>
      <c r="J16">
        <v>122</v>
      </c>
      <c r="L16">
        <f t="shared" si="0"/>
        <v>2048417.8181779999</v>
      </c>
      <c r="M16">
        <f t="shared" si="1"/>
        <v>2048417.8181779999</v>
      </c>
    </row>
    <row r="17" spans="1:13" x14ac:dyDescent="0.3">
      <c r="A17" t="s">
        <v>105</v>
      </c>
      <c r="B17">
        <v>14743622</v>
      </c>
      <c r="C17">
        <v>39092810</v>
      </c>
      <c r="D17">
        <v>6048327</v>
      </c>
      <c r="E17">
        <v>39092810</v>
      </c>
      <c r="F17">
        <v>6743198</v>
      </c>
      <c r="G17">
        <v>3253198</v>
      </c>
      <c r="H17">
        <v>8218619</v>
      </c>
      <c r="I17">
        <v>10114797</v>
      </c>
      <c r="J17">
        <v>113</v>
      </c>
      <c r="L17">
        <f t="shared" si="0"/>
        <v>2019524.2886459997</v>
      </c>
      <c r="M17">
        <f t="shared" si="1"/>
        <v>2019524.2886459997</v>
      </c>
    </row>
    <row r="18" spans="1:13" x14ac:dyDescent="0.3">
      <c r="A18" t="s">
        <v>106</v>
      </c>
      <c r="B18">
        <v>14723774</v>
      </c>
      <c r="C18">
        <v>38811392</v>
      </c>
      <c r="D18">
        <v>6046106</v>
      </c>
      <c r="E18">
        <v>38811392</v>
      </c>
      <c r="F18">
        <v>6749376</v>
      </c>
      <c r="G18">
        <v>3404336</v>
      </c>
      <c r="H18">
        <v>8102830</v>
      </c>
      <c r="I18">
        <v>10124064</v>
      </c>
      <c r="J18">
        <v>126</v>
      </c>
      <c r="L18">
        <f t="shared" si="0"/>
        <v>2018782.7011879999</v>
      </c>
      <c r="M18">
        <f t="shared" si="1"/>
        <v>2018782.7011879999</v>
      </c>
    </row>
    <row r="19" spans="1:13" x14ac:dyDescent="0.3">
      <c r="A19" t="s">
        <v>107</v>
      </c>
      <c r="B19">
        <v>14463756</v>
      </c>
      <c r="C19">
        <v>38742918</v>
      </c>
      <c r="D19">
        <v>5933812</v>
      </c>
      <c r="E19">
        <v>38742918</v>
      </c>
      <c r="F19">
        <v>6651646</v>
      </c>
      <c r="G19">
        <v>3491603</v>
      </c>
      <c r="H19">
        <v>8069390</v>
      </c>
      <c r="I19">
        <v>9977469</v>
      </c>
      <c r="J19">
        <v>122</v>
      </c>
      <c r="L19">
        <f t="shared" si="0"/>
        <v>1981287.9591759997</v>
      </c>
      <c r="M19">
        <f t="shared" si="1"/>
        <v>1981287.9591759997</v>
      </c>
    </row>
    <row r="20" spans="1:13" x14ac:dyDescent="0.3">
      <c r="A20" t="s">
        <v>108</v>
      </c>
      <c r="B20">
        <v>25888923</v>
      </c>
      <c r="C20">
        <v>42324200</v>
      </c>
      <c r="D20">
        <v>10346561</v>
      </c>
      <c r="E20">
        <v>42324200</v>
      </c>
      <c r="F20">
        <v>10355586</v>
      </c>
      <c r="G20">
        <v>1914319</v>
      </c>
      <c r="H20">
        <v>13152116</v>
      </c>
      <c r="I20">
        <v>15533379</v>
      </c>
      <c r="J20">
        <v>22</v>
      </c>
      <c r="L20">
        <f t="shared" si="0"/>
        <v>3454696.0247779996</v>
      </c>
      <c r="M20">
        <f t="shared" si="1"/>
        <v>3454696.0247779996</v>
      </c>
    </row>
    <row r="21" spans="1:13" x14ac:dyDescent="0.3">
      <c r="A21" t="s">
        <v>109</v>
      </c>
      <c r="B21">
        <v>25923953</v>
      </c>
      <c r="C21">
        <v>42364496</v>
      </c>
      <c r="D21">
        <v>10378531</v>
      </c>
      <c r="E21">
        <v>42364496</v>
      </c>
      <c r="F21">
        <v>10369598</v>
      </c>
      <c r="G21">
        <v>1964724</v>
      </c>
      <c r="H21">
        <v>13277968</v>
      </c>
      <c r="I21">
        <v>15554397</v>
      </c>
      <c r="J21">
        <v>21</v>
      </c>
      <c r="L21">
        <f t="shared" si="0"/>
        <v>3465370.7438379996</v>
      </c>
      <c r="M21">
        <f t="shared" si="1"/>
        <v>3465370.7438379996</v>
      </c>
    </row>
    <row r="22" spans="1:13" x14ac:dyDescent="0.3">
      <c r="A22" t="s">
        <v>110</v>
      </c>
      <c r="B22">
        <v>15916850</v>
      </c>
      <c r="C22">
        <v>43307726</v>
      </c>
      <c r="D22">
        <v>5198852</v>
      </c>
      <c r="E22">
        <v>43307726</v>
      </c>
      <c r="F22">
        <v>6442396</v>
      </c>
      <c r="G22">
        <v>4548365</v>
      </c>
      <c r="H22">
        <v>5902608</v>
      </c>
      <c r="I22">
        <v>9663594</v>
      </c>
      <c r="J22">
        <v>24</v>
      </c>
      <c r="L22">
        <f t="shared" si="0"/>
        <v>1735886.2850959999</v>
      </c>
      <c r="M22">
        <f t="shared" si="1"/>
        <v>1735886.2850959999</v>
      </c>
    </row>
    <row r="23" spans="1:13" x14ac:dyDescent="0.3">
      <c r="A23" t="s">
        <v>111</v>
      </c>
      <c r="B23">
        <v>17750218</v>
      </c>
      <c r="C23">
        <v>42351954</v>
      </c>
      <c r="D23">
        <v>7445916</v>
      </c>
      <c r="E23">
        <v>42351954</v>
      </c>
      <c r="F23">
        <v>7146452</v>
      </c>
      <c r="G23">
        <v>2190589</v>
      </c>
      <c r="H23">
        <v>12051400</v>
      </c>
      <c r="I23">
        <v>10719678</v>
      </c>
      <c r="J23">
        <v>23</v>
      </c>
      <c r="L23">
        <f t="shared" si="0"/>
        <v>2486176.4605679996</v>
      </c>
      <c r="M23">
        <f t="shared" si="1"/>
        <v>2486176.4605679996</v>
      </c>
    </row>
    <row r="24" spans="1:13" x14ac:dyDescent="0.3">
      <c r="A24" t="s">
        <v>112</v>
      </c>
      <c r="B24">
        <v>17721222</v>
      </c>
      <c r="C24">
        <v>42270040</v>
      </c>
      <c r="D24">
        <v>7363867</v>
      </c>
      <c r="E24">
        <v>42270040</v>
      </c>
      <c r="F24">
        <v>7135528</v>
      </c>
      <c r="G24">
        <v>2279290</v>
      </c>
      <c r="H24">
        <v>11960403</v>
      </c>
      <c r="I24">
        <v>10703292</v>
      </c>
      <c r="J24">
        <v>23</v>
      </c>
      <c r="L24">
        <f t="shared" si="0"/>
        <v>2458780.4635659996</v>
      </c>
      <c r="M24">
        <f t="shared" si="1"/>
        <v>2458780.4635659996</v>
      </c>
    </row>
    <row r="25" spans="1:13" x14ac:dyDescent="0.3">
      <c r="A25" t="s">
        <v>113</v>
      </c>
      <c r="B25">
        <v>17761989</v>
      </c>
      <c r="C25">
        <v>42371676</v>
      </c>
      <c r="D25">
        <v>7363090</v>
      </c>
      <c r="E25">
        <v>42371676</v>
      </c>
      <c r="F25">
        <v>7151690</v>
      </c>
      <c r="G25">
        <v>2162685</v>
      </c>
      <c r="H25">
        <v>12100667</v>
      </c>
      <c r="I25">
        <v>10727535</v>
      </c>
      <c r="J25">
        <v>26</v>
      </c>
      <c r="L25">
        <f t="shared" si="0"/>
        <v>2458521.0248199999</v>
      </c>
      <c r="M25">
        <f t="shared" si="1"/>
        <v>2458521.0248199999</v>
      </c>
    </row>
    <row r="26" spans="1:13" x14ac:dyDescent="0.3">
      <c r="A26" t="s">
        <v>114</v>
      </c>
      <c r="B26">
        <v>18157365</v>
      </c>
      <c r="C26">
        <v>42753292</v>
      </c>
      <c r="D26">
        <v>7581330</v>
      </c>
      <c r="E26">
        <v>42753292</v>
      </c>
      <c r="F26">
        <v>7289674</v>
      </c>
      <c r="G26">
        <v>2353793</v>
      </c>
      <c r="H26">
        <v>12406456</v>
      </c>
      <c r="I26">
        <v>10934511</v>
      </c>
      <c r="J26">
        <v>26</v>
      </c>
      <c r="L26">
        <f t="shared" si="0"/>
        <v>2531390.9243399999</v>
      </c>
      <c r="M26">
        <f t="shared" si="1"/>
        <v>2531390.9243399999</v>
      </c>
    </row>
    <row r="27" spans="1:13" x14ac:dyDescent="0.3">
      <c r="A27" t="s">
        <v>115</v>
      </c>
      <c r="B27">
        <v>18273443</v>
      </c>
      <c r="C27">
        <v>42862672</v>
      </c>
      <c r="D27">
        <v>7605793</v>
      </c>
      <c r="E27">
        <v>42862672</v>
      </c>
      <c r="F27">
        <v>7337170</v>
      </c>
      <c r="G27">
        <v>2375983</v>
      </c>
      <c r="H27">
        <v>12503396</v>
      </c>
      <c r="I27">
        <v>11005755</v>
      </c>
      <c r="J27">
        <v>28</v>
      </c>
      <c r="L27">
        <f t="shared" si="0"/>
        <v>2539559.0711139999</v>
      </c>
      <c r="M27">
        <f t="shared" si="1"/>
        <v>2539559.0711139999</v>
      </c>
    </row>
    <row r="28" spans="1:13" x14ac:dyDescent="0.3">
      <c r="A28" t="s">
        <v>116</v>
      </c>
      <c r="B28">
        <v>18217867</v>
      </c>
      <c r="C28">
        <v>42911828</v>
      </c>
      <c r="D28">
        <v>7552208</v>
      </c>
      <c r="E28">
        <v>42911828</v>
      </c>
      <c r="F28">
        <v>7338110</v>
      </c>
      <c r="G28">
        <v>2321107</v>
      </c>
      <c r="H28">
        <v>12744695</v>
      </c>
      <c r="I28">
        <v>11007165</v>
      </c>
      <c r="J28">
        <v>26</v>
      </c>
      <c r="L28">
        <f t="shared" si="0"/>
        <v>2521667.1467839996</v>
      </c>
      <c r="M28">
        <f t="shared" si="1"/>
        <v>2521667.1467839996</v>
      </c>
    </row>
    <row r="29" spans="1:13" x14ac:dyDescent="0.3">
      <c r="A29" t="s">
        <v>117</v>
      </c>
      <c r="B29">
        <v>20608606</v>
      </c>
      <c r="C29">
        <v>41895828</v>
      </c>
      <c r="D29">
        <v>6512259</v>
      </c>
      <c r="E29">
        <v>41895828</v>
      </c>
      <c r="F29">
        <v>8263320</v>
      </c>
      <c r="G29">
        <v>6135367</v>
      </c>
      <c r="H29">
        <v>7395661</v>
      </c>
      <c r="I29">
        <v>12394980</v>
      </c>
      <c r="J29">
        <v>27</v>
      </c>
      <c r="L29">
        <f t="shared" si="0"/>
        <v>2174430.2555819997</v>
      </c>
      <c r="M29">
        <f t="shared" si="1"/>
        <v>2174430.2555819997</v>
      </c>
    </row>
    <row r="30" spans="1:13" x14ac:dyDescent="0.3">
      <c r="A30" t="s">
        <v>118</v>
      </c>
      <c r="B30">
        <v>20366615</v>
      </c>
      <c r="C30">
        <v>41628124</v>
      </c>
      <c r="D30">
        <v>6615341</v>
      </c>
      <c r="E30">
        <v>41628124</v>
      </c>
      <c r="F30">
        <v>8321142</v>
      </c>
      <c r="G30">
        <v>6102222</v>
      </c>
      <c r="H30">
        <v>7707785</v>
      </c>
      <c r="I30">
        <v>12481713</v>
      </c>
      <c r="J30">
        <v>36</v>
      </c>
      <c r="L30">
        <f t="shared" si="0"/>
        <v>2208849.129218</v>
      </c>
      <c r="M30">
        <f t="shared" si="1"/>
        <v>2208849.129218</v>
      </c>
    </row>
    <row r="31" spans="1:13" x14ac:dyDescent="0.3">
      <c r="A31" t="s">
        <v>119</v>
      </c>
      <c r="B31">
        <v>22483958</v>
      </c>
      <c r="C31">
        <v>42348034</v>
      </c>
      <c r="D31">
        <v>7298232</v>
      </c>
      <c r="E31">
        <v>42348034</v>
      </c>
      <c r="F31">
        <v>9238712</v>
      </c>
      <c r="G31">
        <v>6516671</v>
      </c>
      <c r="H31">
        <v>8094633</v>
      </c>
      <c r="I31">
        <v>13858068</v>
      </c>
      <c r="J31">
        <v>28</v>
      </c>
      <c r="L31">
        <f t="shared" si="0"/>
        <v>2436865.0683359997</v>
      </c>
      <c r="M31">
        <f t="shared" si="1"/>
        <v>2436865.0683359997</v>
      </c>
    </row>
    <row r="32" spans="1:13" x14ac:dyDescent="0.3">
      <c r="A32" t="s">
        <v>120</v>
      </c>
      <c r="B32">
        <v>21954451</v>
      </c>
      <c r="C32">
        <v>42383520</v>
      </c>
      <c r="D32">
        <v>6751048</v>
      </c>
      <c r="E32">
        <v>42383520</v>
      </c>
      <c r="F32">
        <v>8836422</v>
      </c>
      <c r="G32">
        <v>7019026</v>
      </c>
      <c r="H32">
        <v>7847116</v>
      </c>
      <c r="I32">
        <v>13254633</v>
      </c>
      <c r="J32">
        <v>36</v>
      </c>
      <c r="L32">
        <f t="shared" si="0"/>
        <v>2254161.4251039997</v>
      </c>
      <c r="M32">
        <f t="shared" si="1"/>
        <v>2254161.4251039997</v>
      </c>
    </row>
    <row r="33" spans="1:13" x14ac:dyDescent="0.3">
      <c r="A33" t="s">
        <v>121</v>
      </c>
      <c r="B33">
        <v>22071146</v>
      </c>
      <c r="C33">
        <v>42392028</v>
      </c>
      <c r="D33">
        <v>6800944</v>
      </c>
      <c r="E33">
        <v>42392028</v>
      </c>
      <c r="F33">
        <v>8880720</v>
      </c>
      <c r="G33">
        <v>7050143</v>
      </c>
      <c r="H33">
        <v>7895318</v>
      </c>
      <c r="I33">
        <v>13321080</v>
      </c>
      <c r="J33">
        <v>23</v>
      </c>
      <c r="L33">
        <f t="shared" si="0"/>
        <v>2270821.5997119998</v>
      </c>
      <c r="M33">
        <f t="shared" si="1"/>
        <v>2270821.5997119998</v>
      </c>
    </row>
    <row r="34" spans="1:13" x14ac:dyDescent="0.3">
      <c r="A34" t="s">
        <v>122</v>
      </c>
      <c r="B34">
        <v>23512173</v>
      </c>
      <c r="C34">
        <v>42611526</v>
      </c>
      <c r="D34">
        <v>8138430</v>
      </c>
      <c r="E34">
        <v>42611526</v>
      </c>
      <c r="F34">
        <v>9428850</v>
      </c>
      <c r="G34">
        <v>5972268</v>
      </c>
      <c r="H34">
        <v>9861684</v>
      </c>
      <c r="I34">
        <v>14143275</v>
      </c>
      <c r="J34">
        <v>32</v>
      </c>
      <c r="L34">
        <f t="shared" si="0"/>
        <v>2717405.5001399997</v>
      </c>
      <c r="M34">
        <f t="shared" si="1"/>
        <v>2717405.5001399997</v>
      </c>
    </row>
    <row r="35" spans="1:13" x14ac:dyDescent="0.3">
      <c r="A35" t="s">
        <v>123</v>
      </c>
      <c r="B35">
        <v>22738899</v>
      </c>
      <c r="C35">
        <v>42664722</v>
      </c>
      <c r="D35">
        <v>8056343</v>
      </c>
      <c r="E35">
        <v>42664722</v>
      </c>
      <c r="F35">
        <v>9390766</v>
      </c>
      <c r="G35">
        <v>6125643</v>
      </c>
      <c r="H35">
        <v>9939742</v>
      </c>
      <c r="I35">
        <v>14086149</v>
      </c>
      <c r="J35">
        <v>26</v>
      </c>
      <c r="L35">
        <f t="shared" si="0"/>
        <v>2689996.8150139996</v>
      </c>
      <c r="M35">
        <f t="shared" si="1"/>
        <v>2689996.8150139996</v>
      </c>
    </row>
    <row r="36" spans="1:13" x14ac:dyDescent="0.3">
      <c r="A36" t="s">
        <v>124</v>
      </c>
      <c r="B36">
        <v>23273728</v>
      </c>
      <c r="C36">
        <v>42872326</v>
      </c>
      <c r="D36">
        <v>8099614</v>
      </c>
      <c r="E36">
        <v>42872326</v>
      </c>
      <c r="F36">
        <v>9564380</v>
      </c>
      <c r="G36">
        <v>6434187</v>
      </c>
      <c r="H36">
        <v>9617939</v>
      </c>
      <c r="I36">
        <v>14346570</v>
      </c>
      <c r="J36">
        <v>27</v>
      </c>
      <c r="L36">
        <f t="shared" si="0"/>
        <v>2704444.9153719996</v>
      </c>
      <c r="M36">
        <f t="shared" si="1"/>
        <v>2704444.9153719996</v>
      </c>
    </row>
    <row r="37" spans="1:13" x14ac:dyDescent="0.3">
      <c r="A37" t="s">
        <v>125</v>
      </c>
      <c r="B37">
        <v>23568241</v>
      </c>
      <c r="C37">
        <v>42587542</v>
      </c>
      <c r="D37">
        <v>8299837</v>
      </c>
      <c r="E37">
        <v>42587542</v>
      </c>
      <c r="F37">
        <v>9669518</v>
      </c>
      <c r="G37">
        <v>6302752</v>
      </c>
      <c r="H37">
        <v>10225580</v>
      </c>
      <c r="I37">
        <v>14504277</v>
      </c>
      <c r="J37">
        <v>26</v>
      </c>
      <c r="L37">
        <f t="shared" si="0"/>
        <v>2771298.9746259996</v>
      </c>
      <c r="M37">
        <f t="shared" si="1"/>
        <v>2771298.9746259996</v>
      </c>
    </row>
    <row r="38" spans="1:13" x14ac:dyDescent="0.3">
      <c r="A38" t="s">
        <v>126</v>
      </c>
      <c r="B38">
        <v>25211070</v>
      </c>
      <c r="C38">
        <v>42571900</v>
      </c>
      <c r="D38">
        <v>8981768</v>
      </c>
      <c r="E38">
        <v>42571900</v>
      </c>
      <c r="F38">
        <v>10340340</v>
      </c>
      <c r="G38">
        <v>6389681</v>
      </c>
      <c r="H38">
        <v>10820330</v>
      </c>
      <c r="I38">
        <v>15510510</v>
      </c>
      <c r="J38">
        <v>32</v>
      </c>
      <c r="L38">
        <f t="shared" si="0"/>
        <v>2998994.3716639997</v>
      </c>
      <c r="M38">
        <f t="shared" si="1"/>
        <v>2998994.3716639997</v>
      </c>
    </row>
    <row r="39" spans="1:13" x14ac:dyDescent="0.3">
      <c r="A39" t="s">
        <v>127</v>
      </c>
      <c r="B39">
        <v>25194377</v>
      </c>
      <c r="C39">
        <v>42185294</v>
      </c>
      <c r="D39">
        <v>10147485</v>
      </c>
      <c r="E39">
        <v>42185294</v>
      </c>
      <c r="F39">
        <v>10078950</v>
      </c>
      <c r="G39">
        <v>4251026</v>
      </c>
      <c r="H39">
        <v>14343412</v>
      </c>
      <c r="I39">
        <v>15118425</v>
      </c>
      <c r="J39">
        <v>28</v>
      </c>
      <c r="L39">
        <f t="shared" si="0"/>
        <v>3388224.9465299998</v>
      </c>
      <c r="M39">
        <f t="shared" si="1"/>
        <v>3388224.9465299998</v>
      </c>
    </row>
    <row r="40" spans="1:13" x14ac:dyDescent="0.3">
      <c r="A40" t="s">
        <v>128</v>
      </c>
      <c r="B40">
        <v>25240237</v>
      </c>
      <c r="C40">
        <v>42201972</v>
      </c>
      <c r="D40">
        <v>10237288</v>
      </c>
      <c r="E40">
        <v>42201972</v>
      </c>
      <c r="F40">
        <v>10098994</v>
      </c>
      <c r="G40">
        <v>4340315</v>
      </c>
      <c r="H40">
        <v>14386664</v>
      </c>
      <c r="I40">
        <v>15148491</v>
      </c>
      <c r="J40">
        <v>28</v>
      </c>
      <c r="L40">
        <f t="shared" si="0"/>
        <v>3418209.9886239995</v>
      </c>
      <c r="M40">
        <f t="shared" si="1"/>
        <v>3418209.9886239995</v>
      </c>
    </row>
    <row r="41" spans="1:13" x14ac:dyDescent="0.3">
      <c r="A41" t="s">
        <v>129</v>
      </c>
      <c r="B41">
        <v>25446834</v>
      </c>
      <c r="C41">
        <v>42221448</v>
      </c>
      <c r="D41">
        <v>10267924</v>
      </c>
      <c r="E41">
        <v>42221448</v>
      </c>
      <c r="F41">
        <v>10190524</v>
      </c>
      <c r="G41">
        <v>4217077</v>
      </c>
      <c r="H41">
        <v>14560717</v>
      </c>
      <c r="I41">
        <v>15285786</v>
      </c>
      <c r="J41">
        <v>25</v>
      </c>
      <c r="L41">
        <f t="shared" si="0"/>
        <v>3428439.2877519997</v>
      </c>
      <c r="M41">
        <f t="shared" si="1"/>
        <v>3428439.2877519997</v>
      </c>
    </row>
    <row r="42" spans="1:13" x14ac:dyDescent="0.3">
      <c r="A42" t="s">
        <v>130</v>
      </c>
      <c r="B42">
        <v>21734419</v>
      </c>
      <c r="C42">
        <v>40259830</v>
      </c>
      <c r="D42">
        <v>8729688</v>
      </c>
      <c r="E42">
        <v>40259830</v>
      </c>
      <c r="F42">
        <v>8721582</v>
      </c>
      <c r="G42">
        <v>3296625</v>
      </c>
      <c r="H42">
        <v>13943979</v>
      </c>
      <c r="I42">
        <v>13082373</v>
      </c>
      <c r="J42">
        <v>24</v>
      </c>
      <c r="L42">
        <f t="shared" si="0"/>
        <v>2914825.3638239997</v>
      </c>
      <c r="M42">
        <f t="shared" si="1"/>
        <v>2914825.3638239997</v>
      </c>
    </row>
    <row r="43" spans="1:13" x14ac:dyDescent="0.3">
      <c r="A43" t="s">
        <v>131</v>
      </c>
      <c r="B43">
        <v>24283066</v>
      </c>
      <c r="C43">
        <v>41168976</v>
      </c>
      <c r="D43">
        <v>10143469</v>
      </c>
      <c r="E43">
        <v>41168976</v>
      </c>
      <c r="F43">
        <v>9909856</v>
      </c>
      <c r="G43">
        <v>4064384</v>
      </c>
      <c r="H43">
        <v>15700466</v>
      </c>
      <c r="I43">
        <v>14864784</v>
      </c>
      <c r="J43">
        <v>26</v>
      </c>
      <c r="L43">
        <f t="shared" si="0"/>
        <v>3386884.0121619999</v>
      </c>
      <c r="M43">
        <f t="shared" si="1"/>
        <v>3386884.0121619999</v>
      </c>
    </row>
    <row r="44" spans="1:13" x14ac:dyDescent="0.3">
      <c r="A44" t="s">
        <v>132</v>
      </c>
      <c r="B44">
        <v>24274425</v>
      </c>
      <c r="C44">
        <v>41120650</v>
      </c>
      <c r="D44">
        <v>10154295</v>
      </c>
      <c r="E44">
        <v>41120650</v>
      </c>
      <c r="F44">
        <v>9911970</v>
      </c>
      <c r="G44">
        <v>4050184</v>
      </c>
      <c r="H44">
        <v>15890411</v>
      </c>
      <c r="I44">
        <v>14867955</v>
      </c>
      <c r="J44">
        <v>28</v>
      </c>
      <c r="L44">
        <f t="shared" si="0"/>
        <v>3390498.7919099997</v>
      </c>
      <c r="M44">
        <f t="shared" si="1"/>
        <v>3390498.7919099997</v>
      </c>
    </row>
    <row r="45" spans="1:13" x14ac:dyDescent="0.3">
      <c r="A45" t="s">
        <v>133</v>
      </c>
      <c r="B45">
        <v>24148368</v>
      </c>
      <c r="C45">
        <v>41115534</v>
      </c>
      <c r="D45">
        <v>9802445</v>
      </c>
      <c r="E45">
        <v>41115534</v>
      </c>
      <c r="F45">
        <v>9661956</v>
      </c>
      <c r="G45">
        <v>4114047</v>
      </c>
      <c r="H45">
        <v>15757162</v>
      </c>
      <c r="I45">
        <v>14492934</v>
      </c>
      <c r="J45">
        <v>18</v>
      </c>
      <c r="L45">
        <f t="shared" si="0"/>
        <v>3273016.7806099998</v>
      </c>
      <c r="M45">
        <f t="shared" si="1"/>
        <v>3273016.7806099998</v>
      </c>
    </row>
    <row r="46" spans="1:13" x14ac:dyDescent="0.3">
      <c r="A46" t="s">
        <v>134</v>
      </c>
      <c r="B46">
        <v>20766351</v>
      </c>
      <c r="C46">
        <v>41283304</v>
      </c>
      <c r="D46">
        <v>7858260</v>
      </c>
      <c r="E46">
        <v>41283304</v>
      </c>
      <c r="F46">
        <v>8310406</v>
      </c>
      <c r="G46">
        <v>1023221</v>
      </c>
      <c r="H46">
        <v>8291678</v>
      </c>
      <c r="I46">
        <v>12465609</v>
      </c>
      <c r="J46">
        <v>35</v>
      </c>
      <c r="L46">
        <f t="shared" si="0"/>
        <v>2623857.2974799997</v>
      </c>
      <c r="M46">
        <f t="shared" si="1"/>
        <v>2623857.2974799997</v>
      </c>
    </row>
    <row r="47" spans="1:13" x14ac:dyDescent="0.3">
      <c r="A47" t="s">
        <v>135</v>
      </c>
      <c r="B47">
        <v>13035779</v>
      </c>
      <c r="C47">
        <v>46981614</v>
      </c>
      <c r="D47">
        <v>5033385</v>
      </c>
      <c r="E47">
        <v>46981614</v>
      </c>
      <c r="F47">
        <v>5261870</v>
      </c>
      <c r="G47">
        <v>1091717</v>
      </c>
      <c r="H47">
        <v>5579767</v>
      </c>
      <c r="I47">
        <v>7892805</v>
      </c>
      <c r="J47">
        <v>26</v>
      </c>
      <c r="L47">
        <f t="shared" si="0"/>
        <v>1680637.1847299999</v>
      </c>
      <c r="M47">
        <f t="shared" si="1"/>
        <v>1680637.1847299999</v>
      </c>
    </row>
    <row r="48" spans="1:13" x14ac:dyDescent="0.3">
      <c r="A48" t="s">
        <v>136</v>
      </c>
      <c r="B48">
        <v>12339421</v>
      </c>
      <c r="C48">
        <v>43791390</v>
      </c>
      <c r="D48">
        <v>4743028</v>
      </c>
      <c r="E48">
        <v>43791390</v>
      </c>
      <c r="F48">
        <v>5005686</v>
      </c>
      <c r="G48">
        <v>1304007</v>
      </c>
      <c r="H48">
        <v>5460897</v>
      </c>
      <c r="I48">
        <v>7508529</v>
      </c>
      <c r="J48">
        <v>25</v>
      </c>
      <c r="L48">
        <f t="shared" si="0"/>
        <v>1583687.5631439998</v>
      </c>
      <c r="M48">
        <f t="shared" si="1"/>
        <v>1583687.5631439998</v>
      </c>
    </row>
    <row r="49" spans="1:13" x14ac:dyDescent="0.3">
      <c r="A49" t="s">
        <v>137</v>
      </c>
      <c r="B49">
        <v>7781895</v>
      </c>
      <c r="C49">
        <v>40687304</v>
      </c>
      <c r="D49">
        <v>2992508</v>
      </c>
      <c r="E49">
        <v>40687304</v>
      </c>
      <c r="F49">
        <v>3113710</v>
      </c>
      <c r="G49">
        <v>702316</v>
      </c>
      <c r="H49">
        <v>5415426</v>
      </c>
      <c r="I49">
        <v>4670565</v>
      </c>
      <c r="J49">
        <v>66</v>
      </c>
      <c r="L49">
        <f t="shared" si="0"/>
        <v>999192.43618399987</v>
      </c>
      <c r="M49">
        <f t="shared" si="1"/>
        <v>999192.43618399987</v>
      </c>
    </row>
    <row r="50" spans="1:13" x14ac:dyDescent="0.3">
      <c r="A50" t="s">
        <v>138</v>
      </c>
      <c r="B50">
        <v>9950005</v>
      </c>
      <c r="C50">
        <v>39786078</v>
      </c>
      <c r="D50">
        <v>3869778</v>
      </c>
      <c r="E50">
        <v>39786078</v>
      </c>
      <c r="F50">
        <v>3981410</v>
      </c>
      <c r="G50">
        <v>866009</v>
      </c>
      <c r="H50">
        <v>7478215</v>
      </c>
      <c r="I50">
        <v>5972115</v>
      </c>
      <c r="J50">
        <v>66</v>
      </c>
      <c r="L50">
        <f t="shared" si="0"/>
        <v>1292111.1346439999</v>
      </c>
      <c r="M50">
        <f t="shared" si="1"/>
        <v>1292111.1346439999</v>
      </c>
    </row>
    <row r="51" spans="1:13" x14ac:dyDescent="0.3">
      <c r="A51" t="s">
        <v>139</v>
      </c>
      <c r="B51">
        <v>10175599</v>
      </c>
      <c r="C51">
        <v>40151814</v>
      </c>
      <c r="D51">
        <v>5013422</v>
      </c>
      <c r="E51">
        <v>40151814</v>
      </c>
      <c r="F51">
        <v>5034974</v>
      </c>
      <c r="G51">
        <v>717926</v>
      </c>
      <c r="H51">
        <v>11023948</v>
      </c>
      <c r="I51">
        <v>7552461</v>
      </c>
      <c r="J51">
        <v>47</v>
      </c>
      <c r="L51">
        <f t="shared" si="0"/>
        <v>1673971.5789559998</v>
      </c>
      <c r="M51">
        <f t="shared" si="1"/>
        <v>1673971.5789559998</v>
      </c>
    </row>
    <row r="52" spans="1:13" x14ac:dyDescent="0.3">
      <c r="A52" t="s">
        <v>140</v>
      </c>
      <c r="B52">
        <v>2716495</v>
      </c>
      <c r="C52">
        <v>34123788</v>
      </c>
      <c r="D52">
        <v>1365438</v>
      </c>
      <c r="E52">
        <v>34123788</v>
      </c>
      <c r="F52">
        <v>1366466</v>
      </c>
      <c r="G52">
        <v>237626</v>
      </c>
      <c r="H52">
        <v>2409048</v>
      </c>
      <c r="I52">
        <v>2049699</v>
      </c>
      <c r="J52">
        <v>39</v>
      </c>
      <c r="L52">
        <f t="shared" si="0"/>
        <v>455917.01732399996</v>
      </c>
      <c r="M52">
        <f t="shared" si="1"/>
        <v>455917.01732399996</v>
      </c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B1" s="1" t="s">
        <v>144</v>
      </c>
      <c r="C1" s="1" t="s">
        <v>145</v>
      </c>
      <c r="D1" s="1" t="s">
        <v>146</v>
      </c>
      <c r="E1" t="s">
        <v>147</v>
      </c>
    </row>
    <row r="2" spans="1:5" x14ac:dyDescent="0.3">
      <c r="A2" s="3" t="s">
        <v>143</v>
      </c>
      <c r="B2">
        <f>[1]L1_L2!D18</f>
        <v>9.9798100000000004E-3</v>
      </c>
      <c r="C2">
        <f>[1]L1_L2!E18</f>
        <v>0.72877199999999998</v>
      </c>
      <c r="D2">
        <f>[1]L1_L2!F18</f>
        <v>0.68323</v>
      </c>
      <c r="E2">
        <f>[1]L1_L2!$C$18</f>
        <v>16.1572</v>
      </c>
    </row>
    <row r="3" spans="1:5" x14ac:dyDescent="0.3">
      <c r="A3" s="1" t="s">
        <v>148</v>
      </c>
      <c r="C3">
        <f>[1]RDIP!$B$2</f>
        <v>0.16281599999999999</v>
      </c>
      <c r="E3">
        <f>[1]RDIP!$C$2</f>
        <v>36.241700000000002</v>
      </c>
    </row>
    <row r="4" spans="1:5" x14ac:dyDescent="0.3">
      <c r="A4" t="s">
        <v>162</v>
      </c>
      <c r="B4">
        <f>[1]L1_L2!D4</f>
        <v>4.8636899999999997E-2</v>
      </c>
      <c r="C4">
        <f>[1]L1_L2!E4</f>
        <v>1.18438</v>
      </c>
      <c r="D4">
        <f>[1]L1_L2!F4</f>
        <v>1.41753</v>
      </c>
      <c r="E4">
        <f>[1]L1_L2!$C$4</f>
        <v>225.29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3" workbookViewId="0">
      <selection activeCell="B59" sqref="B59"/>
    </sheetView>
  </sheetViews>
  <sheetFormatPr defaultRowHeight="14.4" x14ac:dyDescent="0.3"/>
  <sheetData>
    <row r="1" spans="1:7" x14ac:dyDescent="0.3">
      <c r="A1" s="11" t="s">
        <v>149</v>
      </c>
      <c r="B1" s="11"/>
      <c r="C1" s="11"/>
      <c r="D1" s="11"/>
      <c r="E1">
        <f>1000/50000000</f>
        <v>2.0000000000000002E-5</v>
      </c>
      <c r="F1" s="11"/>
      <c r="G1" s="11"/>
    </row>
    <row r="2" spans="1:7" x14ac:dyDescent="0.3">
      <c r="A2" t="s">
        <v>150</v>
      </c>
      <c r="B2" t="s">
        <v>151</v>
      </c>
      <c r="C2" t="s">
        <v>152</v>
      </c>
      <c r="D2" t="s">
        <v>153</v>
      </c>
    </row>
    <row r="3" spans="1:7" x14ac:dyDescent="0.3">
      <c r="A3">
        <f>Sheet3!F3*$E$1</f>
        <v>175.88282000000001</v>
      </c>
      <c r="B3">
        <f>Sheet3!G3*$E$1</f>
        <v>2.2848800000000002</v>
      </c>
      <c r="C3" s="1">
        <f>Sheet3!L3*$E$1</f>
        <v>52.251140000000007</v>
      </c>
      <c r="D3" s="1">
        <f>Sheet3!M3*$E$1</f>
        <v>3.9886400000000002</v>
      </c>
      <c r="F3" s="1"/>
    </row>
    <row r="4" spans="1:7" x14ac:dyDescent="0.3">
      <c r="A4" s="1">
        <f>Sheet3!F4*$E$1</f>
        <v>182.21294</v>
      </c>
      <c r="B4" s="1">
        <f>Sheet3!G4*$E$1</f>
        <v>8.2604199999999999</v>
      </c>
      <c r="C4" s="1">
        <f>Sheet3!L4*$E$1</f>
        <v>34.338180000000001</v>
      </c>
      <c r="D4" s="1">
        <f>Sheet3!M4*$E$1</f>
        <v>3.7545000000000002</v>
      </c>
      <c r="F4" s="1"/>
      <c r="G4" s="1"/>
    </row>
    <row r="5" spans="1:7" x14ac:dyDescent="0.3">
      <c r="A5" s="1">
        <f>Sheet3!F5*$E$1</f>
        <v>182.56782000000001</v>
      </c>
      <c r="B5" s="1">
        <f>Sheet3!G5*$E$1</f>
        <v>6.3357200000000002</v>
      </c>
      <c r="C5" s="1">
        <f>Sheet3!L5*$E$1</f>
        <v>24.736320000000003</v>
      </c>
      <c r="D5" s="1">
        <f>Sheet3!M5*$E$1</f>
        <v>3.0121200000000004</v>
      </c>
      <c r="F5" s="1"/>
      <c r="G5" s="1"/>
    </row>
    <row r="6" spans="1:7" x14ac:dyDescent="0.3">
      <c r="A6" s="1">
        <f>Sheet3!F6*$E$1</f>
        <v>180.40232</v>
      </c>
      <c r="B6" s="1">
        <f>Sheet3!G6*$E$1</f>
        <v>7.3758000000000008</v>
      </c>
      <c r="C6" s="1">
        <f>Sheet3!L6*$E$1</f>
        <v>46.727480000000007</v>
      </c>
      <c r="D6" s="1">
        <f>Sheet3!M6*$E$1</f>
        <v>3.4668400000000004</v>
      </c>
      <c r="F6" s="1"/>
      <c r="G6" s="1"/>
    </row>
    <row r="7" spans="1:7" x14ac:dyDescent="0.3">
      <c r="A7" s="1">
        <f>Sheet3!F7*$E$1</f>
        <v>176.46832000000001</v>
      </c>
      <c r="B7" s="1">
        <f>Sheet3!G7*$E$1</f>
        <v>9.7605400000000007</v>
      </c>
      <c r="C7" s="1">
        <f>Sheet3!L7*$E$1</f>
        <v>33.091500000000003</v>
      </c>
      <c r="D7" s="1">
        <f>Sheet3!M7*$E$1</f>
        <v>3.7742600000000004</v>
      </c>
      <c r="F7" s="1"/>
      <c r="G7" s="1"/>
    </row>
    <row r="8" spans="1:7" x14ac:dyDescent="0.3">
      <c r="A8" s="1">
        <f>Sheet3!F8*$E$1</f>
        <v>164.28032000000002</v>
      </c>
      <c r="B8" s="1">
        <f>Sheet3!G8*$E$1</f>
        <v>4.1832400000000005</v>
      </c>
      <c r="C8" s="1">
        <f>Sheet3!L8*$E$1</f>
        <v>50.331660000000007</v>
      </c>
      <c r="D8" s="1">
        <f>Sheet3!M8*$E$1</f>
        <v>11.813260000000001</v>
      </c>
      <c r="F8" s="1"/>
      <c r="G8" s="1"/>
    </row>
    <row r="9" spans="1:7" x14ac:dyDescent="0.3">
      <c r="A9" s="1">
        <f>Sheet3!F9*$E$1</f>
        <v>173.74658000000002</v>
      </c>
      <c r="B9" s="1">
        <f>Sheet3!G9*$E$1</f>
        <v>6.7935200000000009</v>
      </c>
      <c r="C9" s="1">
        <f>Sheet3!L9*$E$1</f>
        <v>33.7806</v>
      </c>
      <c r="D9" s="1">
        <f>Sheet3!M9*$E$1</f>
        <v>11.049860000000001</v>
      </c>
      <c r="F9" s="1"/>
      <c r="G9" s="1"/>
    </row>
    <row r="10" spans="1:7" x14ac:dyDescent="0.3">
      <c r="A10" s="1">
        <f>Sheet3!F10*$E$1</f>
        <v>186.72930000000002</v>
      </c>
      <c r="B10" s="1">
        <f>Sheet3!G10*$E$1</f>
        <v>7.3161400000000008</v>
      </c>
      <c r="C10" s="1">
        <f>Sheet3!L10*$E$1</f>
        <v>30.562940000000001</v>
      </c>
      <c r="D10" s="1">
        <f>Sheet3!M10*$E$1</f>
        <v>7.1392800000000003</v>
      </c>
      <c r="F10" s="1"/>
      <c r="G10" s="1"/>
    </row>
    <row r="11" spans="1:7" x14ac:dyDescent="0.3">
      <c r="A11" s="1">
        <f>Sheet3!F11*$E$1</f>
        <v>159.03670000000002</v>
      </c>
      <c r="B11" s="1">
        <f>Sheet3!G11*$E$1</f>
        <v>5.3630400000000007</v>
      </c>
      <c r="C11" s="1">
        <f>Sheet3!L11*$E$1</f>
        <v>44.606300000000005</v>
      </c>
      <c r="D11" s="1">
        <f>Sheet3!M11*$E$1</f>
        <v>6.8789400000000009</v>
      </c>
      <c r="F11" s="1"/>
      <c r="G11" s="1"/>
    </row>
    <row r="12" spans="1:7" x14ac:dyDescent="0.3">
      <c r="A12" s="1">
        <f>Sheet3!F12*$E$1</f>
        <v>183.01872</v>
      </c>
      <c r="B12" s="1">
        <f>Sheet3!G12*$E$1</f>
        <v>11.588760000000001</v>
      </c>
      <c r="C12" s="1">
        <f>Sheet3!L12*$E$1</f>
        <v>52.983160000000005</v>
      </c>
      <c r="D12" s="1">
        <f>Sheet3!M12*$E$1</f>
        <v>14.992900000000001</v>
      </c>
      <c r="F12" s="1"/>
      <c r="G12" s="1"/>
    </row>
    <row r="13" spans="1:7" x14ac:dyDescent="0.3">
      <c r="A13" s="1">
        <f>Sheet3!F13*$E$1</f>
        <v>171.55956</v>
      </c>
      <c r="B13" s="1">
        <f>Sheet3!G13*$E$1</f>
        <v>13.85308</v>
      </c>
      <c r="C13" s="1">
        <f>Sheet3!L13*$E$1</f>
        <v>50.602800000000002</v>
      </c>
      <c r="D13" s="1">
        <f>Sheet3!M13*$E$1</f>
        <v>4.1932</v>
      </c>
      <c r="F13" s="1"/>
      <c r="G13" s="1"/>
    </row>
    <row r="14" spans="1:7" x14ac:dyDescent="0.3">
      <c r="A14" s="1">
        <f>Sheet3!F14*$E$1</f>
        <v>194.94314000000003</v>
      </c>
      <c r="B14" s="1">
        <f>Sheet3!G14*$E$1</f>
        <v>17.256600000000002</v>
      </c>
      <c r="C14" s="1">
        <f>Sheet3!L14*$E$1</f>
        <v>31.666120000000003</v>
      </c>
      <c r="D14" s="1">
        <f>Sheet3!M14*$E$1</f>
        <v>3.9896000000000003</v>
      </c>
      <c r="F14" s="1"/>
      <c r="G14" s="1"/>
    </row>
    <row r="15" spans="1:7" x14ac:dyDescent="0.3">
      <c r="A15" s="1">
        <f>Sheet3!F15*$E$1</f>
        <v>196.80382000000003</v>
      </c>
      <c r="B15" s="1">
        <f>Sheet3!G15*$E$1</f>
        <v>15.954860000000002</v>
      </c>
      <c r="C15" s="1">
        <f>Sheet3!L15*$E$1</f>
        <v>33.539580000000001</v>
      </c>
      <c r="D15" s="1">
        <f>Sheet3!M15*$E$1</f>
        <v>5.5507000000000009</v>
      </c>
      <c r="F15" s="1"/>
      <c r="G15" s="1"/>
    </row>
    <row r="16" spans="1:7" x14ac:dyDescent="0.3">
      <c r="A16" s="1">
        <f>Sheet3!F16*$E$1</f>
        <v>178.34048000000001</v>
      </c>
      <c r="B16" s="1">
        <f>Sheet3!G16*$E$1</f>
        <v>17.86506</v>
      </c>
      <c r="C16" s="1">
        <f>Sheet3!L16*$E$1</f>
        <v>33.159580000000005</v>
      </c>
      <c r="D16" s="1">
        <f>Sheet3!M16*$E$1</f>
        <v>6.0500800000000003</v>
      </c>
      <c r="F16" s="1"/>
      <c r="G16" s="1"/>
    </row>
    <row r="17" spans="1:7" x14ac:dyDescent="0.3">
      <c r="A17" s="1">
        <f>Sheet3!F17*$E$1</f>
        <v>156.76304000000002</v>
      </c>
      <c r="B17" s="1">
        <f>Sheet3!G17*$E$1</f>
        <v>18.25742</v>
      </c>
      <c r="C17" s="1">
        <f>Sheet3!L17*$E$1</f>
        <v>37.899700000000003</v>
      </c>
      <c r="D17" s="1">
        <f>Sheet3!M17*$E$1</f>
        <v>6.6494400000000002</v>
      </c>
      <c r="F17" s="1"/>
      <c r="G17" s="1"/>
    </row>
    <row r="18" spans="1:7" x14ac:dyDescent="0.3">
      <c r="A18" s="1">
        <f>Sheet3!F18*$E$1</f>
        <v>151.04416000000001</v>
      </c>
      <c r="B18" s="1">
        <f>Sheet3!G18*$E$1</f>
        <v>20.328480000000003</v>
      </c>
      <c r="C18" s="1">
        <f>Sheet3!L18*$E$1</f>
        <v>34.503700000000002</v>
      </c>
      <c r="D18" s="1">
        <f>Sheet3!M18*$E$1</f>
        <v>7.1383600000000005</v>
      </c>
      <c r="F18" s="1"/>
      <c r="G18" s="1"/>
    </row>
    <row r="19" spans="1:7" x14ac:dyDescent="0.3">
      <c r="A19" s="1">
        <f>Sheet3!F19*$E$1</f>
        <v>149.60222000000002</v>
      </c>
      <c r="B19" s="1">
        <f>Sheet3!G19*$E$1</f>
        <v>20.958080000000002</v>
      </c>
      <c r="C19" s="1">
        <f>Sheet3!L19*$E$1</f>
        <v>34.635420000000003</v>
      </c>
      <c r="D19" s="1">
        <f>Sheet3!M19*$E$1</f>
        <v>7.4910000000000005</v>
      </c>
      <c r="F19" s="1"/>
      <c r="G19" s="1"/>
    </row>
    <row r="20" spans="1:7" x14ac:dyDescent="0.3">
      <c r="A20" s="1">
        <f>Sheet3!F20*$E$1</f>
        <v>173.57950000000002</v>
      </c>
      <c r="B20" s="1">
        <f>Sheet3!G20*$E$1</f>
        <v>16.7913</v>
      </c>
      <c r="C20" s="1">
        <f>Sheet3!L20*$E$1</f>
        <v>40.322720000000004</v>
      </c>
      <c r="D20" s="1">
        <f>Sheet3!M20*$E$1</f>
        <v>23.584400000000002</v>
      </c>
      <c r="F20" s="1"/>
      <c r="G20" s="1"/>
    </row>
    <row r="21" spans="1:7" x14ac:dyDescent="0.3">
      <c r="A21" s="1">
        <f>Sheet3!F21*$E$1</f>
        <v>173.04254</v>
      </c>
      <c r="B21" s="1">
        <f>Sheet3!G21*$E$1</f>
        <v>17.664240000000003</v>
      </c>
      <c r="C21" s="1">
        <f>Sheet3!L21*$E$1</f>
        <v>42.303340000000006</v>
      </c>
      <c r="D21" s="1">
        <f>Sheet3!M21*$E$1</f>
        <v>25.369580000000003</v>
      </c>
      <c r="F21" s="1"/>
      <c r="G21" s="1"/>
    </row>
    <row r="22" spans="1:7" x14ac:dyDescent="0.3">
      <c r="A22" s="1">
        <f>Sheet3!F22*$E$1</f>
        <v>164.03720000000001</v>
      </c>
      <c r="B22" s="1">
        <f>Sheet3!G22*$E$1</f>
        <v>29.340300000000003</v>
      </c>
      <c r="C22" s="1">
        <f>Sheet3!L22*$E$1</f>
        <v>6.0355400000000001</v>
      </c>
      <c r="D22" s="1">
        <f>Sheet3!M22*$E$1</f>
        <v>12.85998</v>
      </c>
      <c r="F22" s="1"/>
      <c r="G22" s="1"/>
    </row>
    <row r="23" spans="1:7" x14ac:dyDescent="0.3">
      <c r="A23" s="1">
        <f>Sheet3!F23*$E$1</f>
        <v>178.16538000000003</v>
      </c>
      <c r="B23" s="1">
        <f>Sheet3!G23*$E$1</f>
        <v>16.611240000000002</v>
      </c>
      <c r="C23" s="1">
        <f>Sheet3!L23*$E$1</f>
        <v>33.126200000000004</v>
      </c>
      <c r="D23" s="1">
        <f>Sheet3!M23*$E$1</f>
        <v>30.774600000000003</v>
      </c>
      <c r="F23" s="1"/>
      <c r="G23" s="1"/>
    </row>
    <row r="24" spans="1:7" x14ac:dyDescent="0.3">
      <c r="A24" s="1">
        <f>Sheet3!F24*$E$1</f>
        <v>180.19896000000003</v>
      </c>
      <c r="B24" s="1">
        <f>Sheet3!G24*$E$1</f>
        <v>18.255480000000002</v>
      </c>
      <c r="C24" s="1">
        <f>Sheet3!L24*$E$1</f>
        <v>34.257460000000002</v>
      </c>
      <c r="D24" s="1">
        <f>Sheet3!M24*$E$1</f>
        <v>33.8919</v>
      </c>
      <c r="F24" s="1"/>
      <c r="G24" s="1"/>
    </row>
    <row r="25" spans="1:7" x14ac:dyDescent="0.3">
      <c r="A25" s="1">
        <f>Sheet3!F25*$E$1</f>
        <v>177.78716000000003</v>
      </c>
      <c r="B25" s="1">
        <f>Sheet3!G25*$E$1</f>
        <v>16.479560000000003</v>
      </c>
      <c r="C25" s="1">
        <f>Sheet3!L25*$E$1</f>
        <v>33.435200000000002</v>
      </c>
      <c r="D25" s="1">
        <f>Sheet3!M25*$E$1</f>
        <v>30.739540000000002</v>
      </c>
      <c r="F25" s="1"/>
      <c r="G25" s="1"/>
    </row>
    <row r="26" spans="1:7" x14ac:dyDescent="0.3">
      <c r="A26" s="1">
        <f>Sheet3!F26*$E$1</f>
        <v>179.98990000000001</v>
      </c>
      <c r="B26" s="1">
        <f>Sheet3!G26*$E$1</f>
        <v>18.274320000000003</v>
      </c>
      <c r="C26" s="1">
        <f>Sheet3!L26*$E$1</f>
        <v>33.947740000000003</v>
      </c>
      <c r="D26" s="1">
        <f>Sheet3!M26*$E$1</f>
        <v>34.311080000000004</v>
      </c>
      <c r="F26" s="1"/>
      <c r="G26" s="1"/>
    </row>
    <row r="27" spans="1:7" x14ac:dyDescent="0.3">
      <c r="A27" s="1">
        <f>Sheet3!F27*$E$1</f>
        <v>180.03454000000002</v>
      </c>
      <c r="B27" s="1">
        <f>Sheet3!G27*$E$1</f>
        <v>18.8443</v>
      </c>
      <c r="C27" s="1">
        <f>Sheet3!L27*$E$1</f>
        <v>34.122040000000005</v>
      </c>
      <c r="D27" s="1">
        <f>Sheet3!M27*$E$1</f>
        <v>34.564600000000006</v>
      </c>
      <c r="F27" s="1"/>
      <c r="G27" s="1"/>
    </row>
    <row r="28" spans="1:7" x14ac:dyDescent="0.3">
      <c r="A28" s="1">
        <f>Sheet3!F28*$E$1</f>
        <v>180.77184000000003</v>
      </c>
      <c r="B28" s="1">
        <f>Sheet3!G28*$E$1</f>
        <v>18.461540000000003</v>
      </c>
      <c r="C28" s="1">
        <f>Sheet3!L28*$E$1</f>
        <v>35.958040000000004</v>
      </c>
      <c r="D28" s="1">
        <f>Sheet3!M28*$E$1</f>
        <v>35.286160000000002</v>
      </c>
      <c r="F28" s="1"/>
      <c r="G28" s="1"/>
    </row>
    <row r="29" spans="1:7" x14ac:dyDescent="0.3">
      <c r="A29" s="1">
        <f>Sheet3!F29*$E$1</f>
        <v>149.17280000000002</v>
      </c>
      <c r="B29" s="1">
        <f>Sheet3!G29*$E$1</f>
        <v>35.123780000000004</v>
      </c>
      <c r="C29" s="1">
        <f>Sheet3!L29*$E$1</f>
        <v>6.2485000000000008</v>
      </c>
      <c r="D29" s="1">
        <f>Sheet3!M29*$E$1</f>
        <v>13.598120000000002</v>
      </c>
      <c r="F29" s="1"/>
      <c r="G29" s="1"/>
    </row>
    <row r="30" spans="1:7" x14ac:dyDescent="0.3">
      <c r="A30" s="1">
        <f>Sheet3!F30*$E$1</f>
        <v>146.2783</v>
      </c>
      <c r="B30" s="1">
        <f>Sheet3!G30*$E$1</f>
        <v>35.452940000000005</v>
      </c>
      <c r="C30" s="1">
        <f>Sheet3!L30*$E$1</f>
        <v>7.0157600000000002</v>
      </c>
      <c r="D30" s="1">
        <f>Sheet3!M30*$E$1</f>
        <v>15.194360000000001</v>
      </c>
      <c r="F30" s="1"/>
      <c r="G30" s="1"/>
    </row>
    <row r="31" spans="1:7" x14ac:dyDescent="0.3">
      <c r="A31" s="1">
        <f>Sheet3!F31*$E$1</f>
        <v>150.28124000000003</v>
      </c>
      <c r="B31" s="1">
        <f>Sheet3!G31*$E$1</f>
        <v>34.978660000000005</v>
      </c>
      <c r="C31" s="1">
        <f>Sheet3!L31*$E$1</f>
        <v>7.7766000000000011</v>
      </c>
      <c r="D31" s="1">
        <f>Sheet3!M31*$E$1</f>
        <v>14.281900000000002</v>
      </c>
      <c r="F31" s="1"/>
      <c r="G31" s="1"/>
    </row>
    <row r="32" spans="1:7" x14ac:dyDescent="0.3">
      <c r="A32" s="1">
        <f>Sheet3!F32*$E$1</f>
        <v>144.17506</v>
      </c>
      <c r="B32" s="1">
        <f>Sheet3!G32*$E$1</f>
        <v>40.192260000000005</v>
      </c>
      <c r="C32" s="1">
        <f>Sheet3!L32*$E$1</f>
        <v>6.3848400000000005</v>
      </c>
      <c r="D32" s="1">
        <f>Sheet3!M32*$E$1</f>
        <v>15.550300000000002</v>
      </c>
      <c r="F32" s="1"/>
      <c r="G32" s="1"/>
    </row>
    <row r="33" spans="1:7" x14ac:dyDescent="0.3">
      <c r="A33" s="1">
        <f>Sheet3!F33*$E$1</f>
        <v>143.86160000000001</v>
      </c>
      <c r="B33" s="1">
        <f>Sheet3!G33*$E$1</f>
        <v>40.553260000000002</v>
      </c>
      <c r="C33" s="1">
        <f>Sheet3!L33*$E$1</f>
        <v>6.4082000000000008</v>
      </c>
      <c r="D33" s="1">
        <f>Sheet3!M33*$E$1</f>
        <v>15.687240000000001</v>
      </c>
      <c r="F33" s="1"/>
      <c r="G33" s="1"/>
    </row>
    <row r="34" spans="1:7" x14ac:dyDescent="0.3">
      <c r="A34" s="1">
        <f>Sheet3!F34*$E$1</f>
        <v>151.95524</v>
      </c>
      <c r="B34" s="1">
        <f>Sheet3!G34*$E$1</f>
        <v>36.925960000000003</v>
      </c>
      <c r="C34" s="1">
        <f>Sheet3!L34*$E$1</f>
        <v>8.3536999999999999</v>
      </c>
      <c r="D34" s="1">
        <f>Sheet3!M34*$E$1</f>
        <v>22.5548</v>
      </c>
      <c r="F34" s="1"/>
      <c r="G34" s="1"/>
    </row>
    <row r="35" spans="1:7" x14ac:dyDescent="0.3">
      <c r="A35" s="1">
        <f>Sheet3!F35*$E$1</f>
        <v>151.95530000000002</v>
      </c>
      <c r="B35" s="1">
        <f>Sheet3!G35*$E$1</f>
        <v>37.235240000000005</v>
      </c>
      <c r="C35" s="1">
        <f>Sheet3!L35*$E$1</f>
        <v>8.7350600000000007</v>
      </c>
      <c r="D35" s="1">
        <f>Sheet3!M35*$E$1</f>
        <v>22.716560000000001</v>
      </c>
      <c r="F35" s="1"/>
      <c r="G35" s="1"/>
    </row>
    <row r="36" spans="1:7" x14ac:dyDescent="0.3">
      <c r="A36" s="1">
        <f>Sheet3!F36*$E$1</f>
        <v>150.82666</v>
      </c>
      <c r="B36" s="1">
        <f>Sheet3!G36*$E$1</f>
        <v>38.846140000000005</v>
      </c>
      <c r="C36" s="1">
        <f>Sheet3!L36*$E$1</f>
        <v>6.6258600000000003</v>
      </c>
      <c r="D36" s="1">
        <f>Sheet3!M36*$E$1</f>
        <v>21.022000000000002</v>
      </c>
      <c r="F36" s="1"/>
      <c r="G36" s="1"/>
    </row>
    <row r="37" spans="1:7" x14ac:dyDescent="0.3">
      <c r="A37" s="1">
        <f>Sheet3!F37*$E$1</f>
        <v>148.62144000000001</v>
      </c>
      <c r="B37" s="1">
        <f>Sheet3!G37*$E$1</f>
        <v>38.70964</v>
      </c>
      <c r="C37" s="1">
        <f>Sheet3!L37*$E$1</f>
        <v>9.12026</v>
      </c>
      <c r="D37" s="1">
        <f>Sheet3!M37*$E$1</f>
        <v>23.235300000000002</v>
      </c>
      <c r="F37" s="1"/>
      <c r="G37" s="1"/>
    </row>
    <row r="38" spans="1:7" x14ac:dyDescent="0.3">
      <c r="A38" s="1">
        <f>Sheet3!F38*$E$1</f>
        <v>148.32302000000001</v>
      </c>
      <c r="B38" s="1">
        <f>Sheet3!G38*$E$1</f>
        <v>38.921040000000005</v>
      </c>
      <c r="C38" s="1">
        <f>Sheet3!L38*$E$1</f>
        <v>7.5247800000000007</v>
      </c>
      <c r="D38" s="1">
        <f>Sheet3!M38*$E$1</f>
        <v>25.448860000000003</v>
      </c>
      <c r="F38" s="1"/>
      <c r="G38" s="1"/>
    </row>
    <row r="39" spans="1:7" x14ac:dyDescent="0.3">
      <c r="A39" s="1">
        <f>Sheet3!F39*$E$1</f>
        <v>157.49506000000002</v>
      </c>
      <c r="B39" s="1">
        <f>Sheet3!G39*$E$1</f>
        <v>31.130100000000002</v>
      </c>
      <c r="C39" s="1">
        <f>Sheet3!L39*$E$1</f>
        <v>26.021140000000003</v>
      </c>
      <c r="D39" s="1">
        <f>Sheet3!M39*$E$1</f>
        <v>37.803980000000003</v>
      </c>
      <c r="F39" s="1"/>
      <c r="G39" s="1"/>
    </row>
    <row r="40" spans="1:7" x14ac:dyDescent="0.3">
      <c r="A40" s="1">
        <f>Sheet3!F40*$E$1</f>
        <v>156.75826000000001</v>
      </c>
      <c r="B40" s="1">
        <f>Sheet3!G40*$E$1</f>
        <v>31.403420000000004</v>
      </c>
      <c r="C40" s="1">
        <f>Sheet3!L40*$E$1</f>
        <v>27.681300000000004</v>
      </c>
      <c r="D40" s="1">
        <f>Sheet3!M40*$E$1</f>
        <v>37.623740000000005</v>
      </c>
      <c r="F40" s="1"/>
      <c r="G40" s="1"/>
    </row>
    <row r="41" spans="1:7" x14ac:dyDescent="0.3">
      <c r="A41" s="1">
        <f>Sheet3!F41*$E$1</f>
        <v>158.21700000000001</v>
      </c>
      <c r="B41" s="1">
        <f>Sheet3!G41*$E$1</f>
        <v>30.947820000000004</v>
      </c>
      <c r="C41" s="1">
        <f>Sheet3!L41*$E$1</f>
        <v>27.234680000000001</v>
      </c>
      <c r="D41" s="1">
        <f>Sheet3!M41*$E$1</f>
        <v>38.68056</v>
      </c>
      <c r="F41" s="1"/>
      <c r="G41" s="1"/>
    </row>
    <row r="42" spans="1:7" x14ac:dyDescent="0.3">
      <c r="A42" s="1">
        <f>Sheet3!F42*$E$1</f>
        <v>147.90618000000001</v>
      </c>
      <c r="B42" s="1">
        <f>Sheet3!G42*$E$1</f>
        <v>28.821380000000001</v>
      </c>
      <c r="C42" s="1">
        <f>Sheet3!L42*$E$1</f>
        <v>13.204000000000001</v>
      </c>
      <c r="D42" s="1">
        <f>Sheet3!M42*$E$1</f>
        <v>50.949980000000004</v>
      </c>
      <c r="F42" s="1"/>
      <c r="G42" s="1"/>
    </row>
    <row r="43" spans="1:7" x14ac:dyDescent="0.3">
      <c r="A43" s="1">
        <f>Sheet3!F43*$E$1</f>
        <v>149.08728000000002</v>
      </c>
      <c r="B43" s="1">
        <f>Sheet3!G43*$E$1</f>
        <v>33.191300000000005</v>
      </c>
      <c r="C43" s="1">
        <f>Sheet3!L43*$E$1</f>
        <v>20.016620000000003</v>
      </c>
      <c r="D43" s="1">
        <f>Sheet3!M43*$E$1</f>
        <v>52.168940000000006</v>
      </c>
      <c r="F43" s="1"/>
      <c r="G43" s="1"/>
    </row>
    <row r="44" spans="1:7" x14ac:dyDescent="0.3">
      <c r="A44" s="1">
        <f>Sheet3!F44*$E$1</f>
        <v>149.58816000000002</v>
      </c>
      <c r="B44" s="1">
        <f>Sheet3!G44*$E$1</f>
        <v>32.768460000000005</v>
      </c>
      <c r="C44" s="1">
        <f>Sheet3!L44*$E$1</f>
        <v>19.920000000000002</v>
      </c>
      <c r="D44" s="1">
        <f>Sheet3!M44*$E$1</f>
        <v>52.753300000000003</v>
      </c>
      <c r="F44" s="1"/>
      <c r="G44" s="1"/>
    </row>
    <row r="45" spans="1:7" x14ac:dyDescent="0.3">
      <c r="A45" s="1">
        <f>Sheet3!F45*$E$1</f>
        <v>148.26164</v>
      </c>
      <c r="B45" s="1">
        <f>Sheet3!G45*$E$1</f>
        <v>33.830680000000001</v>
      </c>
      <c r="C45" s="1">
        <f>Sheet3!L45*$E$1</f>
        <v>19.620460000000001</v>
      </c>
      <c r="D45" s="1">
        <f>Sheet3!M45*$E$1</f>
        <v>53.032480000000007</v>
      </c>
      <c r="F45" s="1"/>
      <c r="G45" s="1"/>
    </row>
    <row r="46" spans="1:7" x14ac:dyDescent="0.3">
      <c r="A46" s="1">
        <f>Sheet3!F46*$E$1</f>
        <v>182.46446</v>
      </c>
      <c r="B46" s="1">
        <f>Sheet3!G46*$E$1</f>
        <v>3.0642</v>
      </c>
      <c r="C46" s="1">
        <f>Sheet3!L46*$E$1</f>
        <v>44.055040000000005</v>
      </c>
      <c r="D46" s="1">
        <f>Sheet3!M46*$E$1</f>
        <v>2.3500400000000004</v>
      </c>
      <c r="F46" s="1"/>
      <c r="G46" s="1"/>
    </row>
    <row r="47" spans="1:7" x14ac:dyDescent="0.3">
      <c r="A47" s="1">
        <f>Sheet3!F47*$E$1</f>
        <v>234.88814000000002</v>
      </c>
      <c r="B47" s="1">
        <f>Sheet3!G47*$E$1</f>
        <v>6.8969000000000005</v>
      </c>
      <c r="C47" s="1">
        <f>Sheet3!L47*$E$1</f>
        <v>21.610700000000001</v>
      </c>
      <c r="D47" s="1">
        <f>Sheet3!M47*$E$1</f>
        <v>6.1566800000000006</v>
      </c>
      <c r="F47" s="1"/>
      <c r="G47" s="1"/>
    </row>
    <row r="48" spans="1:7" x14ac:dyDescent="0.3">
      <c r="A48" s="1">
        <f>Sheet3!F48*$E$1</f>
        <v>216.74116000000001</v>
      </c>
      <c r="B48" s="1">
        <f>Sheet3!G48*$E$1</f>
        <v>8.7738000000000014</v>
      </c>
      <c r="C48" s="1">
        <f>Sheet3!L48*$E$1</f>
        <v>18.345980000000001</v>
      </c>
      <c r="D48" s="1">
        <f>Sheet3!M48*$E$1</f>
        <v>7.3376600000000005</v>
      </c>
      <c r="F48" s="1"/>
      <c r="G48" s="1"/>
    </row>
    <row r="49" spans="1:7" x14ac:dyDescent="0.3">
      <c r="A49" s="1">
        <f>Sheet3!F49*$E$1</f>
        <v>174.75128000000001</v>
      </c>
      <c r="B49" s="1">
        <f>Sheet3!G49*$E$1</f>
        <v>4.1797000000000004</v>
      </c>
      <c r="C49" s="1">
        <f>Sheet3!L49*$E$1</f>
        <v>33.986780000000003</v>
      </c>
      <c r="D49" s="1">
        <f>Sheet3!M49*$E$1</f>
        <v>7.1277800000000004</v>
      </c>
      <c r="F49" s="1"/>
      <c r="G49" s="1"/>
    </row>
    <row r="50" spans="1:7" x14ac:dyDescent="0.3">
      <c r="A50" s="1">
        <f>Sheet3!F50*$E$1</f>
        <v>171.88118</v>
      </c>
      <c r="B50" s="1">
        <f>Sheet3!G50*$E$1</f>
        <v>5.1432000000000002</v>
      </c>
      <c r="C50" s="1">
        <f>Sheet3!L50*$E$1</f>
        <v>44.180440000000004</v>
      </c>
      <c r="D50" s="1">
        <f>Sheet3!M50*$E$1</f>
        <v>11.353560000000002</v>
      </c>
      <c r="F50" s="1"/>
      <c r="G50" s="1"/>
    </row>
    <row r="51" spans="1:7" x14ac:dyDescent="0.3">
      <c r="A51" s="1">
        <f>Sheet3!F51*$E$1</f>
        <v>178.73784000000001</v>
      </c>
      <c r="B51" s="1">
        <f>Sheet3!G51*$E$1</f>
        <v>4.00908</v>
      </c>
      <c r="C51" s="1">
        <f>Sheet3!L51*$E$1</f>
        <v>80.905620000000013</v>
      </c>
      <c r="D51" s="1">
        <f>Sheet3!M51*$E$1</f>
        <v>3.8788200000000002</v>
      </c>
      <c r="F51" s="1"/>
      <c r="G51" s="1"/>
    </row>
    <row r="52" spans="1:7" x14ac:dyDescent="0.3">
      <c r="A52" s="1">
        <f>Sheet3!F52*$E$1</f>
        <v>159.03004000000001</v>
      </c>
      <c r="B52" s="1">
        <f>Sheet3!G52*$E$1</f>
        <v>1.7055200000000001</v>
      </c>
      <c r="C52" s="1">
        <f>Sheet3!L52*$E$1</f>
        <v>12.360380000000001</v>
      </c>
      <c r="D52" s="1">
        <f>Sheet3!M52*$E$1</f>
        <v>5.1645800000000008</v>
      </c>
      <c r="F52" s="1"/>
      <c r="G52" s="1"/>
    </row>
    <row r="53" spans="1:7" x14ac:dyDescent="0.3">
      <c r="A53" s="1">
        <f>AVERAGE(A3:A52)</f>
        <v>168.44535239999996</v>
      </c>
      <c r="B53" s="1">
        <f t="shared" ref="B53:D53" si="0">AVERAGE(B3:B52)</f>
        <v>19.945248000000003</v>
      </c>
      <c r="C53" s="1">
        <f t="shared" si="0"/>
        <v>28.725223200000009</v>
      </c>
      <c r="D53" s="1">
        <f t="shared" si="0"/>
        <v>18.559727200000005</v>
      </c>
      <c r="E53" t="s">
        <v>154</v>
      </c>
    </row>
    <row r="54" spans="1:7" x14ac:dyDescent="0.3">
      <c r="A54" s="1" t="s">
        <v>168</v>
      </c>
      <c r="B54">
        <f>SUM(A53:D53)</f>
        <v>235.67555079999997</v>
      </c>
    </row>
    <row r="55" spans="1:7" x14ac:dyDescent="0.3">
      <c r="A55" s="1" t="s">
        <v>155</v>
      </c>
      <c r="B55" s="1">
        <f>linkedrecords!$D$2*(B53+D53)</f>
        <v>26.307754205896003</v>
      </c>
    </row>
    <row r="56" spans="1:7" x14ac:dyDescent="0.3">
      <c r="A56" s="1" t="s">
        <v>156</v>
      </c>
      <c r="B56" s="1">
        <f>linkedrecords!$C$2*A53</f>
        <v>122.75825635925277</v>
      </c>
    </row>
    <row r="57" spans="1:7" x14ac:dyDescent="0.3">
      <c r="A57" s="1" t="s">
        <v>157</v>
      </c>
      <c r="B57" s="1">
        <f>linkedrecords!$B$2*C53</f>
        <v>0.28667226974359211</v>
      </c>
    </row>
    <row r="58" spans="1:7" x14ac:dyDescent="0.3">
      <c r="A58" s="5" t="s">
        <v>166</v>
      </c>
      <c r="B58">
        <f>SUM(B55:B57)</f>
        <v>149.35268283489236</v>
      </c>
    </row>
    <row r="59" spans="1:7" x14ac:dyDescent="0.3">
      <c r="A59" s="5" t="s">
        <v>167</v>
      </c>
      <c r="B59" s="5">
        <f>Sheet1!B55*linkedrecords!E2*20</f>
        <v>3.9803138157141751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</sheetData>
  <mergeCells count="2">
    <mergeCell ref="A1:D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" zoomScale="99" zoomScaleNormal="99" workbookViewId="0">
      <pane xSplit="1" ySplit="1" topLeftCell="B34" activePane="bottomRight" state="frozen"/>
      <selection activeCell="A2" sqref="A2"/>
      <selection pane="topRight" activeCell="B2" sqref="B2"/>
      <selection pane="bottomLeft" activeCell="A3" sqref="A3"/>
      <selection pane="bottomRight" activeCell="B57" sqref="B57"/>
    </sheetView>
  </sheetViews>
  <sheetFormatPr defaultRowHeight="14.4" x14ac:dyDescent="0.3"/>
  <cols>
    <col min="7" max="7" width="8.88671875" style="1"/>
    <col min="8" max="8" width="13.44140625" style="1" bestFit="1" customWidth="1"/>
    <col min="9" max="9" width="12.77734375" style="1" bestFit="1" customWidth="1"/>
    <col min="10" max="10" width="8.88671875" style="1"/>
  </cols>
  <sheetData>
    <row r="1" spans="1:16" x14ac:dyDescent="0.3">
      <c r="A1" s="8" t="s">
        <v>149</v>
      </c>
      <c r="B1" s="8"/>
      <c r="C1" s="8"/>
      <c r="D1" s="8"/>
      <c r="E1" s="8"/>
      <c r="F1" s="8"/>
      <c r="G1" s="8"/>
      <c r="H1" s="8"/>
      <c r="I1" s="8"/>
      <c r="J1" s="4"/>
      <c r="K1" s="1">
        <f>1000/50000000</f>
        <v>2.0000000000000002E-5</v>
      </c>
    </row>
    <row r="2" spans="1:16" x14ac:dyDescent="0.3">
      <c r="A2" t="s">
        <v>150</v>
      </c>
      <c r="B2" t="s">
        <v>151</v>
      </c>
      <c r="C2" t="s">
        <v>158</v>
      </c>
      <c r="D2" t="s">
        <v>159</v>
      </c>
      <c r="E2" t="s">
        <v>160</v>
      </c>
      <c r="F2" t="s">
        <v>161</v>
      </c>
      <c r="G2" s="7" t="s">
        <v>172</v>
      </c>
      <c r="H2" s="7" t="s">
        <v>173</v>
      </c>
      <c r="I2" s="7" t="s">
        <v>171</v>
      </c>
      <c r="J2" s="7" t="s">
        <v>174</v>
      </c>
    </row>
    <row r="3" spans="1:16" x14ac:dyDescent="0.3">
      <c r="A3">
        <f>Sheet4!F3*$K$1</f>
        <v>6.2257400000000009</v>
      </c>
      <c r="B3" s="1">
        <f>Sheet4!G3*$K$1</f>
        <v>2.3994200000000001</v>
      </c>
      <c r="C3" s="1">
        <f>Sheet4!I3*$K$1</f>
        <v>0.43152000000000001</v>
      </c>
      <c r="D3" s="1">
        <f>Sheet4!J3*$K$1</f>
        <v>0.73294000000000004</v>
      </c>
      <c r="E3" s="1">
        <f>Sheet4!O3*$K$1</f>
        <v>3.7885800000000005</v>
      </c>
      <c r="F3" s="1">
        <f>Sheet4!P3*$K$1</f>
        <v>4.4200000000000003E-3</v>
      </c>
      <c r="G3" s="7">
        <f>Sheet4!K3*$K$1</f>
        <v>23.32</v>
      </c>
      <c r="H3" s="7">
        <f>Sheet4!M3*$K$1</f>
        <v>2.9076200000000001</v>
      </c>
      <c r="I3" s="7">
        <f>Sheet4!V3*$K$1</f>
        <v>10.092400000000001</v>
      </c>
      <c r="J3" s="7">
        <f>(Sheet4!L3-Sheet4!V3)*$K$1</f>
        <v>10.319980000000001</v>
      </c>
    </row>
    <row r="4" spans="1:16" x14ac:dyDescent="0.3">
      <c r="A4" s="1">
        <f>Sheet4!F4*$K$1</f>
        <v>5.7597600000000009</v>
      </c>
      <c r="B4" s="1">
        <f>Sheet4!G4*$K$1</f>
        <v>2.4500000000000002</v>
      </c>
      <c r="C4" s="1">
        <f>Sheet4!I4*$K$1</f>
        <v>0.47858000000000006</v>
      </c>
      <c r="D4" s="1">
        <f>Sheet4!J4*$K$1</f>
        <v>1.2973000000000001</v>
      </c>
      <c r="E4" s="1">
        <f>Sheet4!O4*$K$1</f>
        <v>2.5033400000000001</v>
      </c>
      <c r="F4" s="1">
        <f>Sheet4!P4*$K$1</f>
        <v>7.2000000000000007E-3</v>
      </c>
      <c r="G4" s="7">
        <f>Sheet4!K4*$K$1</f>
        <v>16.307300000000001</v>
      </c>
      <c r="H4" s="7">
        <f>Sheet4!M4*$K$1</f>
        <v>0.99794000000000005</v>
      </c>
      <c r="I4" s="7">
        <f>Sheet4!V4*$K$1</f>
        <v>7.604280000000001</v>
      </c>
      <c r="J4" s="7">
        <f>(Sheet4!L4-Sheet4!V4)*$K$1</f>
        <v>7.7050800000000006</v>
      </c>
    </row>
    <row r="5" spans="1:16" x14ac:dyDescent="0.3">
      <c r="A5" s="1">
        <f>Sheet4!F5*$K$1</f>
        <v>4.9699</v>
      </c>
      <c r="B5" s="1">
        <f>Sheet4!G5*$K$1</f>
        <v>1.5247400000000002</v>
      </c>
      <c r="C5" s="1">
        <f>Sheet4!I5*$K$1</f>
        <v>0.53780000000000006</v>
      </c>
      <c r="D5" s="1">
        <f>Sheet4!J5*$K$1</f>
        <v>4.1077600000000007</v>
      </c>
      <c r="E5" s="1">
        <f>Sheet4!O5*$K$1</f>
        <v>5.36836</v>
      </c>
      <c r="F5" s="1">
        <f>Sheet4!P5*$K$1</f>
        <v>1.7640000000000003E-2</v>
      </c>
      <c r="G5" s="7">
        <f>Sheet4!K5*$K$1</f>
        <v>14.566400000000002</v>
      </c>
      <c r="H5" s="7">
        <f>Sheet4!M5*$K$1</f>
        <v>2.0180200000000004</v>
      </c>
      <c r="I5" s="7">
        <f>Sheet4!V5*$K$1</f>
        <v>6.2621000000000002</v>
      </c>
      <c r="J5" s="7">
        <f>(Sheet4!L5-Sheet4!V5)*$K$1</f>
        <v>6.2862800000000005</v>
      </c>
    </row>
    <row r="6" spans="1:16" x14ac:dyDescent="0.3">
      <c r="A6" s="1">
        <f>Sheet4!F6*$K$1</f>
        <v>10.95776</v>
      </c>
      <c r="B6" s="1">
        <f>Sheet4!G6*$K$1</f>
        <v>2.8532200000000003</v>
      </c>
      <c r="C6" s="1">
        <f>Sheet4!I6*$K$1</f>
        <v>0.95602000000000009</v>
      </c>
      <c r="D6" s="1">
        <f>Sheet4!J6*$K$1</f>
        <v>1.38992</v>
      </c>
      <c r="E6" s="1">
        <f>Sheet4!O6*$K$1</f>
        <v>4.4315800000000003</v>
      </c>
      <c r="F6" s="1">
        <f>Sheet4!P6*$K$1</f>
        <v>9.6000000000000009E-3</v>
      </c>
      <c r="G6" s="7">
        <f>Sheet4!K6*$K$1</f>
        <v>24.725600000000004</v>
      </c>
      <c r="H6" s="7">
        <f>Sheet4!M6*$K$1</f>
        <v>1.1268200000000002</v>
      </c>
      <c r="I6" s="7">
        <f>Sheet4!V6*$K$1</f>
        <v>12.450560000000001</v>
      </c>
      <c r="J6" s="7">
        <f>(Sheet4!L6-Sheet4!V6)*$K$1</f>
        <v>11.14822</v>
      </c>
    </row>
    <row r="7" spans="1:16" x14ac:dyDescent="0.3">
      <c r="A7" s="1">
        <f>Sheet4!F7*$K$1</f>
        <v>8.2643800000000009</v>
      </c>
      <c r="B7" s="1">
        <f>Sheet4!G7*$K$1</f>
        <v>2.6908800000000004</v>
      </c>
      <c r="C7" s="1">
        <f>Sheet4!I7*$K$1</f>
        <v>0.65966000000000002</v>
      </c>
      <c r="D7" s="1">
        <f>Sheet4!J7*$K$1</f>
        <v>2.95642</v>
      </c>
      <c r="E7" s="1">
        <f>Sheet4!O7*$K$1</f>
        <v>5.0413800000000002</v>
      </c>
      <c r="F7" s="1">
        <f>Sheet4!P7*$K$1</f>
        <v>2.0060000000000001E-2</v>
      </c>
      <c r="G7" s="7">
        <f>Sheet4!K7*$K$1</f>
        <v>19.310260000000003</v>
      </c>
      <c r="H7" s="7">
        <f>Sheet4!M7*$K$1</f>
        <v>1.8281600000000002</v>
      </c>
      <c r="I7" s="7">
        <f>Sheet4!V7*$K$1</f>
        <v>9.7444600000000001</v>
      </c>
      <c r="J7" s="7">
        <f>(Sheet4!L7-Sheet4!V7)*$K$1</f>
        <v>7.7376400000000007</v>
      </c>
    </row>
    <row r="8" spans="1:16" x14ac:dyDescent="0.3">
      <c r="A8" s="1">
        <f>Sheet4!F8*$K$1</f>
        <v>3.3446400000000001</v>
      </c>
      <c r="B8" s="1">
        <f>Sheet4!G8*$K$1</f>
        <v>4.9769600000000001</v>
      </c>
      <c r="C8" s="1">
        <f>Sheet4!I8*$K$1</f>
        <v>0.24960000000000002</v>
      </c>
      <c r="D8" s="1">
        <f>Sheet4!J8*$K$1</f>
        <v>0.59728000000000003</v>
      </c>
      <c r="E8" s="1">
        <f>Sheet4!O8*$K$1</f>
        <v>3.5054200000000004</v>
      </c>
      <c r="F8" s="1">
        <f>Sheet4!P8*$K$1</f>
        <v>1.4180000000000002E-2</v>
      </c>
      <c r="G8" s="7">
        <f>Sheet4!K8*$K$1</f>
        <v>32.000900000000001</v>
      </c>
      <c r="H8" s="7">
        <f>Sheet4!M8*$K$1</f>
        <v>5.2984600000000004</v>
      </c>
      <c r="I8" s="7">
        <f>Sheet4!V8*$K$1</f>
        <v>10.816840000000001</v>
      </c>
      <c r="J8" s="7">
        <f>(Sheet4!L8-Sheet4!V8)*$K$1</f>
        <v>15.885600000000002</v>
      </c>
    </row>
    <row r="9" spans="1:16" x14ac:dyDescent="0.3">
      <c r="A9" s="1">
        <f>Sheet4!F9*$K$1</f>
        <v>13.26862</v>
      </c>
      <c r="B9" s="1">
        <f>Sheet4!G9*$K$1</f>
        <v>1.5103600000000001</v>
      </c>
      <c r="C9" s="1">
        <f>Sheet4!I9*$K$1</f>
        <v>0.95850000000000013</v>
      </c>
      <c r="D9" s="1">
        <f>Sheet4!J9*$K$1</f>
        <v>0.83122000000000007</v>
      </c>
      <c r="E9" s="1">
        <f>Sheet4!O9*$K$1</f>
        <v>6.5548400000000004</v>
      </c>
      <c r="F9" s="1">
        <f>Sheet4!P9*$K$1</f>
        <v>3.7200000000000002E-3</v>
      </c>
      <c r="G9" s="7">
        <f>Sheet4!K9*$K$1</f>
        <v>39.952000000000005</v>
      </c>
      <c r="H9" s="7">
        <f>Sheet4!M9*$K$1</f>
        <v>1.7947000000000002</v>
      </c>
      <c r="I9" s="7">
        <f>Sheet4!V9*$K$1</f>
        <v>15.625460000000002</v>
      </c>
      <c r="J9" s="7">
        <f>(Sheet4!L9-Sheet4!V9)*$K$1</f>
        <v>22.531840000000003</v>
      </c>
    </row>
    <row r="10" spans="1:16" x14ac:dyDescent="0.3">
      <c r="A10" s="1">
        <f>Sheet4!F10*$K$1</f>
        <v>14.910420000000002</v>
      </c>
      <c r="B10" s="1">
        <f>Sheet4!G10*$K$1</f>
        <v>3.6753000000000005</v>
      </c>
      <c r="C10" s="1">
        <f>Sheet4!I10*$K$1</f>
        <v>0.36580000000000001</v>
      </c>
      <c r="D10" s="1">
        <f>Sheet4!J10*$K$1</f>
        <v>1.7146800000000002</v>
      </c>
      <c r="E10" s="1">
        <f>Sheet4!O10*$K$1</f>
        <v>3.6321000000000003</v>
      </c>
      <c r="F10" s="1">
        <f>Sheet4!P10*$K$1</f>
        <v>7.8600000000000007E-3</v>
      </c>
      <c r="G10" s="7">
        <f>Sheet4!K10*$K$1</f>
        <v>45.461900000000007</v>
      </c>
      <c r="H10" s="7">
        <f>Sheet4!M10*$K$1</f>
        <v>3.3620400000000004</v>
      </c>
      <c r="I10" s="7">
        <f>Sheet4!V10*$K$1</f>
        <v>19.455060000000003</v>
      </c>
      <c r="J10" s="7">
        <f>(Sheet4!L10-Sheet4!V10)*$K$1</f>
        <v>22.644800000000004</v>
      </c>
    </row>
    <row r="11" spans="1:16" x14ac:dyDescent="0.3">
      <c r="A11" s="1">
        <f>Sheet4!F11*$K$1</f>
        <v>3.4503800000000004</v>
      </c>
      <c r="B11" s="1">
        <f>Sheet4!G11*$K$1</f>
        <v>3.6051400000000005</v>
      </c>
      <c r="C11" s="1">
        <f>Sheet4!I11*$K$1</f>
        <v>0.21004</v>
      </c>
      <c r="D11" s="1">
        <f>Sheet4!J11*$K$1</f>
        <v>1.4098600000000001</v>
      </c>
      <c r="E11" s="1">
        <f>Sheet4!O11*$K$1</f>
        <v>4.1492200000000006</v>
      </c>
      <c r="F11" s="1">
        <f>Sheet4!P11*$K$1</f>
        <v>8.0400000000000003E-3</v>
      </c>
      <c r="G11" s="7">
        <f>Sheet4!K11*$K$1</f>
        <v>23.388280000000002</v>
      </c>
      <c r="H11" s="7">
        <f>Sheet4!M11*$K$1</f>
        <v>4.2080200000000003</v>
      </c>
      <c r="I11" s="7">
        <f>Sheet4!V11*$K$1</f>
        <v>9.3041400000000003</v>
      </c>
      <c r="J11" s="7">
        <f>(Sheet4!L11-Sheet4!V11)*$K$1</f>
        <v>9.8761200000000002</v>
      </c>
    </row>
    <row r="12" spans="1:16" x14ac:dyDescent="0.3">
      <c r="A12" s="1">
        <f>Sheet4!F12*$K$1</f>
        <v>0.95538000000000012</v>
      </c>
      <c r="B12" s="1">
        <f>Sheet4!G12*$K$1</f>
        <v>1.6000000000000001E-3</v>
      </c>
      <c r="C12" s="1">
        <f>Sheet4!I12*$K$1</f>
        <v>2.2200000000000002E-3</v>
      </c>
      <c r="D12" s="1">
        <f>Sheet4!J12*$K$1</f>
        <v>4.0000000000000003E-5</v>
      </c>
      <c r="E12" s="1">
        <f>Sheet4!O12*$K$1</f>
        <v>6.6600000000000001E-3</v>
      </c>
      <c r="F12" s="1">
        <f>Sheet4!P12*$K$1</f>
        <v>4.0000000000000003E-5</v>
      </c>
      <c r="G12" s="7">
        <f>Sheet4!K12*$K$1</f>
        <v>33.051000000000002</v>
      </c>
      <c r="H12" s="7">
        <f>Sheet4!M12*$K$1</f>
        <v>4.8600000000000006E-3</v>
      </c>
      <c r="I12" s="7">
        <f>Sheet4!V12*$K$1</f>
        <v>7.6131600000000006</v>
      </c>
      <c r="J12" s="7">
        <f>(Sheet4!L12-Sheet4!V12)*$K$1</f>
        <v>25.432980000000001</v>
      </c>
    </row>
    <row r="13" spans="1:16" x14ac:dyDescent="0.3">
      <c r="A13" s="1">
        <f>Sheet4!F13*$K$1</f>
        <v>11.477080000000001</v>
      </c>
      <c r="B13" s="1">
        <f>Sheet4!G13*$K$1</f>
        <v>10.238320000000002</v>
      </c>
      <c r="C13" s="1">
        <f>Sheet4!I13*$K$1</f>
        <v>0.84708000000000006</v>
      </c>
      <c r="D13" s="1">
        <f>Sheet4!J13*$K$1</f>
        <v>1.44486</v>
      </c>
      <c r="E13" s="1">
        <f>Sheet4!O13*$K$1</f>
        <v>5.6757200000000001</v>
      </c>
      <c r="F13" s="1">
        <f>Sheet4!P13*$K$1</f>
        <v>1.0620000000000001E-2</v>
      </c>
      <c r="G13" s="7">
        <f>Sheet4!K13*$K$1</f>
        <v>30.339400000000001</v>
      </c>
      <c r="H13" s="7">
        <f>Sheet4!M13*$K$1</f>
        <v>6.5474800000000002</v>
      </c>
      <c r="I13" s="7">
        <f>Sheet4!V13*$K$1</f>
        <v>13.053320000000001</v>
      </c>
      <c r="J13" s="7">
        <f>(Sheet4!L13-Sheet4!V13)*$K$1</f>
        <v>10.738600000000002</v>
      </c>
    </row>
    <row r="14" spans="1:16" x14ac:dyDescent="0.3">
      <c r="A14" s="1">
        <f>Sheet4!F14*$K$1</f>
        <v>42.770200000000003</v>
      </c>
      <c r="B14" s="1">
        <f>Sheet4!G14*$K$1</f>
        <v>12.083160000000001</v>
      </c>
      <c r="C14" s="1">
        <f>Sheet4!I14*$K$1</f>
        <v>1.1632400000000001</v>
      </c>
      <c r="D14" s="1">
        <f>Sheet4!J14*$K$1</f>
        <v>0.95158000000000009</v>
      </c>
      <c r="E14" s="1">
        <f>Sheet4!O14*$K$1</f>
        <v>4.8864000000000001</v>
      </c>
      <c r="F14" s="1">
        <f>Sheet4!P14*$K$1</f>
        <v>1.4400000000000001E-2</v>
      </c>
      <c r="G14" s="7">
        <f>Sheet4!K14*$K$1</f>
        <v>73.828520000000012</v>
      </c>
      <c r="H14" s="7">
        <f>Sheet4!M14*$K$1</f>
        <v>6.5691400000000009</v>
      </c>
      <c r="I14" s="7">
        <f>Sheet4!V14*$K$1</f>
        <v>27.390340000000002</v>
      </c>
      <c r="J14" s="7">
        <f>(Sheet4!L14-Sheet4!V14)*$K$1</f>
        <v>39.869040000000005</v>
      </c>
      <c r="P14" s="4"/>
    </row>
    <row r="15" spans="1:16" x14ac:dyDescent="0.3">
      <c r="A15" s="1">
        <f>Sheet4!F15*$K$1</f>
        <v>47.333600000000004</v>
      </c>
      <c r="B15" s="1">
        <f>Sheet4!G15*$K$1</f>
        <v>11.205900000000002</v>
      </c>
      <c r="C15" s="1">
        <f>Sheet4!I15*$K$1</f>
        <v>1.31318</v>
      </c>
      <c r="D15" s="1">
        <f>Sheet4!J15*$K$1</f>
        <v>0.76224000000000003</v>
      </c>
      <c r="E15" s="1">
        <f>Sheet4!O15*$K$1</f>
        <v>5.1283600000000007</v>
      </c>
      <c r="F15" s="1">
        <f>Sheet4!P15*$K$1</f>
        <v>8.8999999999999999E-3</v>
      </c>
      <c r="G15" s="7">
        <f>Sheet4!K15*$K$1</f>
        <v>85.042260000000013</v>
      </c>
      <c r="H15" s="7">
        <f>Sheet4!M15*$K$1</f>
        <v>7.4403200000000007</v>
      </c>
      <c r="I15" s="7">
        <f>Sheet4!V15*$K$1</f>
        <v>31.748520000000003</v>
      </c>
      <c r="J15" s="7">
        <f>(Sheet4!L15-Sheet4!V15)*$K$1</f>
        <v>45.853420000000007</v>
      </c>
    </row>
    <row r="16" spans="1:16" x14ac:dyDescent="0.3">
      <c r="A16" s="1">
        <f>Sheet4!F16*$K$1</f>
        <v>33.899660000000004</v>
      </c>
      <c r="B16" s="1">
        <f>Sheet4!G16*$K$1</f>
        <v>12.4396</v>
      </c>
      <c r="C16" s="1">
        <f>Sheet4!I16*$K$1</f>
        <v>1.0179</v>
      </c>
      <c r="D16" s="1">
        <f>Sheet4!J16*$K$1</f>
        <v>0.85286000000000006</v>
      </c>
      <c r="E16" s="1">
        <f>Sheet4!O16*$K$1</f>
        <v>5.2942200000000001</v>
      </c>
      <c r="F16" s="1">
        <f>Sheet4!P16*$K$1</f>
        <v>1.34E-2</v>
      </c>
      <c r="G16" s="7">
        <f>Sheet4!K16*$K$1</f>
        <v>67.005800000000008</v>
      </c>
      <c r="H16" s="7">
        <f>Sheet4!M16*$K$1</f>
        <v>8.0353200000000005</v>
      </c>
      <c r="I16" s="7">
        <f>Sheet4!V16*$K$1</f>
        <v>25.906780000000001</v>
      </c>
      <c r="J16" s="7">
        <f>(Sheet4!L16-Sheet4!V16)*$K$1</f>
        <v>33.063700000000004</v>
      </c>
    </row>
    <row r="17" spans="1:10" x14ac:dyDescent="0.3">
      <c r="A17" s="1">
        <f>Sheet4!F17*$K$1</f>
        <v>12.214700000000001</v>
      </c>
      <c r="B17" s="1">
        <f>Sheet4!G17*$K$1</f>
        <v>12.134820000000001</v>
      </c>
      <c r="C17" s="1">
        <f>Sheet4!I17*$K$1</f>
        <v>0.7224600000000001</v>
      </c>
      <c r="D17" s="1">
        <f>Sheet4!J17*$K$1</f>
        <v>0.88280000000000003</v>
      </c>
      <c r="E17" s="1">
        <f>Sheet4!O17*$K$1</f>
        <v>5.3497400000000006</v>
      </c>
      <c r="F17" s="1">
        <f>Sheet4!P17*$K$1</f>
        <v>1.3280000000000002E-2</v>
      </c>
      <c r="G17" s="7">
        <f>Sheet4!K17*$K$1</f>
        <v>35.291180000000004</v>
      </c>
      <c r="H17" s="7">
        <f>Sheet4!M17*$K$1</f>
        <v>7.9927200000000003</v>
      </c>
      <c r="I17" s="7">
        <f>Sheet4!V17*$K$1</f>
        <v>14.930000000000001</v>
      </c>
      <c r="J17" s="7">
        <f>(Sheet4!L17-Sheet4!V17)*$K$1</f>
        <v>12.368460000000001</v>
      </c>
    </row>
    <row r="18" spans="1:10" x14ac:dyDescent="0.3">
      <c r="A18" s="1">
        <f>Sheet4!F18*$K$1</f>
        <v>12.190860000000001</v>
      </c>
      <c r="B18" s="1">
        <f>Sheet4!G18*$K$1</f>
        <v>13.8954</v>
      </c>
      <c r="C18" s="1">
        <f>Sheet4!I18*$K$1</f>
        <v>0.64646000000000003</v>
      </c>
      <c r="D18" s="1">
        <f>Sheet4!J18*$K$1</f>
        <v>0.97396000000000005</v>
      </c>
      <c r="E18" s="1">
        <f>Sheet4!O18*$K$1</f>
        <v>5.4914000000000005</v>
      </c>
      <c r="F18" s="1">
        <f>Sheet4!P18*$K$1</f>
        <v>1.9620000000000002E-2</v>
      </c>
      <c r="G18" s="7">
        <f>Sheet4!K18*$K$1</f>
        <v>37.027700000000003</v>
      </c>
      <c r="H18" s="7">
        <f>Sheet4!M18*$K$1</f>
        <v>9.1352600000000006</v>
      </c>
      <c r="I18" s="7">
        <f>Sheet4!V18*$K$1</f>
        <v>15.416520000000002</v>
      </c>
      <c r="J18" s="7">
        <f>(Sheet4!L18-Sheet4!V18)*$K$1</f>
        <v>12.47592</v>
      </c>
    </row>
    <row r="19" spans="1:10" x14ac:dyDescent="0.3">
      <c r="A19" s="1">
        <f>Sheet4!F19*$K$1</f>
        <v>12.195200000000002</v>
      </c>
      <c r="B19" s="1">
        <f>Sheet4!G19*$K$1</f>
        <v>14.711340000000002</v>
      </c>
      <c r="C19" s="1">
        <f>Sheet4!I19*$K$1</f>
        <v>0.6412000000000001</v>
      </c>
      <c r="D19" s="1">
        <f>Sheet4!J19*$K$1</f>
        <v>0.93970000000000009</v>
      </c>
      <c r="E19" s="1">
        <f>Sheet4!O19*$K$1</f>
        <v>5.4933000000000005</v>
      </c>
      <c r="F19" s="1">
        <f>Sheet4!P19*$K$1</f>
        <v>2.3980000000000001E-2</v>
      </c>
      <c r="G19" s="7">
        <f>Sheet4!K19*$K$1</f>
        <v>37.299840000000003</v>
      </c>
      <c r="H19" s="7">
        <f>Sheet4!M19*$K$1</f>
        <v>10.222060000000001</v>
      </c>
      <c r="I19" s="7">
        <f>Sheet4!V19*$K$1</f>
        <v>14.946720000000001</v>
      </c>
      <c r="J19" s="7">
        <f>(Sheet4!L19-Sheet4!V19)*$K$1</f>
        <v>12.131060000000002</v>
      </c>
    </row>
    <row r="20" spans="1:10" x14ac:dyDescent="0.3">
      <c r="A20" s="1">
        <f>Sheet4!F20*$K$1</f>
        <v>2.4429000000000003</v>
      </c>
      <c r="B20" s="1">
        <f>Sheet4!G20*$K$1</f>
        <v>0.52456000000000003</v>
      </c>
      <c r="C20" s="1">
        <f>Sheet4!I20*$K$1</f>
        <v>2.2200000000000001E-2</v>
      </c>
      <c r="D20" s="1">
        <f>Sheet4!J20*$K$1</f>
        <v>0.61842000000000008</v>
      </c>
      <c r="E20" s="1">
        <f>Sheet4!O20*$K$1</f>
        <v>0.76702000000000004</v>
      </c>
      <c r="F20" s="1">
        <f>Sheet4!P20*$K$1</f>
        <v>3.2000000000000003E-4</v>
      </c>
      <c r="G20" s="7">
        <f>Sheet4!K20*$K$1</f>
        <v>54.415260000000004</v>
      </c>
      <c r="H20" s="7">
        <f>Sheet4!M20*$K$1</f>
        <v>0.26040000000000002</v>
      </c>
      <c r="I20" s="7">
        <f>Sheet4!V20*$K$1</f>
        <v>16.755460000000003</v>
      </c>
      <c r="J20" s="7">
        <f>(Sheet4!L20-Sheet4!V20)*$K$1</f>
        <v>37.3994</v>
      </c>
    </row>
    <row r="21" spans="1:10" x14ac:dyDescent="0.3">
      <c r="A21" s="1">
        <f>Sheet4!F21*$K$1</f>
        <v>1.8189200000000001</v>
      </c>
      <c r="B21" s="1">
        <f>Sheet4!G21*$K$1</f>
        <v>1.2800000000000001E-3</v>
      </c>
      <c r="C21" s="1">
        <f>Sheet4!I21*$K$1</f>
        <v>1.8400000000000001E-3</v>
      </c>
      <c r="D21" s="1">
        <f>Sheet4!J21*$K$1</f>
        <v>4.0000000000000003E-5</v>
      </c>
      <c r="E21" s="1">
        <f>Sheet4!O21*$K$1</f>
        <v>7.0000000000000001E-3</v>
      </c>
      <c r="F21" s="1">
        <f>Sheet4!P21*$K$1</f>
        <v>2.0000000000000002E-5</v>
      </c>
      <c r="G21" s="7">
        <f>Sheet4!K21*$K$1</f>
        <v>54.629740000000005</v>
      </c>
      <c r="H21" s="7">
        <f>Sheet4!M21*$K$1</f>
        <v>3.8400000000000005E-3</v>
      </c>
      <c r="I21" s="7">
        <f>Sheet4!V21*$K$1</f>
        <v>13.431280000000001</v>
      </c>
      <c r="J21" s="7">
        <f>(Sheet4!L21-Sheet4!V21)*$K$1</f>
        <v>41.19462</v>
      </c>
    </row>
    <row r="22" spans="1:10" x14ac:dyDescent="0.3">
      <c r="A22" s="1">
        <f>Sheet4!F22*$K$1</f>
        <v>25.982680000000002</v>
      </c>
      <c r="B22" s="1">
        <f>Sheet4!G22*$K$1</f>
        <v>4.9436600000000004</v>
      </c>
      <c r="C22" s="1">
        <f>Sheet4!I22*$K$1</f>
        <v>3.2182000000000004</v>
      </c>
      <c r="D22" s="1">
        <f>Sheet4!J22*$K$1</f>
        <v>1.1976600000000002</v>
      </c>
      <c r="E22" s="1">
        <f>Sheet4!O22*$K$1</f>
        <v>8.5455000000000005</v>
      </c>
      <c r="F22" s="1">
        <f>Sheet4!P22*$K$1</f>
        <v>2.026E-2</v>
      </c>
      <c r="G22" s="7">
        <f>Sheet4!K22*$K$1</f>
        <v>57.853440000000006</v>
      </c>
      <c r="H22" s="7">
        <f>Sheet4!M22*$K$1</f>
        <v>4.1338400000000002</v>
      </c>
      <c r="I22" s="7">
        <f>Sheet4!V22*$K$1</f>
        <v>26.480760000000004</v>
      </c>
      <c r="J22" s="7">
        <f>(Sheet4!L22-Sheet4!V22)*$K$1</f>
        <v>27.238840000000003</v>
      </c>
    </row>
    <row r="23" spans="1:10" x14ac:dyDescent="0.3">
      <c r="A23" s="1">
        <f>Sheet4!F23*$K$1</f>
        <v>6.7208000000000006</v>
      </c>
      <c r="B23" s="1">
        <f>Sheet4!G23*$K$1</f>
        <v>6.6301600000000009</v>
      </c>
      <c r="C23" s="1">
        <f>Sheet4!I23*$K$1</f>
        <v>0.34562000000000004</v>
      </c>
      <c r="D23" s="1">
        <f>Sheet4!J23*$K$1</f>
        <v>16.829340000000002</v>
      </c>
      <c r="E23" s="1">
        <f>Sheet4!O23*$K$1</f>
        <v>22.42154</v>
      </c>
      <c r="F23" s="1">
        <f>Sheet4!P23*$K$1</f>
        <v>3.6360000000000003E-2</v>
      </c>
      <c r="G23" s="7">
        <f>Sheet4!K23*$K$1</f>
        <v>82.453060000000008</v>
      </c>
      <c r="H23" s="7">
        <f>Sheet4!M23*$K$1</f>
        <v>13.41788</v>
      </c>
      <c r="I23" s="7">
        <f>Sheet4!V23*$K$1</f>
        <v>22.878200000000003</v>
      </c>
      <c r="J23" s="7">
        <f>(Sheet4!L23-Sheet4!V23)*$K$1</f>
        <v>46.156980000000004</v>
      </c>
    </row>
    <row r="24" spans="1:10" x14ac:dyDescent="0.3">
      <c r="A24" s="1">
        <f>Sheet4!F24*$K$1</f>
        <v>7.4332400000000005</v>
      </c>
      <c r="B24" s="1">
        <f>Sheet4!G24*$K$1</f>
        <v>5.33528</v>
      </c>
      <c r="C24" s="1">
        <f>Sheet4!I24*$K$1</f>
        <v>0.40150000000000002</v>
      </c>
      <c r="D24" s="1">
        <f>Sheet4!J24*$K$1</f>
        <v>18.633120000000002</v>
      </c>
      <c r="E24" s="1">
        <f>Sheet4!O24*$K$1</f>
        <v>23.347360000000002</v>
      </c>
      <c r="F24" s="1">
        <f>Sheet4!P24*$K$1</f>
        <v>5.2660000000000005E-2</v>
      </c>
      <c r="G24" s="7">
        <f>Sheet4!K24*$K$1</f>
        <v>88.927840000000003</v>
      </c>
      <c r="H24" s="7">
        <f>Sheet4!M24*$K$1</f>
        <v>13.162820000000002</v>
      </c>
      <c r="I24" s="7">
        <f>Sheet4!V24*$K$1</f>
        <v>25.168760000000002</v>
      </c>
      <c r="J24" s="7">
        <f>(Sheet4!L24-Sheet4!V24)*$K$1</f>
        <v>50.596260000000001</v>
      </c>
    </row>
    <row r="25" spans="1:10" x14ac:dyDescent="0.3">
      <c r="A25" s="1">
        <f>Sheet4!F25*$K$1</f>
        <v>7.1724200000000007</v>
      </c>
      <c r="B25" s="1">
        <f>Sheet4!G25*$K$1</f>
        <v>6.7603800000000005</v>
      </c>
      <c r="C25" s="1">
        <f>Sheet4!I25*$K$1</f>
        <v>0.36220000000000002</v>
      </c>
      <c r="D25" s="1">
        <f>Sheet4!J25*$K$1</f>
        <v>17.66938</v>
      </c>
      <c r="E25" s="1">
        <f>Sheet4!O25*$K$1</f>
        <v>23.445320000000002</v>
      </c>
      <c r="F25" s="1">
        <f>Sheet4!P25*$K$1</f>
        <v>4.7480000000000001E-2</v>
      </c>
      <c r="G25" s="7">
        <f>Sheet4!K25*$K$1</f>
        <v>82.28446000000001</v>
      </c>
      <c r="H25" s="7">
        <f>Sheet4!M25*$K$1</f>
        <v>13.332260000000002</v>
      </c>
      <c r="I25" s="7">
        <f>Sheet4!V25*$K$1</f>
        <v>23.233840000000001</v>
      </c>
      <c r="J25" s="7">
        <f>(Sheet4!L25-Sheet4!V25)*$K$1</f>
        <v>45.718360000000004</v>
      </c>
    </row>
    <row r="26" spans="1:10" x14ac:dyDescent="0.3">
      <c r="A26" s="1">
        <f>Sheet4!F26*$K$1</f>
        <v>7.2285200000000005</v>
      </c>
      <c r="B26" s="1">
        <f>Sheet4!G26*$K$1</f>
        <v>5.3624800000000006</v>
      </c>
      <c r="C26" s="1">
        <f>Sheet4!I26*$K$1</f>
        <v>0.39942000000000005</v>
      </c>
      <c r="D26" s="1">
        <f>Sheet4!J26*$K$1</f>
        <v>18.511600000000001</v>
      </c>
      <c r="E26" s="1">
        <f>Sheet4!O26*$K$1</f>
        <v>23.221120000000003</v>
      </c>
      <c r="F26" s="1">
        <f>Sheet4!P26*$K$1</f>
        <v>5.0560000000000001E-2</v>
      </c>
      <c r="G26" s="7">
        <f>Sheet4!K26*$K$1</f>
        <v>89.470680000000002</v>
      </c>
      <c r="H26" s="7">
        <f>Sheet4!M26*$K$1</f>
        <v>13.20936</v>
      </c>
      <c r="I26" s="7">
        <f>Sheet4!V26*$K$1</f>
        <v>25.223860000000002</v>
      </c>
      <c r="J26" s="7">
        <f>(Sheet4!L26-Sheet4!V26)*$K$1</f>
        <v>51.037460000000003</v>
      </c>
    </row>
    <row r="27" spans="1:10" x14ac:dyDescent="0.3">
      <c r="A27" s="1">
        <f>Sheet4!F27*$K$1</f>
        <v>7.5473000000000008</v>
      </c>
      <c r="B27" s="1">
        <f>Sheet4!G27*$K$1</f>
        <v>5.0211200000000007</v>
      </c>
      <c r="C27" s="1">
        <f>Sheet4!I27*$K$1</f>
        <v>0.42632000000000003</v>
      </c>
      <c r="D27" s="1">
        <f>Sheet4!J27*$K$1</f>
        <v>19.074640000000002</v>
      </c>
      <c r="E27" s="1">
        <f>Sheet4!O27*$K$1</f>
        <v>23.548260000000003</v>
      </c>
      <c r="F27" s="1">
        <f>Sheet4!P27*$K$1</f>
        <v>4.9120000000000004E-2</v>
      </c>
      <c r="G27" s="7">
        <f>Sheet4!K27*$K$1</f>
        <v>90.489100000000008</v>
      </c>
      <c r="H27" s="7">
        <f>Sheet4!M27*$K$1</f>
        <v>13.06066</v>
      </c>
      <c r="I27" s="7">
        <f>Sheet4!V27*$K$1</f>
        <v>26.066600000000001</v>
      </c>
      <c r="J27" s="7">
        <f>(Sheet4!L27-Sheet4!V27)*$K$1</f>
        <v>51.361840000000001</v>
      </c>
    </row>
    <row r="28" spans="1:10" x14ac:dyDescent="0.3">
      <c r="A28" s="1">
        <f>Sheet4!F28*$K$1</f>
        <v>7.3297800000000004</v>
      </c>
      <c r="B28" s="1">
        <f>Sheet4!G28*$K$1</f>
        <v>4.9577200000000001</v>
      </c>
      <c r="C28" s="1">
        <f>Sheet4!I28*$K$1</f>
        <v>0.40504000000000001</v>
      </c>
      <c r="D28" s="1">
        <f>Sheet4!J28*$K$1</f>
        <v>19.1751</v>
      </c>
      <c r="E28" s="1">
        <f>Sheet4!O28*$K$1</f>
        <v>23.65962</v>
      </c>
      <c r="F28" s="1">
        <f>Sheet4!P28*$K$1</f>
        <v>4.2860000000000002E-2</v>
      </c>
      <c r="G28" s="7">
        <f>Sheet4!K28*$K$1</f>
        <v>90.423820000000006</v>
      </c>
      <c r="H28" s="7">
        <f>Sheet4!M28*$K$1</f>
        <v>13.027180000000001</v>
      </c>
      <c r="I28" s="7">
        <f>Sheet4!V28*$K$1</f>
        <v>25.431500000000003</v>
      </c>
      <c r="J28" s="7">
        <f>(Sheet4!L28-Sheet4!V28)*$K$1</f>
        <v>51.965140000000005</v>
      </c>
    </row>
    <row r="29" spans="1:10" x14ac:dyDescent="0.3">
      <c r="A29" s="1">
        <f>Sheet4!F29*$K$1</f>
        <v>31.691440000000004</v>
      </c>
      <c r="B29" s="1">
        <f>Sheet4!G29*$K$1</f>
        <v>6.1531000000000002</v>
      </c>
      <c r="C29" s="1">
        <f>Sheet4!I29*$K$1</f>
        <v>3.4789000000000003</v>
      </c>
      <c r="D29" s="1">
        <f>Sheet4!J29*$K$1</f>
        <v>1.7130600000000002</v>
      </c>
      <c r="E29" s="1">
        <f>Sheet4!O29*$K$1</f>
        <v>9.958120000000001</v>
      </c>
      <c r="F29" s="1">
        <f>Sheet4!P29*$K$1</f>
        <v>2.9940000000000001E-2</v>
      </c>
      <c r="G29" s="7">
        <f>Sheet4!K29*$K$1</f>
        <v>64.941280000000006</v>
      </c>
      <c r="H29" s="7">
        <f>Sheet4!M29*$K$1</f>
        <v>4.7278200000000004</v>
      </c>
      <c r="I29" s="7">
        <f>Sheet4!V29*$K$1</f>
        <v>30.756460000000004</v>
      </c>
      <c r="J29" s="7">
        <f>(Sheet4!L29-Sheet4!V29)*$K$1</f>
        <v>29.457000000000001</v>
      </c>
    </row>
    <row r="30" spans="1:10" x14ac:dyDescent="0.3">
      <c r="A30" s="1">
        <f>Sheet4!F30*$K$1</f>
        <v>31.043600000000001</v>
      </c>
      <c r="B30" s="1">
        <f>Sheet4!G30*$K$1</f>
        <v>6.2675000000000001</v>
      </c>
      <c r="C30" s="1">
        <f>Sheet4!I30*$K$1</f>
        <v>3.7842000000000002</v>
      </c>
      <c r="D30" s="1">
        <f>Sheet4!J30*$K$1</f>
        <v>1.657</v>
      </c>
      <c r="E30" s="1">
        <f>Sheet4!O30*$K$1</f>
        <v>10.35918</v>
      </c>
      <c r="F30" s="1">
        <f>Sheet4!P30*$K$1</f>
        <v>4.6940000000000003E-2</v>
      </c>
      <c r="G30" s="7">
        <f>Sheet4!K30*$K$1</f>
        <v>68.310380000000009</v>
      </c>
      <c r="H30" s="7">
        <f>Sheet4!M30*$K$1</f>
        <v>5.5273000000000003</v>
      </c>
      <c r="I30" s="7">
        <f>Sheet4!V30*$K$1</f>
        <v>30.938000000000002</v>
      </c>
      <c r="J30" s="7">
        <f>(Sheet4!L30-Sheet4!V30)*$K$1</f>
        <v>31.845080000000003</v>
      </c>
    </row>
    <row r="31" spans="1:10" x14ac:dyDescent="0.3">
      <c r="A31" s="1">
        <f>Sheet4!F31*$K$1</f>
        <v>30.949800000000003</v>
      </c>
      <c r="B31" s="1">
        <f>Sheet4!G31*$K$1</f>
        <v>6.2073400000000003</v>
      </c>
      <c r="C31" s="1">
        <f>Sheet4!I31*$K$1</f>
        <v>3.4177200000000001</v>
      </c>
      <c r="D31" s="1">
        <f>Sheet4!J31*$K$1</f>
        <v>1.524</v>
      </c>
      <c r="E31" s="1">
        <f>Sheet4!O31*$K$1</f>
        <v>9.864980000000001</v>
      </c>
      <c r="F31" s="1">
        <f>Sheet4!P31*$K$1</f>
        <v>6.7780000000000007E-2</v>
      </c>
      <c r="G31" s="7">
        <f>Sheet4!K31*$K$1</f>
        <v>65.74718</v>
      </c>
      <c r="H31" s="7">
        <f>Sheet4!M31*$K$1</f>
        <v>5.06142</v>
      </c>
      <c r="I31" s="7">
        <f>Sheet4!V31*$K$1</f>
        <v>30.794000000000004</v>
      </c>
      <c r="J31" s="7">
        <f>(Sheet4!L31-Sheet4!V31)*$K$1</f>
        <v>29.891760000000001</v>
      </c>
    </row>
    <row r="32" spans="1:10" x14ac:dyDescent="0.3">
      <c r="A32" s="1">
        <f>Sheet4!F32*$K$1</f>
        <v>36.13946</v>
      </c>
      <c r="B32" s="1">
        <f>Sheet4!G32*$K$1</f>
        <v>7.4939000000000009</v>
      </c>
      <c r="C32" s="1">
        <f>Sheet4!I32*$K$1</f>
        <v>3.8443000000000005</v>
      </c>
      <c r="D32" s="1">
        <f>Sheet4!J32*$K$1</f>
        <v>1.8594200000000001</v>
      </c>
      <c r="E32" s="1">
        <f>Sheet4!O32*$K$1</f>
        <v>11.164440000000001</v>
      </c>
      <c r="F32" s="1">
        <f>Sheet4!P32*$K$1</f>
        <v>5.8780000000000006E-2</v>
      </c>
      <c r="G32" s="7">
        <f>Sheet4!K32*$K$1</f>
        <v>74.407260000000008</v>
      </c>
      <c r="H32" s="7">
        <f>Sheet4!M32*$K$1</f>
        <v>5.7688600000000001</v>
      </c>
      <c r="I32" s="7">
        <f>Sheet4!V32*$K$1</f>
        <v>35.934720000000006</v>
      </c>
      <c r="J32" s="7">
        <f>(Sheet4!L32-Sheet4!V32)*$K$1</f>
        <v>32.703680000000006</v>
      </c>
    </row>
    <row r="33" spans="1:10" x14ac:dyDescent="0.3">
      <c r="A33" s="1">
        <f>Sheet4!F33*$K$1</f>
        <v>35.942740000000001</v>
      </c>
      <c r="B33" s="1">
        <f>Sheet4!G33*$K$1</f>
        <v>7.6457000000000006</v>
      </c>
      <c r="C33" s="1">
        <f>Sheet4!I33*$K$1</f>
        <v>4.0063200000000005</v>
      </c>
      <c r="D33" s="1">
        <f>Sheet4!J33*$K$1</f>
        <v>1.6714800000000001</v>
      </c>
      <c r="E33" s="1">
        <f>Sheet4!O33*$K$1</f>
        <v>11.13456</v>
      </c>
      <c r="F33" s="1">
        <f>Sheet4!P33*$K$1</f>
        <v>5.3280000000000001E-2</v>
      </c>
      <c r="G33" s="7">
        <f>Sheet4!K33*$K$1</f>
        <v>73.849460000000008</v>
      </c>
      <c r="H33" s="7">
        <f>Sheet4!M33*$K$1</f>
        <v>5.8846400000000001</v>
      </c>
      <c r="I33" s="7">
        <f>Sheet4!V33*$K$1</f>
        <v>35.518240000000006</v>
      </c>
      <c r="J33" s="7">
        <f>(Sheet4!L33-Sheet4!V33)*$K$1</f>
        <v>32.446580000000004</v>
      </c>
    </row>
    <row r="34" spans="1:10" x14ac:dyDescent="0.3">
      <c r="A34" s="1">
        <f>Sheet4!F34*$K$1</f>
        <v>32.893340000000002</v>
      </c>
      <c r="B34" s="1">
        <f>Sheet4!G34*$K$1</f>
        <v>5.7493600000000002</v>
      </c>
      <c r="C34" s="1">
        <f>Sheet4!I34*$K$1</f>
        <v>4.5858800000000004</v>
      </c>
      <c r="D34" s="1">
        <f>Sheet4!J34*$K$1</f>
        <v>1.0378800000000001</v>
      </c>
      <c r="E34" s="1">
        <f>Sheet4!O34*$K$1</f>
        <v>12.08126</v>
      </c>
      <c r="F34" s="1">
        <f>Sheet4!P34*$K$1</f>
        <v>2.46E-2</v>
      </c>
      <c r="G34" s="7">
        <f>Sheet4!K34*$K$1</f>
        <v>93.279800000000009</v>
      </c>
      <c r="H34" s="7">
        <f>Sheet4!M34*$K$1</f>
        <v>7.1152400000000009</v>
      </c>
      <c r="I34" s="7">
        <f>Sheet4!V34*$K$1</f>
        <v>38.365360000000003</v>
      </c>
      <c r="J34" s="7">
        <f>(Sheet4!L34-Sheet4!V34)*$K$1</f>
        <v>47.799200000000006</v>
      </c>
    </row>
    <row r="35" spans="1:10" x14ac:dyDescent="0.3">
      <c r="A35" s="1">
        <f>Sheet4!F35*$K$1</f>
        <v>33.57996</v>
      </c>
      <c r="B35" s="1">
        <f>Sheet4!G35*$K$1</f>
        <v>4.9336600000000006</v>
      </c>
      <c r="C35" s="1">
        <f>Sheet4!I35*$K$1</f>
        <v>4.7492800000000006</v>
      </c>
      <c r="D35" s="1">
        <f>Sheet4!J35*$K$1</f>
        <v>0.91876000000000002</v>
      </c>
      <c r="E35" s="1">
        <f>Sheet4!O35*$K$1</f>
        <v>12.192960000000001</v>
      </c>
      <c r="F35" s="1">
        <f>Sheet4!P35*$K$1</f>
        <v>1.924E-2</v>
      </c>
      <c r="G35" s="7">
        <f>Sheet4!K35*$K$1</f>
        <v>97.376140000000007</v>
      </c>
      <c r="H35" s="7">
        <f>Sheet4!M35*$K$1</f>
        <v>7.3936400000000004</v>
      </c>
      <c r="I35" s="7">
        <f>Sheet4!V35*$K$1</f>
        <v>41.571980000000003</v>
      </c>
      <c r="J35" s="7">
        <f>(Sheet4!L35-Sheet4!V35)*$K$1</f>
        <v>48.410520000000005</v>
      </c>
    </row>
    <row r="36" spans="1:10" x14ac:dyDescent="0.3">
      <c r="A36" s="1">
        <f>Sheet4!F36*$K$1</f>
        <v>36.041040000000002</v>
      </c>
      <c r="B36" s="1">
        <f>Sheet4!G36*$K$1</f>
        <v>4.8339800000000004</v>
      </c>
      <c r="C36" s="1">
        <f>Sheet4!I36*$K$1</f>
        <v>4.7129000000000003</v>
      </c>
      <c r="D36" s="1">
        <f>Sheet4!J36*$K$1</f>
        <v>0.9674600000000001</v>
      </c>
      <c r="E36" s="1">
        <f>Sheet4!O36*$K$1</f>
        <v>12.256340000000002</v>
      </c>
      <c r="F36" s="1">
        <f>Sheet4!P36*$K$1</f>
        <v>5.0240000000000007E-2</v>
      </c>
      <c r="G36" s="7">
        <f>Sheet4!K36*$K$1</f>
        <v>95.150720000000007</v>
      </c>
      <c r="H36" s="7">
        <f>Sheet4!M36*$K$1</f>
        <v>6.4573000000000009</v>
      </c>
      <c r="I36" s="7">
        <f>Sheet4!V36*$K$1</f>
        <v>42.258780000000002</v>
      </c>
      <c r="J36" s="7">
        <f>(Sheet4!L36-Sheet4!V36)*$K$1</f>
        <v>46.434640000000002</v>
      </c>
    </row>
    <row r="37" spans="1:10" x14ac:dyDescent="0.3">
      <c r="A37" s="1">
        <f>Sheet4!F37*$K$1</f>
        <v>33.08822</v>
      </c>
      <c r="B37" s="1">
        <f>Sheet4!G37*$K$1</f>
        <v>4.8102600000000004</v>
      </c>
      <c r="C37" s="1">
        <f>Sheet4!I37*$K$1</f>
        <v>4.9959200000000008</v>
      </c>
      <c r="D37" s="1">
        <f>Sheet4!J37*$K$1</f>
        <v>0.79212000000000005</v>
      </c>
      <c r="E37" s="1">
        <f>Sheet4!O37*$K$1</f>
        <v>12.319640000000001</v>
      </c>
      <c r="F37" s="1">
        <f>Sheet4!P37*$K$1</f>
        <v>1.234E-2</v>
      </c>
      <c r="G37" s="7">
        <f>Sheet4!K37*$K$1</f>
        <v>95.040660000000003</v>
      </c>
      <c r="H37" s="7">
        <f>Sheet4!M37*$K$1</f>
        <v>7.2312400000000006</v>
      </c>
      <c r="I37" s="7">
        <f>Sheet4!V37*$K$1</f>
        <v>39.976120000000002</v>
      </c>
      <c r="J37" s="7">
        <f>(Sheet4!L37-Sheet4!V37)*$K$1</f>
        <v>47.833300000000001</v>
      </c>
    </row>
    <row r="38" spans="1:10" x14ac:dyDescent="0.3">
      <c r="A38" s="1">
        <f>Sheet4!F38*$K$1</f>
        <v>31.720420000000004</v>
      </c>
      <c r="B38" s="1">
        <f>Sheet4!G38*$K$1</f>
        <v>4.1314600000000006</v>
      </c>
      <c r="C38" s="1">
        <f>Sheet4!I38*$K$1</f>
        <v>4.8994200000000001</v>
      </c>
      <c r="D38" s="1">
        <f>Sheet4!J38*$K$1</f>
        <v>0.95244000000000006</v>
      </c>
      <c r="E38" s="1">
        <f>Sheet4!O38*$K$1</f>
        <v>12.53898</v>
      </c>
      <c r="F38" s="1">
        <f>Sheet4!P38*$K$1</f>
        <v>0.18998000000000001</v>
      </c>
      <c r="G38" s="7">
        <f>Sheet4!K38*$K$1</f>
        <v>96.976380000000006</v>
      </c>
      <c r="H38" s="7">
        <f>Sheet4!M38*$K$1</f>
        <v>7.0076000000000009</v>
      </c>
      <c r="I38" s="7">
        <f>Sheet4!V38*$K$1</f>
        <v>38.895920000000004</v>
      </c>
      <c r="J38" s="7">
        <f>(Sheet4!L38-Sheet4!V38)*$K$1</f>
        <v>51.072860000000006</v>
      </c>
    </row>
    <row r="39" spans="1:10" x14ac:dyDescent="0.3">
      <c r="A39" s="1">
        <f>Sheet4!F39*$K$1</f>
        <v>19.186880000000002</v>
      </c>
      <c r="B39" s="1">
        <f>Sheet4!G39*$K$1</f>
        <v>2.5595800000000004</v>
      </c>
      <c r="C39" s="1">
        <f>Sheet4!I39*$K$1</f>
        <v>2.5509200000000001</v>
      </c>
      <c r="D39" s="1">
        <f>Sheet4!J39*$K$1</f>
        <v>0.41294000000000003</v>
      </c>
      <c r="E39" s="1">
        <f>Sheet4!O39*$K$1</f>
        <v>7.2745200000000008</v>
      </c>
      <c r="F39" s="1">
        <f>Sheet4!P39*$K$1</f>
        <v>5.8500000000000003E-2</v>
      </c>
      <c r="G39" s="7">
        <f>Sheet4!K39*$K$1</f>
        <v>111.02570000000001</v>
      </c>
      <c r="H39" s="7">
        <f>Sheet4!M39*$K$1</f>
        <v>3.0208800000000005</v>
      </c>
      <c r="I39" s="7">
        <f>Sheet4!V39*$K$1</f>
        <v>38.71564</v>
      </c>
      <c r="J39" s="7">
        <f>(Sheet4!L39-Sheet4!V39)*$K$1</f>
        <v>69.289180000000002</v>
      </c>
    </row>
    <row r="40" spans="1:10" x14ac:dyDescent="0.3">
      <c r="A40" s="1">
        <f>Sheet4!F40*$K$1</f>
        <v>20.490560000000002</v>
      </c>
      <c r="B40" s="1">
        <f>Sheet4!G40*$K$1</f>
        <v>1.2046000000000001</v>
      </c>
      <c r="C40" s="1">
        <f>Sheet4!I40*$K$1</f>
        <v>2.6572</v>
      </c>
      <c r="D40" s="1">
        <f>Sheet4!J40*$K$1</f>
        <v>0.17030000000000001</v>
      </c>
      <c r="E40" s="1">
        <f>Sheet4!O40*$K$1</f>
        <v>6.9977800000000006</v>
      </c>
      <c r="F40" s="1">
        <f>Sheet4!P40*$K$1</f>
        <v>1.7780000000000001E-2</v>
      </c>
      <c r="G40" s="7">
        <f>Sheet4!K40*$K$1</f>
        <v>108.97104</v>
      </c>
      <c r="H40" s="7">
        <f>Sheet4!M40*$K$1</f>
        <v>1.9451800000000001</v>
      </c>
      <c r="I40" s="7">
        <f>Sheet4!V40*$K$1</f>
        <v>37.445480000000003</v>
      </c>
      <c r="J40" s="7">
        <f>(Sheet4!L40-Sheet4!V40)*$K$1</f>
        <v>69.580380000000005</v>
      </c>
    </row>
    <row r="41" spans="1:10" x14ac:dyDescent="0.3">
      <c r="A41" s="1">
        <f>Sheet4!F41*$K$1</f>
        <v>19.43318</v>
      </c>
      <c r="B41" s="1">
        <f>Sheet4!G41*$K$1</f>
        <v>2.6236000000000002</v>
      </c>
      <c r="C41" s="1">
        <f>Sheet4!I41*$K$1</f>
        <v>2.59362</v>
      </c>
      <c r="D41" s="1">
        <f>Sheet4!J41*$K$1</f>
        <v>0.41342000000000001</v>
      </c>
      <c r="E41" s="1">
        <f>Sheet4!O41*$K$1</f>
        <v>7.2767600000000003</v>
      </c>
      <c r="F41" s="1">
        <f>Sheet4!P41*$K$1</f>
        <v>1.5040000000000001E-2</v>
      </c>
      <c r="G41" s="7">
        <f>Sheet4!K41*$K$1</f>
        <v>108.87914000000001</v>
      </c>
      <c r="H41" s="7">
        <f>Sheet4!M41*$K$1</f>
        <v>2.9650400000000001</v>
      </c>
      <c r="I41" s="7">
        <f>Sheet4!V41*$K$1</f>
        <v>35.835740000000001</v>
      </c>
      <c r="J41" s="7">
        <f>(Sheet4!L41-Sheet4!V41)*$K$1</f>
        <v>70.078360000000004</v>
      </c>
    </row>
    <row r="42" spans="1:10" x14ac:dyDescent="0.3">
      <c r="A42" s="1">
        <f>Sheet4!F42*$K$1</f>
        <v>3.5234400000000003</v>
      </c>
      <c r="B42" s="1">
        <f>Sheet4!G42*$K$1</f>
        <v>1.6E-2</v>
      </c>
      <c r="C42" s="1">
        <f>Sheet4!I42*$K$1</f>
        <v>0.14404</v>
      </c>
      <c r="D42" s="1">
        <f>Sheet4!J42*$K$1</f>
        <v>1.1800000000000001E-3</v>
      </c>
      <c r="E42" s="1">
        <f>Sheet4!O42*$K$1</f>
        <v>0.31272</v>
      </c>
      <c r="F42" s="1">
        <f>Sheet4!P42*$K$1</f>
        <v>3.2000000000000003E-4</v>
      </c>
      <c r="G42" s="7">
        <f>Sheet4!K42*$K$1</f>
        <v>114.64482000000001</v>
      </c>
      <c r="H42" s="7">
        <f>Sheet4!M42*$K$1</f>
        <v>2.5080000000000002E-2</v>
      </c>
      <c r="I42" s="7">
        <f>Sheet4!V42*$K$1</f>
        <v>38.971140000000005</v>
      </c>
      <c r="J42" s="7">
        <f>(Sheet4!L42-Sheet4!V42)*$K$1</f>
        <v>75.648600000000002</v>
      </c>
    </row>
    <row r="43" spans="1:10" x14ac:dyDescent="0.3">
      <c r="A43" s="1">
        <f>Sheet4!F43*$K$1</f>
        <v>11.96668</v>
      </c>
      <c r="B43" s="1">
        <f>Sheet4!G43*$K$1</f>
        <v>2.7162600000000001</v>
      </c>
      <c r="C43" s="1">
        <f>Sheet4!I43*$K$1</f>
        <v>0.75904000000000005</v>
      </c>
      <c r="D43" s="1">
        <f>Sheet4!J43*$K$1</f>
        <v>0.53266000000000002</v>
      </c>
      <c r="E43" s="1">
        <f>Sheet4!O43*$K$1</f>
        <v>5.7719400000000007</v>
      </c>
      <c r="F43" s="1">
        <f>Sheet4!P43*$K$1</f>
        <v>1.8660000000000003E-2</v>
      </c>
      <c r="G43" s="7">
        <f>Sheet4!K43*$K$1</f>
        <v>136.11732000000001</v>
      </c>
      <c r="H43" s="7">
        <f>Sheet4!M43*$K$1</f>
        <v>2.7526800000000002</v>
      </c>
      <c r="I43" s="7">
        <f>Sheet4!V43*$K$1</f>
        <v>48.503220000000006</v>
      </c>
      <c r="J43" s="7">
        <f>(Sheet4!L43-Sheet4!V43)*$K$1</f>
        <v>84.86142000000001</v>
      </c>
    </row>
    <row r="44" spans="1:10" x14ac:dyDescent="0.3">
      <c r="A44" s="1">
        <f>Sheet4!F44*$K$1</f>
        <v>11.275620000000002</v>
      </c>
      <c r="B44" s="1">
        <f>Sheet4!G44*$K$1</f>
        <v>2.83508</v>
      </c>
      <c r="C44" s="1">
        <f>Sheet4!I44*$K$1</f>
        <v>0.73308000000000006</v>
      </c>
      <c r="D44" s="1">
        <f>Sheet4!J44*$K$1</f>
        <v>0.56524000000000008</v>
      </c>
      <c r="E44" s="1">
        <f>Sheet4!O44*$K$1</f>
        <v>5.82</v>
      </c>
      <c r="F44" s="1">
        <f>Sheet4!P44*$K$1</f>
        <v>1.4700000000000001E-2</v>
      </c>
      <c r="G44" s="7">
        <f>Sheet4!K44*$K$1</f>
        <v>137.12728000000001</v>
      </c>
      <c r="H44" s="7">
        <f>Sheet4!M44*$K$1</f>
        <v>2.8716400000000002</v>
      </c>
      <c r="I44" s="7">
        <f>Sheet4!V44*$K$1</f>
        <v>49.094640000000005</v>
      </c>
      <c r="J44" s="7">
        <f>(Sheet4!L44-Sheet4!V44)*$K$1</f>
        <v>85.161000000000001</v>
      </c>
    </row>
    <row r="45" spans="1:10" x14ac:dyDescent="0.3">
      <c r="A45" s="1">
        <f>Sheet4!F45*$K$1</f>
        <v>8.5167000000000002</v>
      </c>
      <c r="B45" s="1">
        <f>Sheet4!G45*$K$1</f>
        <v>6.0000000000000008E-5</v>
      </c>
      <c r="C45" s="1">
        <f>Sheet4!I45*$K$1</f>
        <v>1.3369000000000002</v>
      </c>
      <c r="D45" s="1">
        <f>Sheet4!J45*$K$1</f>
        <v>0</v>
      </c>
      <c r="E45" s="1">
        <f>Sheet4!O45*$K$1</f>
        <v>3.6012400000000002</v>
      </c>
      <c r="F45" s="1">
        <f>Sheet4!P45*$K$1</f>
        <v>0</v>
      </c>
      <c r="G45" s="7">
        <f>Sheet4!K45*$K$1</f>
        <v>121.51658</v>
      </c>
      <c r="H45" s="7">
        <f>Sheet4!M45*$K$1</f>
        <v>1.0600000000000002E-3</v>
      </c>
      <c r="I45" s="7">
        <f>Sheet4!V45*$K$1</f>
        <v>36.060920000000003</v>
      </c>
      <c r="J45" s="7">
        <f>(Sheet4!L45-Sheet4!V45)*$K$1</f>
        <v>85.454600000000013</v>
      </c>
    </row>
    <row r="46" spans="1:10" x14ac:dyDescent="0.3">
      <c r="A46" s="1">
        <f>Sheet4!F46*$K$1</f>
        <v>8.9150000000000009</v>
      </c>
      <c r="B46" s="1">
        <f>Sheet4!G46*$K$1</f>
        <v>1.9237200000000001</v>
      </c>
      <c r="C46" s="1">
        <f>Sheet4!I46*$K$1</f>
        <v>0.75838000000000005</v>
      </c>
      <c r="D46" s="1">
        <f>Sheet4!J46*$K$1</f>
        <v>0.7424400000000001</v>
      </c>
      <c r="E46" s="1">
        <f>Sheet4!O46*$K$1</f>
        <v>5.0675400000000002</v>
      </c>
      <c r="F46" s="1">
        <f>Sheet4!P46*$K$1</f>
        <v>7.5600000000000007E-3</v>
      </c>
      <c r="G46" s="7">
        <f>Sheet4!K46*$K$1</f>
        <v>31.320560000000004</v>
      </c>
      <c r="H46" s="7">
        <f>Sheet4!M46*$K$1</f>
        <v>1.7795800000000002</v>
      </c>
      <c r="I46" s="7">
        <f>Sheet4!V46*$K$1</f>
        <v>16.30856</v>
      </c>
      <c r="J46" s="7">
        <f>(Sheet4!L46-Sheet4!V46)*$K$1</f>
        <v>13.232420000000001</v>
      </c>
    </row>
    <row r="47" spans="1:10" x14ac:dyDescent="0.3">
      <c r="A47" s="1">
        <f>Sheet4!F47*$K$1</f>
        <v>3.8142200000000002</v>
      </c>
      <c r="B47" s="1">
        <f>Sheet4!G47*$K$1</f>
        <v>4.6291400000000005</v>
      </c>
      <c r="C47" s="1">
        <f>Sheet4!I47*$K$1</f>
        <v>0.25062000000000001</v>
      </c>
      <c r="D47" s="1">
        <f>Sheet4!J47*$K$1</f>
        <v>71.73548000000001</v>
      </c>
      <c r="E47" s="1">
        <f>Sheet4!O47*$K$1</f>
        <v>74.507940000000005</v>
      </c>
      <c r="F47" s="1">
        <f>Sheet4!P47*$K$1</f>
        <v>3.0000000000000001E-3</v>
      </c>
      <c r="G47" s="7">
        <f>Sheet4!K47*$K$1</f>
        <v>44.689580000000007</v>
      </c>
      <c r="H47" s="7">
        <f>Sheet4!M47*$K$1</f>
        <v>29.142100000000003</v>
      </c>
      <c r="I47" s="7">
        <f>Sheet4!V47*$K$1</f>
        <v>5.4456200000000008</v>
      </c>
      <c r="J47" s="7">
        <f>(Sheet4!L47-Sheet4!V47)*$K$1</f>
        <v>10.10186</v>
      </c>
    </row>
    <row r="48" spans="1:10" x14ac:dyDescent="0.3">
      <c r="A48" s="1">
        <f>Sheet4!F48*$K$1</f>
        <v>2.8119000000000001</v>
      </c>
      <c r="B48" s="1">
        <f>Sheet4!G48*$K$1</f>
        <v>5.5382000000000007</v>
      </c>
      <c r="C48" s="1">
        <f>Sheet4!I48*$K$1</f>
        <v>0.13088000000000002</v>
      </c>
      <c r="D48" s="1">
        <f>Sheet4!J48*$K$1</f>
        <v>100.87214</v>
      </c>
      <c r="E48" s="1">
        <f>Sheet4!O48*$K$1</f>
        <v>103.15454000000001</v>
      </c>
      <c r="F48" s="1">
        <f>Sheet4!P48*$K$1</f>
        <v>4.64E-3</v>
      </c>
      <c r="G48" s="7">
        <f>Sheet4!K48*$K$1</f>
        <v>27.173960000000001</v>
      </c>
      <c r="H48" s="7">
        <f>Sheet4!M48*$K$1</f>
        <v>13.509820000000001</v>
      </c>
      <c r="I48" s="7">
        <f>Sheet4!V48*$K$1</f>
        <v>5.0918000000000001</v>
      </c>
      <c r="J48" s="7">
        <f>(Sheet4!L48-Sheet4!V48)*$K$1</f>
        <v>8.5723400000000005</v>
      </c>
    </row>
    <row r="49" spans="1:10" x14ac:dyDescent="0.3">
      <c r="A49" s="1">
        <f>Sheet4!F49*$K$1</f>
        <v>4.2951200000000007</v>
      </c>
      <c r="B49" s="1">
        <f>Sheet4!G49*$K$1</f>
        <v>0.81144000000000005</v>
      </c>
      <c r="C49" s="1">
        <f>Sheet4!I49*$K$1</f>
        <v>1.4069400000000001</v>
      </c>
      <c r="D49" s="1">
        <f>Sheet4!J49*$K$1</f>
        <v>0.67520000000000002</v>
      </c>
      <c r="E49" s="1">
        <f>Sheet4!O49*$K$1</f>
        <v>2.7849600000000003</v>
      </c>
      <c r="F49" s="1">
        <f>Sheet4!P49*$K$1</f>
        <v>1.2800000000000001E-3</v>
      </c>
      <c r="G49" s="7">
        <f>Sheet4!K49*$K$1</f>
        <v>19.677820000000001</v>
      </c>
      <c r="H49" s="7">
        <f>Sheet4!M49*$K$1</f>
        <v>0.96888000000000007</v>
      </c>
      <c r="I49" s="7">
        <f>Sheet4!V49*$K$1</f>
        <v>8.1083200000000009</v>
      </c>
      <c r="J49" s="7">
        <f>(Sheet4!L49-Sheet4!V49)*$K$1</f>
        <v>10.600620000000001</v>
      </c>
    </row>
    <row r="50" spans="1:10" x14ac:dyDescent="0.3">
      <c r="A50" s="1">
        <f>Sheet4!F50*$K$1</f>
        <v>3.7820200000000002</v>
      </c>
      <c r="B50" s="1">
        <f>Sheet4!G50*$K$1</f>
        <v>0.30456</v>
      </c>
      <c r="C50" s="1">
        <f>Sheet4!I50*$K$1</f>
        <v>0.79620000000000002</v>
      </c>
      <c r="D50" s="1">
        <f>Sheet4!J50*$K$1</f>
        <v>5.3680000000000005E-2</v>
      </c>
      <c r="E50" s="1">
        <f>Sheet4!O50*$K$1</f>
        <v>1.4816</v>
      </c>
      <c r="F50" s="1">
        <f>Sheet4!P50*$K$1</f>
        <v>2.5800000000000003E-3</v>
      </c>
      <c r="G50" s="7">
        <f>Sheet4!K50*$K$1</f>
        <v>23.109960000000001</v>
      </c>
      <c r="H50" s="7">
        <f>Sheet4!M50*$K$1</f>
        <v>0.37894000000000005</v>
      </c>
      <c r="I50" s="7">
        <f>Sheet4!V50*$K$1</f>
        <v>9.1876200000000008</v>
      </c>
      <c r="J50" s="7">
        <f>(Sheet4!L50-Sheet4!V50)*$K$1</f>
        <v>13.543400000000002</v>
      </c>
    </row>
    <row r="51" spans="1:10" x14ac:dyDescent="0.3">
      <c r="A51" s="1">
        <f>Sheet4!F51*$K$1</f>
        <v>5.5759400000000001</v>
      </c>
      <c r="B51" s="1">
        <f>Sheet4!G51*$K$1</f>
        <v>1.7353400000000001</v>
      </c>
      <c r="C51" s="1">
        <f>Sheet4!I51*$K$1</f>
        <v>0.25942000000000004</v>
      </c>
      <c r="D51" s="1">
        <f>Sheet4!J51*$K$1</f>
        <v>0.10642000000000001</v>
      </c>
      <c r="E51" s="1">
        <f>Sheet4!O51*$K$1</f>
        <v>1.5725200000000001</v>
      </c>
      <c r="F51" s="1">
        <f>Sheet4!P51*$K$1</f>
        <v>6.5200000000000006E-3</v>
      </c>
      <c r="G51" s="7">
        <f>Sheet4!K51*$K$1</f>
        <v>14.352920000000001</v>
      </c>
      <c r="H51" s="7">
        <f>Sheet4!M51*$K$1</f>
        <v>1.4420000000000002</v>
      </c>
      <c r="I51" s="7">
        <f>Sheet4!V51*$K$1</f>
        <v>5.9199200000000003</v>
      </c>
      <c r="J51" s="7">
        <f>(Sheet4!L51-Sheet4!V51)*$K$1</f>
        <v>6.9910000000000005</v>
      </c>
    </row>
    <row r="52" spans="1:10" x14ac:dyDescent="0.3">
      <c r="A52" s="1">
        <f>Sheet4!F52*$K$1</f>
        <v>1.8654800000000002</v>
      </c>
      <c r="B52" s="1">
        <f>Sheet4!G52*$K$1</f>
        <v>0.11128</v>
      </c>
      <c r="C52" s="1">
        <f>Sheet4!I52*$K$1</f>
        <v>0.44508000000000003</v>
      </c>
      <c r="D52" s="1">
        <f>Sheet4!J52*$K$1</f>
        <v>0.24142000000000002</v>
      </c>
      <c r="E52" s="1">
        <f>Sheet4!O52*$K$1</f>
        <v>0.8630000000000001</v>
      </c>
      <c r="F52" s="1">
        <f>Sheet4!P52*$K$1</f>
        <v>1.5E-3</v>
      </c>
      <c r="G52" s="7">
        <f>Sheet4!K52*$K$1</f>
        <v>12.409600000000001</v>
      </c>
      <c r="H52" s="7">
        <f>Sheet4!M52*$K$1</f>
        <v>0.41922000000000004</v>
      </c>
      <c r="I52" s="7">
        <f>Sheet4!V52*$K$1</f>
        <v>5.0476800000000006</v>
      </c>
      <c r="J52" s="7">
        <f>(Sheet4!L52-Sheet4!V52)*$K$1</f>
        <v>6.9427000000000003</v>
      </c>
    </row>
    <row r="53" spans="1:10" s="1" customFormat="1" x14ac:dyDescent="0.3">
      <c r="A53" s="1">
        <f>AVERAGE(A3:A52)</f>
        <v>15.528152</v>
      </c>
      <c r="B53" s="1">
        <f t="shared" ref="B53:J53" si="0">AVERAGE(B3:B52)</f>
        <v>4.7433584</v>
      </c>
      <c r="C53" s="1">
        <f t="shared" si="0"/>
        <v>1.4816152000000005</v>
      </c>
      <c r="D53" s="1">
        <f t="shared" si="0"/>
        <v>6.4634172000000003</v>
      </c>
      <c r="E53" s="1">
        <f t="shared" si="0"/>
        <v>11.312417600000003</v>
      </c>
      <c r="F53" s="1">
        <f t="shared" si="0"/>
        <v>2.4035999999999995E-2</v>
      </c>
      <c r="G53" s="7">
        <f t="shared" si="0"/>
        <v>63.2992256</v>
      </c>
      <c r="H53" s="7">
        <f t="shared" si="0"/>
        <v>5.7298868000000018</v>
      </c>
      <c r="I53" s="7">
        <f t="shared" si="0"/>
        <v>23.235535999999996</v>
      </c>
      <c r="J53" s="7">
        <f t="shared" si="0"/>
        <v>34.333802800000001</v>
      </c>
    </row>
    <row r="54" spans="1:10" x14ac:dyDescent="0.3">
      <c r="A54" s="1" t="s">
        <v>168</v>
      </c>
      <c r="B54" s="1">
        <f>SUM(A53:G53)</f>
        <v>102.85222200000001</v>
      </c>
      <c r="C54" s="1"/>
      <c r="D54" s="1"/>
      <c r="E54" s="1"/>
      <c r="F54" s="1"/>
    </row>
    <row r="55" spans="1:10" x14ac:dyDescent="0.3">
      <c r="A55" s="1" t="s">
        <v>155</v>
      </c>
      <c r="B55" s="1">
        <f>(B53+D53+F53+H53)*linkedrecords!$D$4</f>
        <v>24.042298802952001</v>
      </c>
      <c r="C55" s="1"/>
      <c r="D55" s="1"/>
      <c r="E55" s="1"/>
      <c r="F55" s="1"/>
    </row>
    <row r="56" spans="1:10" x14ac:dyDescent="0.3">
      <c r="A56" s="1" t="s">
        <v>156</v>
      </c>
      <c r="B56" s="1">
        <f>(A53+C53+E53+J53)*linkedrecords!$C$4</f>
        <v>74.208498593688006</v>
      </c>
      <c r="C56" s="1"/>
      <c r="D56" s="1"/>
      <c r="E56" s="1"/>
      <c r="F56" s="1"/>
    </row>
    <row r="57" spans="1:10" x14ac:dyDescent="0.3">
      <c r="A57" t="s">
        <v>144</v>
      </c>
      <c r="B57" s="1">
        <f>I53*linkedrecords!$B$4</f>
        <v>1.1301044408783998</v>
      </c>
    </row>
    <row r="58" spans="1:10" x14ac:dyDescent="0.3">
      <c r="A58" s="5" t="s">
        <v>166</v>
      </c>
      <c r="B58">
        <f>SUM(B55:B57)</f>
        <v>99.380901837518408</v>
      </c>
    </row>
    <row r="59" spans="1:10" x14ac:dyDescent="0.3">
      <c r="A59" s="5" t="s">
        <v>167</v>
      </c>
      <c r="B59" s="5">
        <f>Sheet1!B55*linkedrecords!E4*20</f>
        <v>55.500018539242348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2021-01-30T21:15:26Z</dcterms:created>
  <dcterms:modified xsi:type="dcterms:W3CDTF">2021-02-28T22:13:19Z</dcterms:modified>
</cp:coreProperties>
</file>