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PivotChartFilter="1" defaultThemeVersion="124226"/>
  <mc:AlternateContent xmlns:mc="http://schemas.openxmlformats.org/markup-compatibility/2006">
    <mc:Choice Requires="x15">
      <x15ac:absPath xmlns:x15ac="http://schemas.microsoft.com/office/spreadsheetml/2010/11/ac" url="C:\Users\MORTEZA\Desktop\DataVisualization\"/>
    </mc:Choice>
  </mc:AlternateContent>
  <bookViews>
    <workbookView xWindow="0" yWindow="0" windowWidth="23040" windowHeight="9192" activeTab="2"/>
  </bookViews>
  <sheets>
    <sheet name="Problem" sheetId="1" r:id="rId1"/>
    <sheet name="Metrics Explained" sheetId="4" r:id="rId2"/>
    <sheet name="Data1-Daily channel online" sheetId="2" r:id="rId3"/>
    <sheet name="Data2-Weekly channel order info" sheetId="3" r:id="rId4"/>
    <sheet name="Channel comp" sheetId="7" state="hidden" r:id="rId5"/>
    <sheet name="Channel comp chart" sheetId="10" state="hidden" r:id="rId6"/>
  </sheets>
  <definedNames>
    <definedName name="_xlnm._FilterDatabase" localSheetId="2" hidden="1">'Data1-Daily channel online'!$A$1:$J$141</definedName>
  </definedNames>
  <calcPr calcId="162913"/>
  <pivotCaches>
    <pivotCache cacheId="2" r:id="rId7"/>
    <pivotCache cacheId="3" r:id="rId8"/>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N2" i="2"/>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2" i="2"/>
  <c r="C10" i="10" l="1"/>
  <c r="D10" i="10"/>
  <c r="E10" i="10"/>
  <c r="B10" i="10"/>
  <c r="Q19" i="7"/>
  <c r="Q18" i="7"/>
  <c r="Q17" i="7"/>
  <c r="Q16" i="7"/>
  <c r="Q15" i="7"/>
  <c r="Q14" i="7"/>
  <c r="Q13" i="7"/>
  <c r="Q12" i="7"/>
  <c r="Q11" i="7"/>
  <c r="Q10" i="7"/>
  <c r="Q9" i="7"/>
  <c r="Q8" i="7"/>
  <c r="Q5" i="7"/>
  <c r="Q6" i="7"/>
  <c r="Q7" i="7"/>
  <c r="Q4" i="7"/>
  <c r="C13" i="10"/>
  <c r="D13" i="10"/>
  <c r="E13" i="10"/>
  <c r="B13" i="10"/>
  <c r="C12" i="10"/>
  <c r="D12" i="10"/>
  <c r="E12" i="10"/>
  <c r="B12" i="10"/>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A141" i="2"/>
  <c r="J141" i="2" s="1"/>
  <c r="A140" i="2"/>
  <c r="J140" i="2" s="1"/>
  <c r="A139" i="2"/>
  <c r="J139" i="2" s="1"/>
  <c r="A138" i="2"/>
  <c r="J138" i="2" s="1"/>
  <c r="A137" i="2"/>
  <c r="J137" i="2" s="1"/>
  <c r="A136" i="2"/>
  <c r="J136" i="2" s="1"/>
  <c r="A135" i="2"/>
  <c r="J135" i="2" s="1"/>
  <c r="A134" i="2"/>
  <c r="J134" i="2" s="1"/>
  <c r="A133" i="2"/>
  <c r="J133" i="2" s="1"/>
  <c r="A132" i="2"/>
  <c r="J132" i="2" s="1"/>
  <c r="A131" i="2"/>
  <c r="J131" i="2" s="1"/>
  <c r="A130" i="2"/>
  <c r="J130" i="2" s="1"/>
  <c r="A129" i="2"/>
  <c r="J129" i="2" s="1"/>
  <c r="A128" i="2"/>
  <c r="J128" i="2" s="1"/>
  <c r="A127" i="2"/>
  <c r="J127" i="2" s="1"/>
  <c r="A126" i="2"/>
  <c r="J126" i="2" s="1"/>
  <c r="A125" i="2"/>
  <c r="J125" i="2" s="1"/>
  <c r="A124" i="2"/>
  <c r="J124" i="2" s="1"/>
  <c r="A123" i="2"/>
  <c r="J123" i="2" s="1"/>
  <c r="A122" i="2"/>
  <c r="J122" i="2" s="1"/>
  <c r="A121" i="2"/>
  <c r="J121" i="2" s="1"/>
  <c r="A120" i="2"/>
  <c r="J120" i="2" s="1"/>
  <c r="A119" i="2"/>
  <c r="J119" i="2" s="1"/>
  <c r="A118" i="2"/>
  <c r="J118" i="2" s="1"/>
  <c r="A117" i="2"/>
  <c r="J117" i="2" s="1"/>
  <c r="A116" i="2"/>
  <c r="J116" i="2" s="1"/>
  <c r="A115" i="2"/>
  <c r="J115" i="2" s="1"/>
  <c r="A114" i="2"/>
  <c r="J114" i="2" s="1"/>
  <c r="B21" i="3"/>
  <c r="D21" i="3" s="1"/>
  <c r="B20" i="3"/>
  <c r="D20" i="3" s="1"/>
  <c r="B19" i="3"/>
  <c r="D19" i="3" s="1"/>
  <c r="B18" i="3"/>
  <c r="D18" i="3" s="1"/>
  <c r="G139" i="2" l="1"/>
  <c r="G125" i="2"/>
  <c r="G116" i="2"/>
  <c r="G123" i="2"/>
  <c r="G141" i="2"/>
  <c r="G119" i="2"/>
  <c r="G121" i="2"/>
  <c r="G128" i="2"/>
  <c r="G135" i="2"/>
  <c r="G137" i="2"/>
  <c r="G115" i="2"/>
  <c r="G117" i="2"/>
  <c r="G124" i="2"/>
  <c r="G131" i="2"/>
  <c r="G133" i="2"/>
  <c r="G140" i="2"/>
  <c r="G120" i="2"/>
  <c r="G127" i="2"/>
  <c r="G129" i="2"/>
  <c r="G136" i="2"/>
  <c r="G132" i="2"/>
  <c r="D114" i="2"/>
  <c r="H114" i="2"/>
  <c r="D115" i="2"/>
  <c r="H115" i="2"/>
  <c r="D116" i="2"/>
  <c r="H116" i="2"/>
  <c r="D117" i="2"/>
  <c r="H117" i="2"/>
  <c r="D118" i="2"/>
  <c r="H118" i="2"/>
  <c r="D119" i="2"/>
  <c r="H119" i="2"/>
  <c r="D120" i="2"/>
  <c r="H120" i="2"/>
  <c r="D121" i="2"/>
  <c r="H121" i="2"/>
  <c r="D122" i="2"/>
  <c r="H122" i="2"/>
  <c r="D123" i="2"/>
  <c r="H123" i="2"/>
  <c r="D124" i="2"/>
  <c r="H124" i="2"/>
  <c r="D125" i="2"/>
  <c r="H125" i="2"/>
  <c r="D126" i="2"/>
  <c r="H126" i="2"/>
  <c r="D127" i="2"/>
  <c r="H127" i="2"/>
  <c r="D128" i="2"/>
  <c r="H128" i="2"/>
  <c r="D129" i="2"/>
  <c r="H129" i="2"/>
  <c r="D130" i="2"/>
  <c r="H130" i="2"/>
  <c r="D131" i="2"/>
  <c r="H131" i="2"/>
  <c r="D132" i="2"/>
  <c r="H132" i="2"/>
  <c r="D133" i="2"/>
  <c r="H133" i="2"/>
  <c r="D134" i="2"/>
  <c r="H134" i="2"/>
  <c r="D135" i="2"/>
  <c r="H135" i="2"/>
  <c r="D136" i="2"/>
  <c r="H136" i="2"/>
  <c r="D137" i="2"/>
  <c r="H137" i="2"/>
  <c r="D138" i="2"/>
  <c r="H138" i="2"/>
  <c r="D139" i="2"/>
  <c r="H139" i="2"/>
  <c r="D140" i="2"/>
  <c r="H140" i="2"/>
  <c r="D141" i="2"/>
  <c r="H141" i="2"/>
  <c r="G114" i="2"/>
  <c r="G118" i="2"/>
  <c r="G122" i="2"/>
  <c r="G126" i="2"/>
  <c r="G130" i="2"/>
  <c r="G134" i="2"/>
  <c r="E114" i="2"/>
  <c r="I114" i="2"/>
  <c r="E115" i="2"/>
  <c r="I115" i="2"/>
  <c r="E116" i="2"/>
  <c r="I116" i="2"/>
  <c r="E117" i="2"/>
  <c r="I117" i="2"/>
  <c r="E118" i="2"/>
  <c r="I118" i="2"/>
  <c r="E119" i="2"/>
  <c r="I119" i="2"/>
  <c r="E120" i="2"/>
  <c r="I120" i="2"/>
  <c r="E121" i="2"/>
  <c r="I121" i="2"/>
  <c r="E122" i="2"/>
  <c r="I122" i="2"/>
  <c r="E123" i="2"/>
  <c r="I123" i="2"/>
  <c r="E124" i="2"/>
  <c r="I124" i="2"/>
  <c r="E125" i="2"/>
  <c r="I125" i="2"/>
  <c r="E126" i="2"/>
  <c r="I126" i="2"/>
  <c r="E127" i="2"/>
  <c r="I127" i="2"/>
  <c r="E128" i="2"/>
  <c r="I128" i="2"/>
  <c r="E129" i="2"/>
  <c r="I129" i="2"/>
  <c r="E130" i="2"/>
  <c r="I130" i="2"/>
  <c r="E131" i="2"/>
  <c r="I131" i="2"/>
  <c r="E132" i="2"/>
  <c r="I132" i="2"/>
  <c r="E133" i="2"/>
  <c r="I133" i="2"/>
  <c r="E134" i="2"/>
  <c r="I134" i="2"/>
  <c r="E135" i="2"/>
  <c r="I135" i="2"/>
  <c r="E136" i="2"/>
  <c r="I136" i="2"/>
  <c r="E137" i="2"/>
  <c r="I137" i="2"/>
  <c r="E138" i="2"/>
  <c r="I138" i="2"/>
  <c r="E139" i="2"/>
  <c r="I139" i="2"/>
  <c r="E140" i="2"/>
  <c r="I140" i="2"/>
  <c r="E141" i="2"/>
  <c r="I141" i="2"/>
  <c r="G138"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C20" i="3"/>
  <c r="C18" i="3"/>
  <c r="C19" i="3"/>
  <c r="C21" i="3"/>
</calcChain>
</file>

<file path=xl/sharedStrings.xml><?xml version="1.0" encoding="utf-8"?>
<sst xmlns="http://schemas.openxmlformats.org/spreadsheetml/2006/main" count="299" uniqueCount="59">
  <si>
    <t>Analyst Test</t>
  </si>
  <si>
    <t>You work for the Marketing Department of a website which sells electrical goods. You get the following email from the head of marketing; she looks after all marketing which leads people onto your site. Marketing runs across Natural Search, Paid Search and Email Marketing. Everyone else who comes to your site comes Direct (eg, typing the url in their browser or using a bookmark)</t>
  </si>
  <si>
    <t>"We think there has been a change to Marketing channel performance, could you have a look and see what's happening and prepare an update that I can share with the Executives?"</t>
  </si>
  <si>
    <t>Combine the data in the sheets provided to provide an overview of the problem</t>
  </si>
  <si>
    <t>Analyse the data to look for any shifts in behaviour or performance</t>
  </si>
  <si>
    <t>Feed back your findings in an appropriate manner for the audience, suggesting what you would do next</t>
  </si>
  <si>
    <t>Data is provided from your Web Analytics Tool (Sheet: Data1) and from BI (Sheet: Data2) for 4 weeks</t>
  </si>
  <si>
    <t>Channel</t>
  </si>
  <si>
    <t>Source of Traffic to the Website</t>
  </si>
  <si>
    <t>Visitor</t>
  </si>
  <si>
    <t>Individual who visited the site on a particular day</t>
  </si>
  <si>
    <t>Visit</t>
  </si>
  <si>
    <t>Session of that visitor (ends after 30 minutes of inactivity)</t>
  </si>
  <si>
    <t>Pageviews</t>
  </si>
  <si>
    <t>Number of pages seen</t>
  </si>
  <si>
    <t>basket starts</t>
  </si>
  <si>
    <t>Times a visitor has clicked "Buy" and started the payment process</t>
  </si>
  <si>
    <t>Errors</t>
  </si>
  <si>
    <t>Error in the Payment Process</t>
  </si>
  <si>
    <t>bounces</t>
  </si>
  <si>
    <t>Single page visits - visitor sees a single page and then leaves</t>
  </si>
  <si>
    <t>Orders</t>
  </si>
  <si>
    <t>Times an Order has been successfully placed</t>
  </si>
  <si>
    <t>Revenue</t>
  </si>
  <si>
    <t>Date</t>
  </si>
  <si>
    <t>week</t>
  </si>
  <si>
    <t>Visitors</t>
  </si>
  <si>
    <t>Visits</t>
  </si>
  <si>
    <t>email</t>
  </si>
  <si>
    <t>Natural search</t>
  </si>
  <si>
    <t>Paid Search</t>
  </si>
  <si>
    <t>Direct</t>
  </si>
  <si>
    <t>Total</t>
  </si>
  <si>
    <t>Sessions</t>
  </si>
  <si>
    <t>Unique users</t>
  </si>
  <si>
    <t># Orders</t>
  </si>
  <si>
    <t>Page views</t>
  </si>
  <si>
    <t>Bounce</t>
  </si>
  <si>
    <t>Sum of Errors</t>
  </si>
  <si>
    <t>Total Revenue</t>
  </si>
  <si>
    <t>Session/Visits</t>
  </si>
  <si>
    <t>Page/Users</t>
  </si>
  <si>
    <t>Page/Sessions</t>
  </si>
  <si>
    <t>% Basket creation/Session</t>
  </si>
  <si>
    <t>Error/Sessions</t>
  </si>
  <si>
    <t>Bounce/Sessions</t>
  </si>
  <si>
    <t>Orders/Session</t>
  </si>
  <si>
    <t>Basket start</t>
  </si>
  <si>
    <t>% Successful orders</t>
  </si>
  <si>
    <t>Average Basket size</t>
  </si>
  <si>
    <t>% Session</t>
  </si>
  <si>
    <t>Sum of Total Revenue</t>
  </si>
  <si>
    <r>
      <rPr>
        <sz val="11"/>
        <color theme="1"/>
        <rFont val="Calibri"/>
        <family val="2"/>
      </rPr>
      <t>€</t>
    </r>
    <r>
      <rPr>
        <sz val="11"/>
        <color theme="1"/>
        <rFont val="Calibri"/>
        <family val="2"/>
        <scheme val="minor"/>
      </rPr>
      <t xml:space="preserve"> Value of all orders placed</t>
    </r>
  </si>
  <si>
    <t>WeekStartDate</t>
  </si>
  <si>
    <t>basketstarts</t>
  </si>
  <si>
    <t>ConversionRate</t>
  </si>
  <si>
    <t>ErrorRate</t>
  </si>
  <si>
    <t>BounceRate</t>
  </si>
  <si>
    <t>BasketStarts_divided_by_Visits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</si>
</sst>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 #,##0.00_-;_-* &quot;-&quot;??_-;_-@_-"/>
    <numFmt numFmtId="165" formatCode="_-* #,##0_-;\-* #,##0_-;_-* &quot;-&quot;??_-;_-@_-"/>
    <numFmt numFmtId="166" formatCode="0.000%"/>
    <numFmt numFmtId="167" formatCode="#,##0.0"/>
    <numFmt numFmtId="168" formatCode="0.00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24"/>
      <color rgb="FFCC0000"/>
      <name val="Calibri"/>
      <family val="2"/>
      <scheme val="minor"/>
    </font>
    <font>
      <sz val="12"/>
      <color rgb="FFCC0000"/>
      <name val="Calibri"/>
      <family val="2"/>
      <scheme val="minor"/>
    </font>
    <font>
      <sz val="11"/>
      <color theme="1"/>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37">
    <xf numFmtId="0" fontId="0" fillId="0" borderId="0" xfId="0"/>
    <xf numFmtId="14" fontId="0" fillId="0" borderId="0" xfId="0" applyNumberFormat="1"/>
    <xf numFmtId="165" fontId="0" fillId="0" borderId="0" xfId="1" applyNumberFormat="1" applyFont="1"/>
    <xf numFmtId="0" fontId="0" fillId="2" borderId="0" xfId="0" applyFill="1"/>
    <xf numFmtId="0" fontId="0" fillId="2" borderId="0" xfId="0" applyFill="1" applyAlignment="1">
      <alignment wrapText="1"/>
    </xf>
    <xf numFmtId="0" fontId="0" fillId="2" borderId="0" xfId="0" applyFill="1" applyAlignment="1">
      <alignment vertical="top" wrapText="1"/>
    </xf>
    <xf numFmtId="0" fontId="2" fillId="0" borderId="0" xfId="0" applyFont="1"/>
    <xf numFmtId="165" fontId="0" fillId="0" borderId="0" xfId="0" applyNumberFormat="1"/>
    <xf numFmtId="0" fontId="0" fillId="2" borderId="0" xfId="0" applyFill="1" applyAlignment="1">
      <alignment horizontal="left" wrapText="1" indent="1"/>
    </xf>
    <xf numFmtId="9" fontId="0" fillId="0" borderId="0" xfId="2" applyFont="1"/>
    <xf numFmtId="0" fontId="0" fillId="0" borderId="0" xfId="0" pivotButton="1" applyAlignment="1">
      <alignment horizontal="center" vertical="center"/>
    </xf>
    <xf numFmtId="0" fontId="0" fillId="0" borderId="0" xfId="0" applyAlignment="1">
      <alignment horizontal="center" vertical="center"/>
    </xf>
    <xf numFmtId="165" fontId="0" fillId="0" borderId="0" xfId="0" applyNumberFormat="1" applyAlignment="1">
      <alignment horizontal="center" vertical="center"/>
    </xf>
    <xf numFmtId="3" fontId="0" fillId="0" borderId="0" xfId="0" applyNumberFormat="1" applyAlignment="1">
      <alignment horizontal="center" vertical="center"/>
    </xf>
    <xf numFmtId="9" fontId="0" fillId="0" borderId="0" xfId="2" applyFont="1" applyAlignment="1">
      <alignment horizontal="center" vertical="center"/>
    </xf>
    <xf numFmtId="4" fontId="0" fillId="0" borderId="0" xfId="0" applyNumberFormat="1" applyAlignment="1">
      <alignment horizontal="center" vertical="center"/>
    </xf>
    <xf numFmtId="10" fontId="0" fillId="0" borderId="0" xfId="0" applyNumberFormat="1" applyAlignment="1">
      <alignment horizontal="center" vertical="center"/>
    </xf>
    <xf numFmtId="10" fontId="0" fillId="3" borderId="0" xfId="0" applyNumberFormat="1" applyFill="1" applyAlignment="1">
      <alignment horizontal="center" vertical="center"/>
    </xf>
    <xf numFmtId="10" fontId="0" fillId="4" borderId="0" xfId="0" applyNumberFormat="1" applyFill="1" applyAlignment="1">
      <alignment horizontal="center" vertical="center"/>
    </xf>
    <xf numFmtId="0" fontId="0" fillId="0" borderId="0" xfId="0" pivotButton="1"/>
    <xf numFmtId="167" fontId="0" fillId="0" borderId="0" xfId="0" applyNumberFormat="1" applyAlignment="1">
      <alignment horizontal="center" vertical="center"/>
    </xf>
    <xf numFmtId="167" fontId="0" fillId="3" borderId="0" xfId="0" applyNumberFormat="1" applyFill="1" applyAlignment="1">
      <alignment horizontal="center" vertical="center"/>
    </xf>
    <xf numFmtId="0" fontId="2" fillId="5" borderId="1" xfId="0" applyFont="1" applyFill="1" applyBorder="1" applyAlignment="1">
      <alignment horizontal="center" vertical="center"/>
    </xf>
    <xf numFmtId="165" fontId="2" fillId="0" borderId="0" xfId="0" applyNumberFormat="1" applyFont="1" applyAlignment="1">
      <alignment horizontal="center" vertical="center"/>
    </xf>
    <xf numFmtId="165" fontId="2" fillId="0" borderId="1" xfId="0" applyNumberFormat="1" applyFont="1" applyBorder="1" applyAlignment="1">
      <alignment horizontal="center" vertical="center"/>
    </xf>
    <xf numFmtId="167" fontId="0" fillId="0" borderId="0" xfId="0" applyNumberFormat="1" applyFill="1" applyAlignment="1">
      <alignment horizontal="center" vertical="center"/>
    </xf>
    <xf numFmtId="10" fontId="0" fillId="0" borderId="0" xfId="0" applyNumberFormat="1" applyFill="1" applyAlignment="1">
      <alignment horizontal="center" vertical="center"/>
    </xf>
    <xf numFmtId="1" fontId="0" fillId="0" borderId="0" xfId="0" applyNumberFormat="1"/>
    <xf numFmtId="0" fontId="2" fillId="0" borderId="0" xfId="0" applyFont="1" applyAlignment="1">
      <alignment horizontal="center" vertical="center"/>
    </xf>
    <xf numFmtId="168" fontId="2" fillId="0" borderId="0" xfId="0" applyNumberFormat="1" applyFont="1" applyAlignment="1">
      <alignment horizontal="center" vertical="center"/>
    </xf>
    <xf numFmtId="14" fontId="0" fillId="0" borderId="0" xfId="0" applyNumberFormat="1" applyAlignment="1">
      <alignment horizontal="center" vertical="center"/>
    </xf>
    <xf numFmtId="165" fontId="0" fillId="0" borderId="0" xfId="1" applyNumberFormat="1" applyFont="1" applyAlignment="1">
      <alignment horizontal="center" vertical="center"/>
    </xf>
    <xf numFmtId="168" fontId="0" fillId="0" borderId="0" xfId="0" applyNumberFormat="1" applyAlignment="1">
      <alignment horizontal="center" vertical="center"/>
    </xf>
    <xf numFmtId="0" fontId="2" fillId="2" borderId="0" xfId="0" applyFont="1" applyFill="1" applyAlignment="1">
      <alignment horizontal="left" wrapText="1" indent="1"/>
    </xf>
    <xf numFmtId="0" fontId="0" fillId="2" borderId="0" xfId="0" applyFill="1" applyAlignment="1">
      <alignment horizontal="left" wrapText="1" indent="1"/>
    </xf>
    <xf numFmtId="0" fontId="3" fillId="2" borderId="0" xfId="0" applyFont="1" applyFill="1" applyAlignment="1">
      <alignment horizontal="left" wrapText="1" indent="1"/>
    </xf>
    <xf numFmtId="0" fontId="4" fillId="2" borderId="0" xfId="0" applyFont="1" applyFill="1" applyAlignment="1">
      <alignment horizontal="left" wrapText="1" indent="1"/>
    </xf>
  </cellXfs>
  <cellStyles count="3">
    <cellStyle name="Comma" xfId="1" builtinId="3"/>
    <cellStyle name="Normal" xfId="0" builtinId="0"/>
    <cellStyle name="Percent" xfId="2" builtinId="5"/>
  </cellStyles>
  <dxfs count="40">
    <dxf>
      <numFmt numFmtId="1" formatCode="0"/>
    </dxf>
    <dxf>
      <numFmt numFmtId="3" formatCode="#,##0"/>
    </dxf>
    <dxf>
      <numFmt numFmtId="3" formatCode="#,##0"/>
    </dxf>
    <dxf>
      <numFmt numFmtId="3" formatCode="#,##0"/>
    </dxf>
    <dxf>
      <numFmt numFmtId="3" formatCode="#,##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3" formatCode="#,##0"/>
    </dxf>
    <dxf>
      <numFmt numFmtId="3" formatCode="#,##0"/>
    </dxf>
    <dxf>
      <numFmt numFmtId="3" formatCode="#,##0"/>
    </dxf>
    <dxf>
      <numFmt numFmtId="3" formatCode="#,##0"/>
    </dxf>
    <dxf>
      <numFmt numFmtId="167" formatCode="#,##0.0"/>
    </dxf>
    <dxf>
      <fill>
        <patternFill patternType="solid">
          <bgColor rgb="FFFFFF00"/>
        </patternFill>
      </fill>
    </dxf>
    <dxf>
      <fill>
        <patternFill patternType="solid">
          <bgColor rgb="FF00B0F0"/>
        </patternFill>
      </fill>
    </dxf>
    <dxf>
      <fill>
        <patternFill patternType="solid">
          <bgColor rgb="FFFFFF00"/>
        </patternFill>
      </fill>
    </dxf>
    <dxf>
      <numFmt numFmtId="14" formatCode="0.00%"/>
    </dxf>
    <dxf>
      <numFmt numFmtId="14" formatCode="0.00%"/>
    </dxf>
    <dxf>
      <numFmt numFmtId="14" formatCode="0.00%"/>
    </dxf>
    <dxf>
      <numFmt numFmtId="14" formatCode="0.00%"/>
    </dxf>
    <dxf>
      <numFmt numFmtId="14" formatCode="0.00%"/>
    </dxf>
    <dxf>
      <numFmt numFmtId="4" formatCode="#,##0.00"/>
    </dxf>
    <dxf>
      <numFmt numFmtId="4" formatCode="#,##0.00"/>
    </dxf>
    <dxf>
      <numFmt numFmtId="4" formatCode="#,##0.00"/>
    </dxf>
    <dxf>
      <numFmt numFmtId="3" formatCode="#,##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s>
  <tableStyles count="0" defaultTableStyle="TableStyleMedium9"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 Id="rId27"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[a.xlsx]Channel comp chart!PivotTable32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week by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8"/>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0"/>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'Channel comp chart'!$B$3:$B$4</c:f>
              <c:strCache>
                <c:ptCount val="1"/>
                <c:pt idx="0">
                  <c:v>Direct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'Channel comp chart'!$A$5:$A$8</c:f>
              <c:strCache>
                <c:ptCount val="4"/>
                <c:pt idx="0">
                  <c:v> 2 </c:v>
                </c:pt>
                <c:pt idx="1">
                  <c:v> 3 </c:v>
                </c:pt>
                <c:pt idx="2">
                  <c:v> 4 </c:v>
                </c:pt>
                <c:pt idx="3">
                  <c:v> 5 </c:v>
                </c:pt>
              </c:strCache>
            </c:strRef>
          </c:cat>
          <c:val>
            <c:numRef>
              <c:f>'Channel comp chart'!$B$5:$B$8</c:f>
              <c:numCache>
                <c:formatCode>0</c:formatCode>
                <c:ptCount val="4"/>
                <c:pt idx="0">
                  <c:v>1877932.3143455484</c:v>
                </c:pt>
                <c:pt idx="1">
                  <c:v>1904466.5460193937</c:v>
                </c:pt>
                <c:pt idx="2">
                  <c:v>1838492.3491387994</c:v>
                </c:pt>
                <c:pt idx="3">
                  <c:v>1382092.9168028613</c:v>
                </c:pt>
              </c:numCache>
            </c:numRef>
          </c:val>
          <c:smooth val="0"/>
          <c:extLst>
            <c:ext xmlns:c16="http://schemas.microsoft.com/office/drawing/2014/chart" uri="{C3380CC4-5D6E-409C-BE32-E72D297353CC}">
              <c16:uniqueId val="{00000002-B289-4F8F-A936-4073A1E90096}"/>
            </c:ext>
          </c:extLst>
        </c:ser>
        <c:ser>
          <c:idx val="1"/>
          <c:order val="1"/>
          <c:tx>
            <c:strRef>
              <c:f>'Channel comp chart'!$C$3:$C$4</c:f>
              <c:strCache>
                <c:ptCount val="1"/>
                <c:pt idx="0">
                  <c:v>email</c:v>
                </c:pt>
              </c:strCache>
            </c:strRef>
          </c:tx>
          <c:spPr>
            <a:ln w="28575" cap="rnd">
              <a:solidFill>
                <a:schemeClr val="accent1"/>
              </a:solidFill>
              <a:round/>
            </a:ln>
            <a:effectLst/>
          </c:spPr>
          <c:marker>
            <c:symbol val="circle"/>
            <c:size val="5"/>
            <c:spPr>
              <a:solidFill>
                <a:schemeClr val="accent2"/>
              </a:solidFill>
              <a:ln w="9525">
                <a:solidFill>
                  <a:schemeClr val="accent2"/>
                </a:solidFill>
              </a:ln>
              <a:effectLst/>
            </c:spPr>
          </c:marker>
          <c:cat>
            <c:strRef>
              <c:f>'Channel comp chart'!$A$5:$A$8</c:f>
              <c:strCache>
                <c:ptCount val="4"/>
                <c:pt idx="0">
                  <c:v> 2 </c:v>
                </c:pt>
                <c:pt idx="1">
                  <c:v> 3 </c:v>
                </c:pt>
                <c:pt idx="2">
                  <c:v> 4 </c:v>
                </c:pt>
                <c:pt idx="3">
                  <c:v> 5 </c:v>
                </c:pt>
              </c:strCache>
            </c:strRef>
          </c:cat>
          <c:val>
            <c:numRef>
              <c:f>'Channel comp chart'!$C$5:$C$8</c:f>
              <c:numCache>
                <c:formatCode>0</c:formatCode>
                <c:ptCount val="4"/>
                <c:pt idx="0">
                  <c:v>622834.39521789516</c:v>
                </c:pt>
                <c:pt idx="1">
                  <c:v>641388.08932399866</c:v>
                </c:pt>
                <c:pt idx="2">
                  <c:v>657550.11178586225</c:v>
                </c:pt>
                <c:pt idx="3">
                  <c:v>455483.05839003972</c:v>
                </c:pt>
              </c:numCache>
            </c:numRef>
          </c:val>
          <c:smooth val="0"/>
          <c:extLst>
            <c:ext xmlns:c16="http://schemas.microsoft.com/office/drawing/2014/chart" uri="{C3380CC4-5D6E-409C-BE32-E72D297353CC}">
              <c16:uniqueId val="{00000003-B289-4F8F-A936-4073A1E90096}"/>
            </c:ext>
          </c:extLst>
        </c:ser>
        <c:ser>
          <c:idx val="2"/>
          <c:order val="2"/>
          <c:tx>
            <c:strRef>
              <c:f>'Channel comp chart'!$D$3:$D$4</c:f>
              <c:strCache>
                <c:ptCount val="1"/>
                <c:pt idx="0">
                  <c:v>Natural search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'Channel comp chart'!$A$5:$A$8</c:f>
              <c:strCache>
                <c:ptCount val="4"/>
                <c:pt idx="0">
                  <c:v> 2 </c:v>
                </c:pt>
                <c:pt idx="1">
                  <c:v> 3 </c:v>
                </c:pt>
                <c:pt idx="2">
                  <c:v> 4 </c:v>
                </c:pt>
                <c:pt idx="3">
                  <c:v> 5 </c:v>
                </c:pt>
              </c:strCache>
            </c:strRef>
          </c:cat>
          <c:val>
            <c:numRef>
              <c:f>'Channel comp chart'!$D$5:$D$8</c:f>
              <c:numCache>
                <c:formatCode>0</c:formatCode>
                <c:ptCount val="4"/>
                <c:pt idx="0">
                  <c:v>1005385.4916024914</c:v>
                </c:pt>
                <c:pt idx="1">
                  <c:v>1044908.0243136364</c:v>
                </c:pt>
                <c:pt idx="2">
                  <c:v>1137687.2045443491</c:v>
                </c:pt>
                <c:pt idx="3">
                  <c:v>852828.35872993164</c:v>
                </c:pt>
              </c:numCache>
            </c:numRef>
          </c:val>
          <c:smooth val="0"/>
          <c:extLst>
            <c:ext xmlns:c16="http://schemas.microsoft.com/office/drawing/2014/chart" uri="{C3380CC4-5D6E-409C-BE32-E72D297353CC}">
              <c16:uniqueId val="{00000004-B289-4F8F-A936-4073A1E90096}"/>
            </c:ext>
          </c:extLst>
        </c:ser>
        <c:ser>
          <c:idx val="3"/>
          <c:order val="3"/>
          <c:tx>
            <c:strRef>
              <c:f>'Channel comp chart'!$E$3:$E$4</c:f>
              <c:strCache>
                <c:ptCount val="1"/>
                <c:pt idx="0">
                  <c:v>Paid Search</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'Channel comp chart'!$A$5:$A$8</c:f>
              <c:strCache>
                <c:ptCount val="4"/>
                <c:pt idx="0">
                  <c:v> 2 </c:v>
                </c:pt>
                <c:pt idx="1">
                  <c:v> 3 </c:v>
                </c:pt>
                <c:pt idx="2">
                  <c:v> 4 </c:v>
                </c:pt>
                <c:pt idx="3">
                  <c:v> 5 </c:v>
                </c:pt>
              </c:strCache>
            </c:strRef>
          </c:cat>
          <c:val>
            <c:numRef>
              <c:f>'Channel comp chart'!$E$5:$E$8</c:f>
              <c:numCache>
                <c:formatCode>0</c:formatCode>
                <c:ptCount val="4"/>
                <c:pt idx="0">
                  <c:v>655315.98136739666</c:v>
                </c:pt>
                <c:pt idx="1">
                  <c:v>662525.05384083674</c:v>
                </c:pt>
                <c:pt idx="2">
                  <c:v>654260.48723679408</c:v>
                </c:pt>
                <c:pt idx="3">
                  <c:v>644958.33879128355</c:v>
                </c:pt>
              </c:numCache>
            </c:numRef>
          </c:val>
          <c:smooth val="0"/>
          <c:extLst>
            <c:ext xmlns:c16="http://schemas.microsoft.com/office/drawing/2014/chart" uri="{C3380CC4-5D6E-409C-BE32-E72D297353CC}">
              <c16:uniqueId val="{00000005-B289-4F8F-A936-4073A1E90096}"/>
            </c:ext>
          </c:extLst>
        </c:ser>
        <c:dLbls>
          <c:showLegendKey val="0"/>
          <c:showVal val="0"/>
          <c:showCatName val="0"/>
          <c:showSerName val="0"/>
          <c:showPercent val="0"/>
          <c:showBubbleSize val="0"/>
        </c:dLbls>
        <c:marker val="1"/>
        <c:smooth val="0"/>
        <c:axId val="1797840016"/>
        <c:axId val="1948978112"/>
      </c:lineChart>
      <c:catAx>
        <c:axId val="179784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978112"/>
        <c:crosses val="autoZero"/>
        <c:auto val="1"/>
        <c:lblAlgn val="ctr"/>
        <c:lblOffset val="100"/>
        <c:noMultiLvlLbl val="0"/>
      </c:catAx>
      <c:valAx>
        <c:axId val="1948978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840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133350</xdr:colOff>
      <xdr:row>3</xdr:row>
      <xdr:rowOff>85725</xdr:rowOff>
    </xdr:from>
    <xdr:to>
      <xdr:col>17</xdr:col>
      <xdr:colOff>304800</xdr:colOff>
      <xdr:row>24</xdr:row>
      <xdr:rowOff>147637</xdr:rowOff>
    </xdr:to>
    <xdr:graphicFrame macro="">
      <xdr:nvGraphicFramePr>
        <xdr:cNvPr id="2" name="Chart 1">
          <a:extLst>
            <a:ext uri="{FF2B5EF4-FFF2-40B4-BE49-F238E27FC236}">
              <a16:creationId xmlns:a16="http://schemas.microsoft.com/office/drawing/2014/main" id="{98F34BC0-6A82-4AA9-9027-152F3919C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otamed Zargar, Sajjad" id="{B0FFEAE9-6935-459F-BF48-F43178F13E0E}" userId="Motamed Zargar, Sajjad"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ajjad Motamed Zargar" refreshedDate="44454.944532986112" createdVersion="6" refreshedVersion="6" minRefreshableVersion="3" recordCount="140">
  <cacheSource type="worksheet">
    <worksheetSource ref="A1:J141" sheet="Data1-Daily channel online"/>
  </cacheSource>
  <cacheFields count="24">
    <cacheField name="Date" numFmtId="14">
      <sharedItems containsSemiMixedTypes="0" containsNonDate="0" containsDate="1" containsString="0" minDate="2020-01-04T00:00:00" maxDate="2020-02-01T00:00:00" count="28">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sharedItems>
    </cacheField>
    <cacheField name="week" numFmtId="165">
      <sharedItems containsSemiMixedTypes="0" containsString="0" containsNumber="1" containsInteger="1" minValue="2" maxValue="5" count="4">
        <n v="2"/>
        <n v="3"/>
        <n v="4"/>
        <n v="5"/>
      </sharedItems>
    </cacheField>
    <cacheField name="Channel" numFmtId="0">
      <sharedItems count="5">
        <s v="email"/>
        <s v="Natural search"/>
        <s v="Paid Search"/>
        <s v="Direct"/>
        <s v="Total"/>
      </sharedItems>
    </cacheField>
    <cacheField name="Visitors" numFmtId="165">
      <sharedItems containsSemiMixedTypes="0" containsString="0" containsNumber="1" minValue="100387.40668135043" maxValue="1000173.1271778247"/>
    </cacheField>
    <cacheField name="Visits" numFmtId="165">
      <sharedItems containsSemiMixedTypes="0" containsString="0" containsNumber="1" minValue="119717.53468511312" maxValue="1202564.9740214455"/>
    </cacheField>
    <cacheField name="Pageviews" numFmtId="165">
      <sharedItems containsSemiMixedTypes="0" containsString="0" containsNumber="1" minValue="301982.14705945289" maxValue="3040738.6772261336"/>
    </cacheField>
    <cacheField name="basket starts" numFmtId="165">
      <sharedItems containsSemiMixedTypes="0" containsString="0" containsNumber="1" minValue="10272.505698535559" maxValue="105596.96727047706"/>
    </cacheField>
    <cacheField name="Errors" numFmtId="165">
      <sharedItems containsSemiMixedTypes="0" containsString="0" containsNumber="1" containsInteger="1" minValue="22" maxValue="659"/>
    </cacheField>
    <cacheField name="bounces" numFmtId="165">
      <sharedItems containsSemiMixedTypes="0" containsString="0" containsNumber="1" minValue="1037.5653684597999" maxValue="39906.865305502302"/>
    </cacheField>
    <cacheField name="Orders" numFmtId="165">
      <sharedItems containsSemiMixedTypes="0" containsString="0" containsNumber="1" minValue="3049.2097775651864" maxValue="61717.421122159416"/>
    </cacheField>
    <cacheField name="Avg. Basket size" numFmtId="164">
      <sharedItems containsSemiMixedTypes="0" containsString="0" containsNumber="1" minValue="6.887999999999999" maxValue="26.362793909064482"/>
    </cacheField>
    <cacheField name="Revenue" numFmtId="164">
      <sharedItems containsSemiMixedTypes="0" containsString="0" containsNumber="1" minValue="56845.573935677407" maxValue="648229.35252578196"/>
    </cacheField>
    <cacheField name="Session/Visit" numFmtId="2">
      <sharedItems containsSemiMixedTypes="0" containsString="0" containsNumber="1" minValue="1.1900192334300954" maxValue="1.2299964195658379"/>
    </cacheField>
    <cacheField name="page/user" numFmtId="2">
      <sharedItems containsSemiMixedTypes="0" containsString="0" containsNumber="1" minValue="3.0001538524855826" maxValue="3.09889725040905"/>
    </cacheField>
    <cacheField name="page/session" numFmtId="2">
      <sharedItems containsSemiMixedTypes="0" containsString="0" containsNumber="1" minValue="2.4451270628936035" maxValue="2.5850217938856614"/>
    </cacheField>
    <cacheField name="% Basket creation" numFmtId="9">
      <sharedItems containsSemiMixedTypes="0" containsString="0" containsNumber="1" minValue="8.1614338941366119E-2" maxValue="9.1513511733140165E-2"/>
    </cacheField>
    <cacheField name="Error/session" numFmtId="166">
      <sharedItems containsSemiMixedTypes="0" containsString="0" containsNumber="1" minValue="4.3279523819407456E-5" maxValue="1.5791678471071479E-3"/>
    </cacheField>
    <cacheField name="bounce/session" numFmtId="166">
      <sharedItems containsSemiMixedTypes="0" containsString="0" containsNumber="1" minValue="8.1498178378053305E-3" maxValue="4.2005359062707991E-2"/>
    </cacheField>
    <cacheField name="% Succ. Ord" numFmtId="9">
      <sharedItems containsSemiMixedTypes="0" containsString="0" containsNumber="1" minValue="0.28157232430169626" maxValue="0.60294655513869266"/>
    </cacheField>
    <cacheField name="Order/session" numFmtId="10">
      <sharedItems containsSemiMixedTypes="0" containsString="0" containsNumber="1" minValue="2.5003353477539892E-2" maxValue="5.4923528835017769E-2"/>
    </cacheField>
    <cacheField name="Error/S" numFmtId="0" formula="Errors/Visits" databaseField="0"/>
    <cacheField name="Bounce/S" numFmtId="0" formula="bounces/Visits" databaseField="0"/>
    <cacheField name="Successful order" numFmtId="0" formula="Orders/'basket starts'" databaseField="0"/>
    <cacheField name="Order/S" numFmtId="0" formula="Orders/Visits" databaseField="0"/>
  </cacheFields>
  <extLst>
    <ext xmlns:x14="http://schemas.microsoft.com/office/spreadsheetml/2009/9/main" uri="{725AE2AE-9491-48be-B2B4-4EB974FC3084}">
      <x14:pivotCacheDefinition pivotCacheId="1219596372"/>
    </ext>
  </extLst>
</pivotCacheDefinition>
</file>

<file path=xl/pivotCache/pivotCacheDefinition2.xml><?xml version="1.0" encoding="utf-8"?>
<pivotCacheDefinition xmlns="http://schemas.openxmlformats.org/spreadsheetml/2006/main" xmlns:r="http://schemas.openxmlformats.org/officeDocument/2006/relationships" r:id="rId1" refreshedBy="Sajjad Motamed Zargar" refreshedDate="44456.722297916669" createdVersion="6" refreshedVersion="6" minRefreshableVersion="3" recordCount="16">
  <cacheSource type="worksheet">
    <worksheetSource ref="M3:AF19" sheet="Channel comp"/>
  </cacheSource>
  <cacheFields count="19">
    <cacheField name="week" numFmtId="165">
      <sharedItems containsSemiMixedTypes="0" containsString="0" containsNumber="1" containsInteger="1" minValue="2" maxValue="5" count="4">
        <n v="2"/>
        <n v="3"/>
        <n v="4"/>
        <n v="5"/>
      </sharedItems>
    </cacheField>
    <cacheField name="Channel" numFmtId="0">
      <sharedItems count="4">
        <s v="Direct"/>
        <s v="email"/>
        <s v="Natural search"/>
        <s v="Paid Search"/>
      </sharedItems>
    </cacheField>
    <cacheField name="Unique users" numFmtId="3">
      <sharedItems containsSemiMixedTypes="0" containsString="0" containsNumber="1" minValue="717640.83335873031" maxValue="3030266.9766107434"/>
    </cacheField>
    <cacheField name="Sessions" numFmtId="3">
      <sharedItems containsSemiMixedTypes="0" containsString="0" containsNumber="1" minValue="865486.34463076305" maxValue="3666916.9505289337"/>
    </cacheField>
    <cacheField name="Page views" numFmtId="3">
      <sharedItems containsSemiMixedTypes="0" containsString="0" containsNumber="1" minValue="2189515.1980365096" maxValue="9278442.8697834183"/>
    </cacheField>
    <cacheField name="Basket start" numFmtId="3">
      <sharedItems containsSemiMixedTypes="0" containsString="0" containsNumber="1" minValue="74882.561304275863" maxValue="319893.02243218094"/>
    </cacheField>
    <cacheField name="Bounce" numFmtId="3">
      <sharedItems containsSemiMixedTypes="0" containsString="0" containsNumber="1" minValue="15573.519483550628" maxValue="112880.84664415034"/>
    </cacheField>
    <cacheField name="Sum of Errors" numFmtId="3">
      <sharedItems containsSemiMixedTypes="0" containsString="0" containsNumber="1" containsInteger="1" minValue="460" maxValue="1020"/>
    </cacheField>
    <cacheField name="# Orders" numFmtId="3">
      <sharedItems containsSemiMixedTypes="0" containsString="0" containsNumber="1" minValue="24464.718762965545" maxValue="191211.50060435673"/>
    </cacheField>
    <cacheField name="Total Revenue" numFmtId="3">
      <sharedItems containsSemiMixedTypes="0" containsString="0" containsNumber="1" minValue="455483.05839003972" maxValue="1904466.5460193937"/>
    </cacheField>
    <cacheField name="Average Basket size" numFmtId="167">
      <sharedItems containsSemiMixedTypes="0" containsString="0" containsNumber="1" minValue="6.887999999999999" maxValue="26.362793909064486"/>
    </cacheField>
    <cacheField name="Session/Visits" numFmtId="4">
      <sharedItems containsSemiMixedTypes="0" containsString="0" containsNumber="1" minValue="1.2054865753488351" maxValue="1.2165338993217258"/>
    </cacheField>
    <cacheField name="Page/Users" numFmtId="4">
      <sharedItems containsSemiMixedTypes="0" containsString="0" containsNumber="1" minValue="3.0365649231300553" maxValue="3.0663970964203844"/>
    </cacheField>
    <cacheField name="Page/Sessions" numFmtId="4">
      <sharedItems containsSemiMixedTypes="0" containsString="0" containsNumber="1" minValue="2.5031886855522147" maxValue="2.5364164216691023"/>
    </cacheField>
    <cacheField name="% Basket creation/Session" numFmtId="10">
      <sharedItems containsSemiMixedTypes="0" containsString="0" containsNumber="1" minValue="8.4948575160086845E-2" maxValue="8.8708925435784153E-2"/>
    </cacheField>
    <cacheField name="Error/Sessions" numFmtId="10">
      <sharedItems containsSemiMixedTypes="0" containsString="0" containsNumber="1" minValue="1.9047858432123075E-4" maxValue="1.1554581965474327E-3"/>
    </cacheField>
    <cacheField name="Bounce/Sessions" numFmtId="10">
      <sharedItems containsSemiMixedTypes="0" containsString="0" containsNumber="1" minValue="1.7370712672250346E-2" maxValue="3.1462333942330251E-2"/>
    </cacheField>
    <cacheField name="% Successful orders" numFmtId="10">
      <sharedItems containsSemiMixedTypes="0" containsString="0" containsNumber="1" minValue="0.31987175351943159" maxValue="0.60190005893125753"/>
    </cacheField>
    <cacheField name="Orders/Session" numFmtId="10">
      <sharedItems containsSemiMixedTypes="0" containsString="0" containsNumber="1" minValue="2.7882764375292926E-2" maxValue="5.2538290668692193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
  <r>
    <x v="0"/>
    <x v="0"/>
    <x v="0"/>
    <n v="205383.25676269748"/>
    <n v="252475.91784105753"/>
    <n v="618396.03508356167"/>
    <n v="21676.336466174849"/>
    <n v="60"/>
    <n v="10269.162838134873"/>
    <n v="13012.684762231404"/>
    <n v="7.0069999999999979"/>
    <n v="91179.882128955418"/>
    <n v="1.2292916268864678"/>
    <n v="3.0109369421386893"/>
    <n v="2.4493268125194567"/>
    <n v="8.5855065510924755E-2"/>
    <n v="2.3764642787741882E-4"/>
    <n v="4.0673831096238143E-2"/>
    <n v="0.6003175297881741"/>
    <n v="5.1540300847320204E-2"/>
  </r>
  <r>
    <x v="1"/>
    <x v="0"/>
    <x v="0"/>
    <n v="201819.45454403234"/>
    <n v="244251.74745208299"/>
    <n v="622376.26345209894"/>
    <n v="21040.719935010085"/>
    <n v="37"/>
    <n v="9283.6949090254893"/>
    <n v="12625.544514589688"/>
    <n v="7.0069999999999979"/>
    <n v="88467.190413729913"/>
    <n v="1.2102487741031571"/>
    <n v="3.0838269029030143"/>
    <n v="2.5480933911197337"/>
    <n v="8.6143579951819302E-2"/>
    <n v="1.5148305134340387E-4"/>
    <n v="3.8008714393524469E-2"/>
    <n v="0.60005287621274717"/>
    <n v="5.1690702917351915E-2"/>
  </r>
  <r>
    <x v="2"/>
    <x v="0"/>
    <x v="0"/>
    <n v="209620.91086173168"/>
    <n v="250845.30814375851"/>
    <n v="634738.96798590233"/>
    <n v="21207.393091706985"/>
    <n v="80"/>
    <n v="9013.699167054463"/>
    <n v="12738.487891439221"/>
    <n v="7.0069999999999979"/>
    <n v="89258.584655314597"/>
    <n v="1.1966616646810533"/>
    <n v="3.0280326775441946"/>
    <n v="2.5304000010322532"/>
    <n v="8.4543710419144477E-2"/>
    <n v="3.1892165172231284E-4"/>
    <n v="3.5933297831063062E-2"/>
    <n v="0.60066260083708856"/>
    <n v="5.0782244984780983E-2"/>
  </r>
  <r>
    <x v="3"/>
    <x v="0"/>
    <x v="0"/>
    <n v="204276.14174502887"/>
    <n v="244068.89393144354"/>
    <n v="615821.30172632029"/>
    <n v="20965.181160196633"/>
    <n v="143"/>
    <n v="5311.179685370751"/>
    <n v="12582.521279317851"/>
    <n v="7.0069999999999979"/>
    <n v="88165.726604180149"/>
    <n v="1.194798824015791"/>
    <n v="3.0146511308940291"/>
    <n v="2.5231453783672171"/>
    <n v="8.5898619944930546E-2"/>
    <n v="5.8590014358883124E-4"/>
    <n v="2.1760985596397251E-2"/>
    <n v="0.6001627738474471"/>
    <n v="5.1553154015817157E-2"/>
  </r>
  <r>
    <x v="4"/>
    <x v="0"/>
    <x v="0"/>
    <n v="208057.65165668286"/>
    <n v="250561.13554655257"/>
    <n v="633602.66649103363"/>
    <n v="21595.861080172162"/>
    <n v="175"/>
    <n v="7698.1331112972657"/>
    <n v="12991.103604765973"/>
    <n v="7.0069999999999979"/>
    <n v="91028.662958595145"/>
    <n v="1.2042870500144112"/>
    <n v="3.0453225894164424"/>
    <n v="2.528734813996381"/>
    <n v="8.6189987258258563E-2"/>
    <n v="6.9843233915056302E-4"/>
    <n v="3.0723572091518575E-2"/>
    <n v="0.60155524970909879"/>
    <n v="5.184803930756577E-2"/>
  </r>
  <r>
    <x v="5"/>
    <x v="0"/>
    <x v="0"/>
    <n v="205539.63914903984"/>
    <n v="252656.98724527471"/>
    <n v="617778.43714258517"/>
    <n v="20620.432992940267"/>
    <n v="24"/>
    <n v="3288.6342263846373"/>
    <n v="12422.305439892669"/>
    <n v="7.0069999999999979"/>
    <n v="87043.094217327904"/>
    <n v="1.2292372813891601"/>
    <n v="3.0056413434423948"/>
    <n v="2.4451270628936035"/>
    <n v="8.1614338941366119E-2"/>
    <n v="9.499044638215861E-5"/>
    <n v="1.3016201381330065E-2"/>
    <n v="0.60242699288349777"/>
    <n v="4.916668078462174E-2"/>
  </r>
  <r>
    <x v="6"/>
    <x v="0"/>
    <x v="0"/>
    <n v="201036.14780472915"/>
    <n v="246922.38145999413"/>
    <n v="616687.00293076131"/>
    <n v="20838.946255990162"/>
    <n v="105"/>
    <n v="8242.4820599938939"/>
    <n v="12514.807227028972"/>
    <n v="7.0069999999999979"/>
    <n v="87691.254239791975"/>
    <n v="1.2282486714769092"/>
    <n v="3.0675428755716263"/>
    <n v="2.4974933389368581"/>
    <n v="8.4394724094164167E-2"/>
    <n v="4.2523484254104315E-4"/>
    <n v="3.3380862485036918E-2"/>
    <n v="0.60054894682746185"/>
    <n v="5.0683162672544517E-2"/>
  </r>
  <r>
    <x v="7"/>
    <x v="1"/>
    <x v="0"/>
    <n v="203802.02718082024"/>
    <n v="244986.43188369306"/>
    <n v="620214.94834797503"/>
    <n v="22118.503101699691"/>
    <n v="184"/>
    <n v="5502.6547338821456"/>
    <n v="13328.576485125746"/>
    <n v="7.0140000000000002"/>
    <n v="93486.635466671985"/>
    <n v="1.2020804467579342"/>
    <n v="3.0432226652863408"/>
    <n v="2.5316297869198778"/>
    <n v="9.0284604464137899E-2"/>
    <n v="7.5106200202692749E-4"/>
    <n v="2.2461059135285184E-2"/>
    <n v="0.60259848615621348"/>
    <n v="5.4405365973302013E-2"/>
  </r>
  <r>
    <x v="8"/>
    <x v="1"/>
    <x v="0"/>
    <n v="203335.48530534541"/>
    <n v="243962.04840571902"/>
    <n v="621227.93676975649"/>
    <n v="21087.378149084499"/>
    <n v="108"/>
    <n v="4066.709706106908"/>
    <n v="12664.077877700607"/>
    <n v="7.0140000000000002"/>
    <n v="88825.842234192067"/>
    <n v="1.1998006547620814"/>
    <n v="3.0551870266858199"/>
    <n v="2.5464122015266435"/>
    <n v="8.6437125310635674E-2"/>
    <n v="4.4269180680263641E-4"/>
    <n v="1.6669435810539684E-2"/>
    <n v="0.60055251004499166"/>
    <n v="5.1910032566375733E-2"/>
  </r>
  <r>
    <x v="9"/>
    <x v="1"/>
    <x v="0"/>
    <n v="204317.21278890088"/>
    <n v="245729.60285556983"/>
    <n v="625044.06395004014"/>
    <n v="21027.314058918582"/>
    <n v="38"/>
    <n v="6538.1508092448285"/>
    <n v="12624.369905005731"/>
    <n v="7.0140000000000002"/>
    <n v="88547.3305137102"/>
    <n v="1.2026867413733562"/>
    <n v="3.0591845660885717"/>
    <n v="2.5436254186981957"/>
    <n v="8.5570943893469795E-2"/>
    <n v="1.5464152287070966E-4"/>
    <n v="2.6607094681578496E-2"/>
    <n v="0.60037957628027139"/>
    <n v="5.1375047036664269E-2"/>
  </r>
  <r>
    <x v="10"/>
    <x v="1"/>
    <x v="0"/>
    <n v="210484.86024279278"/>
    <n v="254579.09109215895"/>
    <n v="652016.41297043755"/>
    <n v="22456.809737655414"/>
    <n v="123"/>
    <n v="6314.5458072837837"/>
    <n v="13489.53008029275"/>
    <n v="7.0140000000000002"/>
    <n v="94615.563983173357"/>
    <n v="1.2094888477893555"/>
    <n v="3.0976879392576802"/>
    <n v="2.5611546108254593"/>
    <n v="8.8211524525892551E-2"/>
    <n v="4.8315044048717008E-4"/>
    <n v="2.4803866571264824E-2"/>
    <n v="0.60068773070974568"/>
    <n v="5.2987580489905477E-2"/>
  </r>
  <r>
    <x v="11"/>
    <x v="1"/>
    <x v="0"/>
    <n v="209876.69380222785"/>
    <n v="253031.06971033831"/>
    <n v="640453.85368281242"/>
    <n v="22753.755596991105"/>
    <n v="130"/>
    <n v="6925.9308954735197"/>
    <n v="13699.442145505403"/>
    <n v="7.0140000000000002"/>
    <n v="96087.887208574903"/>
    <n v="1.2056177612020891"/>
    <n v="3.0515720544289135"/>
    <n v="2.5311273213047829"/>
    <n v="8.9924749648487276E-2"/>
    <n v="5.1377089836761845E-4"/>
    <n v="2.7371859524611339E-2"/>
    <n v="0.60207389004903356"/>
    <n v="5.4141343832550197E-2"/>
  </r>
  <r>
    <x v="12"/>
    <x v="1"/>
    <x v="0"/>
    <n v="203073.43714491339"/>
    <n v="248955.06466964126"/>
    <n v="616451.1453980729"/>
    <n v="21288.271489214301"/>
    <n v="59"/>
    <n v="4670.6890543330082"/>
    <n v="12831.415324599951"/>
    <n v="7.0140000000000002"/>
    <n v="89999.54708674406"/>
    <n v="1.2259361350740654"/>
    <n v="3.0356069905793381"/>
    <n v="2.4761542658957034"/>
    <n v="8.5510497717583858E-2"/>
    <n v="2.3699055923321705E-4"/>
    <n v="1.8761173067641447E-2"/>
    <n v="0.60274575749848858"/>
    <n v="5.1541089720857865E-2"/>
  </r>
  <r>
    <x v="13"/>
    <x v="1"/>
    <x v="0"/>
    <n v="206240.82300377078"/>
    <n v="250683.21201885125"/>
    <n v="639074.87146303675"/>
    <n v="21266.945282095483"/>
    <n v="67"/>
    <n v="3712.334814067874"/>
    <n v="12806.57012131909"/>
    <n v="7.0140000000000002"/>
    <n v="89825.28283093209"/>
    <n v="1.2154878377995413"/>
    <n v="3.0986827057577844"/>
    <n v="2.5493325473066726"/>
    <n v="8.4835937400132802E-2"/>
    <n v="2.6726959280768124E-4"/>
    <n v="1.4808868867488056E-2"/>
    <n v="0.60218192840797247"/>
    <n v="5.1086668381910005E-2"/>
  </r>
  <r>
    <x v="14"/>
    <x v="2"/>
    <x v="0"/>
    <n v="210155.07583335409"/>
    <n v="254353.36955587135"/>
    <n v="648581.71196030267"/>
    <n v="21098.505978965044"/>
    <n v="67"/>
    <n v="7985.8928816674561"/>
    <n v="12704.733146296398"/>
    <n v="7.1189999999999989"/>
    <n v="90444.995268484039"/>
    <n v="1.2103127585534266"/>
    <n v="3.0862053147581654"/>
    <n v="2.5499238051880222"/>
    <n v="8.2949583155927251E-2"/>
    <n v="2.6341306237455902E-4"/>
    <n v="3.1396843279928602E-2"/>
    <n v="0.60216269147032797"/>
    <n v="4.994914424951493E-2"/>
  </r>
  <r>
    <x v="15"/>
    <x v="2"/>
    <x v="0"/>
    <n v="206578.58270020387"/>
    <n v="253329.76377056685"/>
    <n v="631965.46276292764"/>
    <n v="22581.183647426151"/>
    <n v="178"/>
    <n v="4751.3074021046887"/>
    <n v="13556.804878387908"/>
    <n v="7.1189999999999989"/>
    <n v="96510.893929243495"/>
    <n v="1.2263118492695362"/>
    <n v="3.0592012710246168"/>
    <n v="2.4946356612690792"/>
    <n v="8.9137507221130355E-2"/>
    <n v="7.0264147943235465E-4"/>
    <n v="1.8755425068835596E-2"/>
    <n v="0.60035847057703462"/>
    <n v="5.3514457506327204E-2"/>
  </r>
  <r>
    <x v="16"/>
    <x v="2"/>
    <x v="0"/>
    <n v="207070.72255973084"/>
    <n v="246880.70163448359"/>
    <n v="636184.120863572"/>
    <n v="21967.412814452684"/>
    <n v="95"/>
    <n v="7868.6874572697716"/>
    <n v="13181.879308556841"/>
    <n v="7.1189999999999989"/>
    <n v="93841.798797616138"/>
    <n v="1.1922530552974204"/>
    <n v="3.0723035733845028"/>
    <n v="2.5768888238395693"/>
    <n v="8.8979870313947371E-2"/>
    <n v="3.8480123950980651E-4"/>
    <n v="3.187242828287027E-2"/>
    <n v="0.60006517016352012"/>
    <n v="5.3393721021066778E-2"/>
  </r>
  <r>
    <x v="17"/>
    <x v="2"/>
    <x v="0"/>
    <n v="206883.08269483311"/>
    <n v="251009.02907884476"/>
    <n v="632544.34721177467"/>
    <n v="21276.645877443261"/>
    <n v="25"/>
    <n v="2482.5969923379971"/>
    <n v="12826.638639349185"/>
    <n v="7.1189999999999989"/>
    <n v="91312.840473526827"/>
    <n v="1.2132892927214376"/>
    <n v="3.0574967221695042"/>
    <n v="2.5200063501025909"/>
    <n v="8.476446427255821E-2"/>
    <n v="9.9598010843455437E-5"/>
    <n v="9.8904688865123873E-3"/>
    <n v="0.60285059558882481"/>
    <n v="5.1100307771479378E-2"/>
  </r>
  <r>
    <x v="18"/>
    <x v="2"/>
    <x v="0"/>
    <n v="203838.64552137069"/>
    <n v="249686.51560064981"/>
    <n v="622472.38730071601"/>
    <n v="22124.669231525451"/>
    <n v="95"/>
    <n v="2038.386455213707"/>
    <n v="13337.007326079449"/>
    <n v="7.1189999999999989"/>
    <n v="94946.155154359585"/>
    <n v="1.2249223642651823"/>
    <n v="3.0537506060667736"/>
    <n v="2.4930156352387978"/>
    <n v="8.8609788070861575E-2"/>
    <n v="3.8047709453378569E-4"/>
    <n v="8.1637826949129896E-3"/>
    <n v="0.60281160303520109"/>
    <n v="5.3415008391605505E-2"/>
  </r>
  <r>
    <x v="19"/>
    <x v="2"/>
    <x v="0"/>
    <n v="208096.42636322242"/>
    <n v="249378.04448889915"/>
    <n v="639554.03694194753"/>
    <n v="22378.24956583765"/>
    <n v="172"/>
    <n v="6450.9892172598948"/>
    <n v="13433.247433957764"/>
    <n v="7.1189999999999989"/>
    <n v="95631.288482345306"/>
    <n v="1.1983773524953361"/>
    <n v="3.073354252732992"/>
    <n v="2.5645964072447311"/>
    <n v="8.9736246074516787E-2"/>
    <n v="6.8971589039650374E-4"/>
    <n v="2.5868312627445659E-2"/>
    <n v="0.60028142033346465"/>
    <n v="5.3867001249004232E-2"/>
  </r>
  <r>
    <x v="20"/>
    <x v="2"/>
    <x v="0"/>
    <n v="206466.18925477561"/>
    <n v="253423.51198881361"/>
    <n v="621791.64516061463"/>
    <n v="22153.496524130132"/>
    <n v="169"/>
    <n v="5161.65473136939"/>
    <n v="13325.205742419825"/>
    <n v="7.1189999999999989"/>
    <n v="94862.139680286724"/>
    <n v="1.2274334742338537"/>
    <n v="3.0115906502896452"/>
    <n v="2.4535673122076425"/>
    <n v="8.7416894945043663E-2"/>
    <n v="6.6686787928130296E-4"/>
    <n v="2.0367702628938514E-2"/>
    <n v="0.60149447415245194"/>
    <n v="5.2580779257009165E-2"/>
  </r>
  <r>
    <x v="21"/>
    <x v="3"/>
    <x v="0"/>
    <n v="209470.04383847243"/>
    <n v="250577.86618492217"/>
    <n v="646174.48530817882"/>
    <n v="22382.780183138057"/>
    <n v="125"/>
    <n v="6703.0414028311179"/>
    <n v="13430.264953010537"/>
    <n v="6.887999999999999"/>
    <n v="92507.664996336563"/>
    <n v="1.1962467835169261"/>
    <n v="3.0848061778535745"/>
    <n v="2.5787372809349134"/>
    <n v="8.932464995379899E-2"/>
    <n v="4.988469329040904E-4"/>
    <n v="2.6750333159451474E-2"/>
    <n v="0.60002666528120363"/>
    <n v="5.3597171839188829E-2"/>
  </r>
  <r>
    <x v="22"/>
    <x v="3"/>
    <x v="0"/>
    <n v="211501.28747722128"/>
    <n v="255120.8422156797"/>
    <n v="649785.1317273624"/>
    <n v="21544.085211031583"/>
    <n v="84"/>
    <n v="9517.5579364749592"/>
    <n v="8627.7562481791083"/>
    <n v="6.887999999999999"/>
    <n v="59427.985037457693"/>
    <n v="1.2062377740521142"/>
    <n v="3.072251424461633"/>
    <n v="2.546970000898761"/>
    <n v="8.4446590188104534E-2"/>
    <n v="3.2925573336335342E-4"/>
    <n v="3.7306077597646044E-2"/>
    <n v="0.40046983492997384"/>
    <n v="3.3818312033029367E-2"/>
  </r>
  <r>
    <x v="23"/>
    <x v="3"/>
    <x v="0"/>
    <n v="210202.79676786048"/>
    <n v="255052.13960457395"/>
    <n v="646996.0955143054"/>
    <n v="22929.160677766929"/>
    <n v="49"/>
    <n v="6306.0839030358138"/>
    <n v="9199.0925278841205"/>
    <n v="6.887999999999999"/>
    <n v="63363.349332065816"/>
    <n v="1.2133622555281378"/>
    <n v="3.0779614042377461"/>
    <n v="2.5367209093693193"/>
    <n v="8.9899895422621001E-2"/>
    <n v="1.9211758064828743E-4"/>
    <n v="2.4724685363598981E-2"/>
    <n v="0.40119621721714149"/>
    <n v="3.606749797177216E-2"/>
  </r>
  <r>
    <x v="24"/>
    <x v="3"/>
    <x v="0"/>
    <n v="211447.11767880933"/>
    <n v="259147.50747775869"/>
    <n v="648496.93587714445"/>
    <n v="21755.132432482944"/>
    <n v="54"/>
    <n v="5074.7308242914241"/>
    <n v="8721.0455424836891"/>
    <n v="6.887999999999999"/>
    <n v="60070.561696627643"/>
    <n v="1.2255901632643997"/>
    <n v="3.0669462085655805"/>
    <n v="2.5024239753986506"/>
    <n v="8.394883919286808E-2"/>
    <n v="2.083755330142797E-4"/>
    <n v="1.9582402600291121E-2"/>
    <n v="0.40087301557687388"/>
    <n v="3.3652824321423087E-2"/>
  </r>
  <r>
    <x v="25"/>
    <x v="3"/>
    <x v="0"/>
    <n v="206986.82407458752"/>
    <n v="253687.79181173086"/>
    <n v="633838.09103955538"/>
    <n v="22228.46733482389"/>
    <n v="37"/>
    <n v="8279.4729629835019"/>
    <n v="8906.5545926552641"/>
    <n v="6.887999999999999"/>
    <n v="61348.348034209448"/>
    <n v="1.2256229010998048"/>
    <n v="3.0622146789940232"/>
    <n v="2.4984966226121958"/>
    <n v="8.7621352119775189E-2"/>
    <n v="1.4584856344785713E-4"/>
    <n v="3.2636465885311272E-2"/>
    <n v="0.40068235288098097"/>
    <n v="3.5108329529964448E-2"/>
  </r>
  <r>
    <x v="26"/>
    <x v="3"/>
    <x v="0"/>
    <n v="209375.39170997939"/>
    <n v="253021.36012938854"/>
    <n v="633494.48721393489"/>
    <n v="22309.890215107356"/>
    <n v="53"/>
    <n v="3140.6308756496906"/>
    <n v="8989.4853887434856"/>
    <n v="6.887999999999999"/>
    <n v="61919.575357665119"/>
    <n v="1.2084579666356696"/>
    <n v="3.0256396515376207"/>
    <n v="2.5037193970105225"/>
    <n v="8.8173939953917951E-2"/>
    <n v="2.0946848113098901E-4"/>
    <n v="1.241251281727224E-2"/>
    <n v="0.40293723106966117"/>
    <n v="3.5528563217534267E-2"/>
  </r>
  <r>
    <x v="27"/>
    <x v="3"/>
    <x v="0"/>
    <n v="203674.83394819085"/>
    <n v="250298.04219820208"/>
    <n v="614630.74464319483"/>
    <n v="20575.62424892194"/>
    <n v="58"/>
    <n v="5295.5456826529626"/>
    <n v="8252.8417444363258"/>
    <n v="6.887999999999999"/>
    <n v="56845.573935677407"/>
    <n v="1.2289100098732417"/>
    <n v="3.0177058830917698"/>
    <n v="2.4555954942567659"/>
    <n v="8.2204495361689001E-2"/>
    <n v="2.3172374618125007E-4"/>
    <n v="2.1156960063073962E-2"/>
    <n v="0.40109800045890387"/>
    <n v="3.2972058718306697E-2"/>
  </r>
  <r>
    <x v="0"/>
    <x v="0"/>
    <x v="1"/>
    <n v="181696.24857620563"/>
    <n v="216375.50220579031"/>
    <n v="558639.19457119331"/>
    <n v="19744.972548249374"/>
    <n v="161"/>
    <n v="6541.064948743403"/>
    <n v="11884.106134591175"/>
    <n v="12.203999999999999"/>
    <n v="145033.63126655068"/>
    <n v="1.190863894556633"/>
    <n v="3.0745774827425412"/>
    <n v="2.5818042656228384"/>
    <n v="9.1253271959920557E-2"/>
    <n v="7.4407684030180176E-4"/>
    <n v="3.0230154902297256E-2"/>
    <n v="0.60188010419112192"/>
    <n v="5.4923528835017769E-2"/>
  </r>
  <r>
    <x v="1"/>
    <x v="0"/>
    <x v="1"/>
    <n v="180651.14322217013"/>
    <n v="221662.79887160985"/>
    <n v="554873.19416092848"/>
    <n v="19185.024847280249"/>
    <n v="132"/>
    <n v="1806.5114322217014"/>
    <n v="11512.242332207223"/>
    <n v="12.203999999999999"/>
    <n v="140495.40542225694"/>
    <n v="1.2270212904160942"/>
    <n v="3.0715177566218279"/>
    <n v="2.5032310202052384"/>
    <n v="8.6550494467014641E-2"/>
    <n v="5.9549911248958024E-4"/>
    <n v="8.1498178378053305E-3"/>
    <n v="0.60006397822514401"/>
    <n v="5.1935834027230128E-2"/>
  </r>
  <r>
    <x v="2"/>
    <x v="0"/>
    <x v="1"/>
    <n v="190784.22050243142"/>
    <n v="227616.58959676197"/>
    <n v="575960.67758981709"/>
    <n v="19172.580205173734"/>
    <n v="109"/>
    <n v="2098.6264255267456"/>
    <n v="11505.912945413236"/>
    <n v="12.203999999999999"/>
    <n v="140418.16158582311"/>
    <n v="1.1930577329578531"/>
    <n v="3.0189115015540651"/>
    <n v="2.5303985030711953"/>
    <n v="8.4231910508540883E-2"/>
    <n v="4.788754641878292E-4"/>
    <n v="9.22000645578867E-3"/>
    <n v="0.60012334397789391"/>
    <n v="5.0549535804032257E-2"/>
  </r>
  <r>
    <x v="3"/>
    <x v="0"/>
    <x v="1"/>
    <n v="183136.22028757664"/>
    <n v="220763.5659037118"/>
    <n v="557976.09966847766"/>
    <n v="19254.479788219156"/>
    <n v="175"/>
    <n v="7325.4488115030654"/>
    <n v="11566.290792830643"/>
    <n v="12.203999999999999"/>
    <n v="141155.01283570516"/>
    <n v="1.2054609708393533"/>
    <n v="3.0467817823928791"/>
    <n v="2.5274827274344918"/>
    <n v="8.7217651650984773E-2"/>
    <n v="7.9270326733319742E-4"/>
    <n v="3.3182326900346101E-2"/>
    <n v="0.60070648077999345"/>
    <n v="5.2392208585158452E-2"/>
  </r>
  <r>
    <x v="4"/>
    <x v="0"/>
    <x v="1"/>
    <n v="191586.19021542909"/>
    <n v="234060.85288184433"/>
    <n v="591171.51027449616"/>
    <n v="20207.189439203845"/>
    <n v="103"/>
    <n v="6130.7580868937312"/>
    <n v="12178.024011774618"/>
    <n v="12.203999999999999"/>
    <n v="148620.60503969743"/>
    <n v="1.2217000224215253"/>
    <n v="3.0856686988229858"/>
    <n v="2.52571715003074"/>
    <n v="8.6333059075900165E-2"/>
    <n v="4.4005650125523201E-4"/>
    <n v="2.6193009259812376E-2"/>
    <n v="0.60265798212135868"/>
    <n v="5.2029307173046047E-2"/>
  </r>
  <r>
    <x v="5"/>
    <x v="0"/>
    <x v="1"/>
    <n v="190709.98337670238"/>
    <n v="228796.07611886671"/>
    <n v="585245.41221187299"/>
    <n v="19665.972252672254"/>
    <n v="149"/>
    <n v="7437.6893516913933"/>
    <n v="11850.064656487804"/>
    <n v="12.203999999999999"/>
    <n v="144618.18906777716"/>
    <n v="1.199706864149499"/>
    <n v="3.0687717645901071"/>
    <n v="2.5579346557841305"/>
    <n v="8.5954150028583393E-2"/>
    <n v="6.5123494479245282E-4"/>
    <n v="3.2507941035786303E-2"/>
    <n v="0.6025669366475177"/>
    <n v="5.1793128874864647E-2"/>
  </r>
  <r>
    <x v="6"/>
    <x v="0"/>
    <x v="1"/>
    <n v="194796.3898835881"/>
    <n v="239598.86210116436"/>
    <n v="598096.48288915458"/>
    <n v="19718.348025089377"/>
    <n v="58"/>
    <n v="7791.8555953435234"/>
    <n v="11884.995606742117"/>
    <n v="12.203999999999999"/>
    <n v="145044.48638468079"/>
    <n v="1.2299964195658379"/>
    <n v="3.0703673884643443"/>
    <n v="2.4962409155208092"/>
    <n v="8.2297335856143669E-2"/>
    <n v="2.420712664967124E-4"/>
    <n v="3.2520419867660376E-2"/>
    <n v="0.60273789627913044"/>
    <n v="4.9603723083309084E-2"/>
  </r>
  <r>
    <x v="7"/>
    <x v="1"/>
    <x v="1"/>
    <n v="191669.71018902218"/>
    <n v="231533.24170766867"/>
    <n v="581837.01982528763"/>
    <n v="19829.955937825354"/>
    <n v="131"/>
    <n v="4791.7427547255547"/>
    <n v="11913.563354379718"/>
    <n v="11.808"/>
    <n v="140675.35608851569"/>
    <n v="1.2079803401347744"/>
    <n v="3.0356232043732287"/>
    <n v="2.5129740141586607"/>
    <n v="8.5646258790184601E-2"/>
    <n v="5.657934862130906E-4"/>
    <n v="2.0695701055209844E-2"/>
    <n v="0.6007861737934963"/>
    <n v="5.1455088118282609E-2"/>
  </r>
  <r>
    <x v="8"/>
    <x v="1"/>
    <x v="1"/>
    <n v="192357.11084738286"/>
    <n v="235576.54077747857"/>
    <n v="586452.52224684542"/>
    <n v="20951.368935934443"/>
    <n v="106"/>
    <n v="2115.9282193212111"/>
    <n v="12581.099330749637"/>
    <n v="11.808"/>
    <n v="148557.62089749172"/>
    <n v="1.2246832973301738"/>
    <n v="3.0487696538140456"/>
    <n v="2.4894351547542168"/>
    <n v="8.8936567566482494E-2"/>
    <n v="4.4995991387837607E-4"/>
    <n v="8.9819139560245072E-3"/>
    <n v="0.60049056313314897"/>
    <n v="5.3405569541126428E-2"/>
  </r>
  <r>
    <x v="9"/>
    <x v="1"/>
    <x v="1"/>
    <n v="194560.04562333637"/>
    <n v="236118.64562555469"/>
    <n v="598237.28071496566"/>
    <n v="20922.32055620489"/>
    <n v="168"/>
    <n v="3696.6408668433905"/>
    <n v="12555.156899740101"/>
    <n v="11.808"/>
    <n v="148251.29267213112"/>
    <n v="1.2136029515673263"/>
    <n v="3.074820828697475"/>
    <n v="2.533629985594918"/>
    <n v="8.8609353576355201E-2"/>
    <n v="7.1150670695621534E-4"/>
    <n v="1.5655861725997085E-2"/>
    <n v="0.60008433892466306"/>
    <n v="5.317308536340884E-2"/>
  </r>
  <r>
    <x v="10"/>
    <x v="1"/>
    <x v="1"/>
    <n v="208338.49722542739"/>
    <n v="249665.04323835805"/>
    <n v="626344.57667385926"/>
    <n v="21361.994867661626"/>
    <n v="152"/>
    <n v="2916.7389611559838"/>
    <n v="12867.329519901088"/>
    <n v="11.808"/>
    <n v="151937.42697099203"/>
    <n v="1.1983625041137467"/>
    <n v="3.0063794498629748"/>
    <n v="2.5087395838426647"/>
    <n v="8.556261858119675E-2"/>
    <n v="6.0881570775162095E-4"/>
    <n v="1.1682608519492816E-2"/>
    <n v="0.60234681262750445"/>
    <n v="5.1538370582446751E-2"/>
  </r>
  <r>
    <x v="11"/>
    <x v="1"/>
    <x v="1"/>
    <n v="196692.11305192698"/>
    <n v="241801.05917885955"/>
    <n v="603115.2477659171"/>
    <n v="20007.085091234625"/>
    <n v="186"/>
    <n v="4917.3028262981743"/>
    <n v="12057.182618742638"/>
    <n v="11.808"/>
    <n v="142371.21236211306"/>
    <n v="1.229337849022059"/>
    <n v="3.0662909580248083"/>
    <n v="2.4942622245496224"/>
    <n v="8.2741924949284201E-2"/>
    <n v="7.6922739971298606E-4"/>
    <n v="2.0336150896100334E-2"/>
    <n v="0.60264564096971096"/>
    <n v="4.9864060396129097E-2"/>
  </r>
  <r>
    <x v="12"/>
    <x v="1"/>
    <x v="1"/>
    <n v="202349.60120791683"/>
    <n v="243318.87547944914"/>
    <n v="626679.76492911775"/>
    <n v="21186.493791943038"/>
    <n v="111"/>
    <n v="5665.7888338216708"/>
    <n v="12723.981014305213"/>
    <n v="11.808"/>
    <n v="150244.76781691596"/>
    <n v="1.2024677786710134"/>
    <n v="3.0970150728648891"/>
    <n v="2.5755493226502582"/>
    <n v="8.7072956219265696E-2"/>
    <n v="4.5619148856117052E-4"/>
    <n v="2.3285447224994291E-2"/>
    <n v="0.60057039825740233"/>
    <n v="5.229343999405376E-2"/>
  </r>
  <r>
    <x v="13"/>
    <x v="1"/>
    <x v="1"/>
    <n v="210392.02457706307"/>
    <n v="252414.82400425099"/>
    <n v="639404.63485703745"/>
    <n v="22942.753481056727"/>
    <n v="166"/>
    <n v="5259.8006144265764"/>
    <n v="13793.220486574934"/>
    <n v="11.808"/>
    <n v="162870.34750547682"/>
    <n v="1.1997357053417947"/>
    <n v="3.0391106133532846"/>
    <n v="2.533150092826042"/>
    <n v="9.0893051038358749E-2"/>
    <n v="6.5764758727959792E-4"/>
    <n v="2.0837922793068581E-2"/>
    <n v="0.60120161679650441"/>
    <n v="5.4645049239828478E-2"/>
  </r>
  <r>
    <x v="14"/>
    <x v="2"/>
    <x v="1"/>
    <n v="210514.87395475307"/>
    <n v="257452.86672330517"/>
    <n v="646927.01879649912"/>
    <n v="21703.948909852792"/>
    <n v="111"/>
    <n v="2526.1784874570371"/>
    <n v="13072.223969975206"/>
    <n v="11.963999999999999"/>
    <n v="156396.08757678335"/>
    <n v="1.2229675836522633"/>
    <n v="3.0730703567081257"/>
    <n v="2.5127978842503134"/>
    <n v="8.4302611138445352E-2"/>
    <n v="4.3114687908795405E-4"/>
    <n v="9.8121979359119798E-3"/>
    <n v="0.6022970301059315"/>
    <n v="5.0775212318860855E-2"/>
  </r>
  <r>
    <x v="15"/>
    <x v="2"/>
    <x v="1"/>
    <n v="213786.81049015184"/>
    <n v="260669.72349574426"/>
    <n v="647214.35336665018"/>
    <n v="23065.472491533237"/>
    <n v="57"/>
    <n v="7054.964746175011"/>
    <n v="13853.980893243213"/>
    <n v="11.963999999999999"/>
    <n v="165749.02740676177"/>
    <n v="1.2192974996825265"/>
    <n v="3.0273820535643585"/>
    <n v="2.4828903974236067"/>
    <n v="8.8485429693217932E-2"/>
    <n v="2.1866751241990937E-4"/>
    <n v="2.7064764758881525E-2"/>
    <n v="0.60063720343594373"/>
    <n v="5.3147641035762236E-2"/>
  </r>
  <r>
    <x v="16"/>
    <x v="2"/>
    <x v="1"/>
    <n v="209450.56543007935"/>
    <n v="250989.99694171667"/>
    <n v="646834.73935717589"/>
    <n v="21287.265542919038"/>
    <n v="167"/>
    <n v="4607.9124394617456"/>
    <n v="12774.198566651847"/>
    <n v="11.963999999999999"/>
    <n v="152830.51165142268"/>
    <n v="1.1983257071965479"/>
    <n v="3.0882453720236338"/>
    <n v="2.5771335401361823"/>
    <n v="8.4813202925621903E-2"/>
    <n v="6.6536516209759426E-4"/>
    <n v="1.8358948546191529E-2"/>
    <n v="0.60008640099390476"/>
    <n v="5.089524970040217E-2"/>
  </r>
  <r>
    <x v="17"/>
    <x v="2"/>
    <x v="1"/>
    <n v="215943.53473054999"/>
    <n v="258011.87996260691"/>
    <n v="655630.59706298902"/>
    <n v="22924.113117809531"/>
    <n v="98"/>
    <n v="7558.0237155692494"/>
    <n v="13822.015033992973"/>
    <n v="11.963999999999999"/>
    <n v="165366.5878666919"/>
    <n v="1.1948117839441175"/>
    <n v="3.0361205204919504"/>
    <n v="2.5410868567680223"/>
    <n v="8.8849060442999256E-2"/>
    <n v="3.7982747156527414E-4"/>
    <n v="2.9293316713418845E-2"/>
    <n v="0.60294655513869266"/>
    <n v="5.3571234921415897E-2"/>
  </r>
  <r>
    <x v="18"/>
    <x v="2"/>
    <x v="1"/>
    <n v="211138.18531499812"/>
    <n v="258605.37047320188"/>
    <n v="633452.27156153845"/>
    <n v="22157.433167298677"/>
    <n v="98"/>
    <n v="6123.0073741349461"/>
    <n v="13327.662208872734"/>
    <n v="11.963999999999999"/>
    <n v="159452.15066695338"/>
    <n v="1.2248157295061868"/>
    <n v="3.0001786300118467"/>
    <n v="2.4494938771087131"/>
    <n v="8.5680483459235637E-2"/>
    <n v="3.7895578046456428E-4"/>
    <n v="2.3677031002608068E-2"/>
    <n v="0.60149847269053391"/>
    <n v="5.1536679940116792E-2"/>
  </r>
  <r>
    <x v="19"/>
    <x v="2"/>
    <x v="1"/>
    <n v="226381.0482289769"/>
    <n v="276284.58895769925"/>
    <n v="692842.97861782403"/>
    <n v="23745.873094223847"/>
    <n v="199"/>
    <n v="8376.0987844721458"/>
    <n v="14307.078486712371"/>
    <n v="11.963999999999999"/>
    <n v="171169.88701502679"/>
    <n v="1.2204404525870318"/>
    <n v="3.0605166997770787"/>
    <n v="2.5077148936595313"/>
    <n v="8.5947150305439132E-2"/>
    <n v="7.202718065120456E-4"/>
    <n v="3.0316923633241715E-2"/>
    <n v="0.60250799917702536"/>
    <n v="5.17838455654972E-2"/>
  </r>
  <r>
    <x v="20"/>
    <x v="2"/>
    <x v="1"/>
    <n v="223638.96140961337"/>
    <n v="268092.58949607355"/>
    <n v="673203.86946165492"/>
    <n v="23224.412235269425"/>
    <n v="150"/>
    <n v="4249.1402667826542"/>
    <n v="13935.385519952286"/>
    <n v="11.963999999999999"/>
    <n v="166722.95236070914"/>
    <n v="1.1987740767810116"/>
    <n v="3.0102262379435127"/>
    <n v="2.5110871983707503"/>
    <n v="8.6628325978438003E-2"/>
    <n v="5.5950819185995025E-4"/>
    <n v="1.5849525250845795E-2"/>
    <n v="0.60003178460592044"/>
    <n v="5.1979749034265575E-2"/>
  </r>
  <r>
    <x v="21"/>
    <x v="3"/>
    <x v="1"/>
    <n v="221605.49500834674"/>
    <n v="270393.58785666199"/>
    <n v="679775.65634780261"/>
    <n v="22746.428963572049"/>
    <n v="146"/>
    <n v="7534.5868302837889"/>
    <n v="13680.070090308474"/>
    <n v="11.796000000000001"/>
    <n v="161370.10678527877"/>
    <n v="1.2201574146276366"/>
    <n v="3.0675036118675618"/>
    <n v="2.5140228425392901"/>
    <n v="8.41234037533099E-2"/>
    <n v="5.399536326186695E-4"/>
    <n v="2.7865257049948754E-2"/>
    <n v="0.6014161656854724"/>
    <n v="5.0593174929726509E-2"/>
  </r>
  <r>
    <x v="22"/>
    <x v="3"/>
    <x v="1"/>
    <n v="218952.30365634838"/>
    <n v="262095.38229466596"/>
    <n v="661345.68930165132"/>
    <n v="22868.838398429165"/>
    <n v="41"/>
    <n v="5035.9029840960129"/>
    <n v="9201.4796440757709"/>
    <n v="11.796000000000001"/>
    <n v="108540.65388151781"/>
    <n v="1.197043273433797"/>
    <n v="3.0205011696960788"/>
    <n v="2.5233015687324101"/>
    <n v="8.7253877570106969E-2"/>
    <n v="1.5643159998105166E-4"/>
    <n v="1.9214008808572974E-2"/>
    <n v="0.40235885547679634"/>
    <n v="3.5107370315020751E-2"/>
  </r>
  <r>
    <x v="23"/>
    <x v="3"/>
    <x v="1"/>
    <n v="228519.34115411661"/>
    <n v="280960.21317073732"/>
    <n v="704910.78690568497"/>
    <n v="23982.906154825541"/>
    <n v="90"/>
    <n v="7541.1382580858481"/>
    <n v="9619.5566460254431"/>
    <n v="11.796000000000001"/>
    <n v="113472.29019651614"/>
    <n v="1.229481109790413"/>
    <n v="3.0846876388912889"/>
    <n v="2.5089345532255707"/>
    <n v="8.5360506685874832E-2"/>
    <n v="3.2033005308587127E-4"/>
    <n v="2.6840591317117052E-2"/>
    <n v="0.40110054152423541"/>
    <n v="3.4238145456487512E-2"/>
  </r>
  <r>
    <x v="24"/>
    <x v="3"/>
    <x v="1"/>
    <n v="228831.60281297527"/>
    <n v="280943.27087994566"/>
    <n v="705417.57282626512"/>
    <n v="23755.167541553699"/>
    <n v="158"/>
    <n v="10755.085332209837"/>
    <n v="9567.462334102971"/>
    <n v="11.796000000000001"/>
    <n v="112857.78569307865"/>
    <n v="1.2277293320781457"/>
    <n v="3.0826929679062074"/>
    <n v="2.510889727370293"/>
    <n v="8.4555033004171498E-2"/>
    <n v="5.6239111727120704E-4"/>
    <n v="3.8282053521067477E-2"/>
    <n v="0.4027528880765458"/>
    <n v="3.4054783743837719E-2"/>
  </r>
  <r>
    <x v="25"/>
    <x v="3"/>
    <x v="1"/>
    <n v="228597.42727947055"/>
    <n v="275189.59980078909"/>
    <n v="708344.00957494276"/>
    <n v="23934.176548078962"/>
    <n v="190"/>
    <n v="4114.7536910304698"/>
    <n v="9591.0339996248986"/>
    <n v="11.796000000000001"/>
    <n v="113135.83705957531"/>
    <n v="1.2038175716840309"/>
    <n v="3.0986525876730915"/>
    <n v="2.5740217293375767"/>
    <n v="8.6973405119252375E-2"/>
    <n v="6.9043306919135681E-4"/>
    <n v="1.4952431683498059E-2"/>
    <n v="0.40072546387206737"/>
    <n v="3.4852458110945651E-2"/>
  </r>
  <r>
    <x v="26"/>
    <x v="3"/>
    <x v="1"/>
    <n v="233168.44403528507"/>
    <n v="277474.93303095805"/>
    <n v="704431.92132028914"/>
    <n v="25128.620925409265"/>
    <n v="180"/>
    <n v="5362.8742128115564"/>
    <n v="10068.053976615385"/>
    <n v="11.796000000000001"/>
    <n v="118762.7647081551"/>
    <n v="1.1900192334300954"/>
    <n v="3.0211288848918527"/>
    <n v="2.5387227365929133"/>
    <n v="9.0561769493627195E-2"/>
    <n v="6.4870724729544226E-4"/>
    <n v="1.9327418712137206E-2"/>
    <n v="0.40066082442410872"/>
    <n v="3.6284553226622766E-2"/>
  </r>
  <r>
    <x v="27"/>
    <x v="3"/>
    <x v="1"/>
    <n v="245357.20605935337"/>
    <n v="293250.43589393463"/>
    <n v="758058.767852291"/>
    <n v="26308.688372759909"/>
    <n v="48"/>
    <n v="8342.1450060180141"/>
    <n v="10570.44086180145"/>
    <n v="11.796000000000001"/>
    <n v="124688.92040580991"/>
    <n v="1.195197975245103"/>
    <n v="3.0896128140166059"/>
    <n v="2.5850217938856614"/>
    <n v="8.9714063996397489E-2"/>
    <n v="1.6368262114829749E-4"/>
    <n v="2.8447170012171008E-2"/>
    <n v="0.40178517119637613"/>
    <n v="3.6045780561515202E-2"/>
  </r>
  <r>
    <x v="0"/>
    <x v="0"/>
    <x v="2"/>
    <n v="100758.82052704296"/>
    <n v="122926.17822669832"/>
    <n v="309626.91806263715"/>
    <n v="10981.485626617075"/>
    <n v="103"/>
    <n v="1209.1058463245156"/>
    <n v="6589.0222049264803"/>
    <n v="15.044999999999998"/>
    <n v="99131.839073118885"/>
    <n v="1.2200041404187121"/>
    <n v="3.0729509976700795"/>
    <n v="2.5188037448917395"/>
    <n v="8.9333987154186237E-2"/>
    <n v="8.3790126306578243E-4"/>
    <n v="9.8360321923838187E-3"/>
    <n v="0.60001191359354134"/>
    <n v="5.3601456581324119E-2"/>
  </r>
  <r>
    <x v="1"/>
    <x v="0"/>
    <x v="2"/>
    <n v="103238.48583510483"/>
    <n v="123087.61207009094"/>
    <n v="317458.19903287751"/>
    <n v="10519.328150901014"/>
    <n v="105"/>
    <n v="2993.9160892180398"/>
    <n v="6250.796662100599"/>
    <n v="15.044999999999998"/>
    <n v="94043.235781303505"/>
    <n v="1.192264794223054"/>
    <n v="3.0749985963561102"/>
    <n v="2.5791238752125949"/>
    <n v="8.5462119006020631E-2"/>
    <n v="8.5305091417492819E-4"/>
    <n v="2.4323455779718808E-2"/>
    <n v="0.59422014147977675"/>
    <n v="5.0783312446919103E-2"/>
  </r>
  <r>
    <x v="2"/>
    <x v="0"/>
    <x v="2"/>
    <n v="102490.50625512988"/>
    <n v="124888.8725089967"/>
    <n v="317438.83448592445"/>
    <n v="11113.029490785841"/>
    <n v="85"/>
    <n v="1229.8860750615586"/>
    <n v="6528.1500759997061"/>
    <n v="15.044999999999998"/>
    <n v="98216.01789341557"/>
    <n v="1.2185408880517237"/>
    <n v="3.0972511121734843"/>
    <n v="2.5417703603902493"/>
    <n v="8.8983343892269376E-2"/>
    <n v="6.8060507147165415E-4"/>
    <n v="9.8478435296384028E-3"/>
    <n v="0.58743208424061133"/>
    <n v="5.227167116533487E-2"/>
  </r>
  <r>
    <x v="3"/>
    <x v="0"/>
    <x v="2"/>
    <n v="100551.38166325308"/>
    <n v="119717.53468511312"/>
    <n v="301982.14705945289"/>
    <n v="10272.505698535559"/>
    <n v="82"/>
    <n v="5027.5690831626544"/>
    <n v="5975.9654128826242"/>
    <n v="15.044999999999998"/>
    <n v="89908.399636819071"/>
    <n v="1.1906105386602002"/>
    <n v="3.003262034437201"/>
    <n v="2.5224554435884521"/>
    <n v="8.5806191428472053E-2"/>
    <n v="6.8494561148189686E-4"/>
    <n v="4.1995260730906391E-2"/>
    <n v="0.58174369411491822"/>
    <n v="4.9917210779531158E-2"/>
  </r>
  <r>
    <x v="4"/>
    <x v="0"/>
    <x v="2"/>
    <n v="104827.5564083068"/>
    <n v="125043.26076292955"/>
    <n v="320993.01900206204"/>
    <n v="10658.091407602435"/>
    <n v="82"/>
    <n v="1572.413346124602"/>
    <n v="6134.0552166125044"/>
    <n v="15.044999999999998"/>
    <n v="92286.860733935115"/>
    <n v="1.1928472345180108"/>
    <n v="3.0621053280282866"/>
    <n v="2.5670557297016998"/>
    <n v="8.523523253131722E-2"/>
    <n v="6.557730460617498E-4"/>
    <n v="1.2574954751905839E-2"/>
    <n v="0.57553036299135818"/>
    <n v="4.9055464318401812E-2"/>
  </r>
  <r>
    <x v="5"/>
    <x v="0"/>
    <x v="2"/>
    <n v="104961.6301721163"/>
    <n v="127052.83052011265"/>
    <n v="318551.95609380311"/>
    <n v="10870.792962662539"/>
    <n v="117"/>
    <n v="1889.3093430980934"/>
    <n v="6178.7980910078513"/>
    <n v="15.044999999999998"/>
    <n v="92960.017279213105"/>
    <n v="1.2104692954155833"/>
    <n v="3.034937201065198"/>
    <n v="2.5072401361682051"/>
    <n v="8.5561202518362439E-2"/>
    <n v="9.2087676851464347E-4"/>
    <n v="1.4870265663219624E-2"/>
    <n v="0.56838522380381196"/>
    <n v="4.8631723242322719E-2"/>
  </r>
  <r>
    <x v="6"/>
    <x v="0"/>
    <x v="2"/>
    <n v="103207.48128507283"/>
    <n v="125259.73465594232"/>
    <n v="312411.15077111212"/>
    <n v="10467.327967171395"/>
    <n v="144"/>
    <n v="1651.3197005611653"/>
    <n v="5900.2732449047116"/>
    <n v="15.044999999999998"/>
    <n v="88769.610969591376"/>
    <n v="1.2136691361545604"/>
    <n v="3.0270203950447239"/>
    <n v="2.4941067584825141"/>
    <n v="8.3564985954365706E-2"/>
    <n v="1.1496112489423084E-3"/>
    <n v="1.31831646067025E-2"/>
    <n v="0.56368475922505679"/>
    <n v="4.7104308987331894E-2"/>
  </r>
  <r>
    <x v="7"/>
    <x v="1"/>
    <x v="2"/>
    <n v="103657.98809774913"/>
    <n v="124684.15014295002"/>
    <n v="315438.99003539502"/>
    <n v="11210.353715755085"/>
    <n v="28"/>
    <n v="5079.2414167897068"/>
    <n v="6245.1562723292882"/>
    <n v="16.061391984178773"/>
    <n v="100305.90289233341"/>
    <n v="1.2028416953778158"/>
    <n v="3.0430745939033383"/>
    <n v="2.5299044800301012"/>
    <n v="8.991001424721945E-2"/>
    <n v="2.245674367423452E-4"/>
    <n v="4.0736865198715083E-2"/>
    <n v="0.55708824455309691"/>
    <n v="5.0087812004727422E-2"/>
  </r>
  <r>
    <x v="8"/>
    <x v="1"/>
    <x v="2"/>
    <n v="101654.36986882846"/>
    <n v="122357.69533201864"/>
    <n v="310301.80360966671"/>
    <n v="10357.412922665229"/>
    <n v="54"/>
    <n v="3049.6310960648539"/>
    <n v="5707.2425846288033"/>
    <n v="16.061391984178773"/>
    <n v="91666.260300520808"/>
    <n v="1.2036639004295151"/>
    <n v="3.0525180964681615"/>
    <n v="2.5360219704012903"/>
    <n v="8.464864342663779E-2"/>
    <n v="4.4132900553145058E-4"/>
    <n v="2.4923901090075733E-2"/>
    <n v="0.55102974335797583"/>
    <n v="4.6643920262981024E-2"/>
  </r>
  <r>
    <x v="9"/>
    <x v="1"/>
    <x v="2"/>
    <n v="101551.11534127542"/>
    <n v="120859.21537619516"/>
    <n v="308755.37165586604"/>
    <n v="11060.25122438755"/>
    <n v="153"/>
    <n v="1523.2667301191314"/>
    <n v="6002.5626597967876"/>
    <n v="16.061391984178773"/>
    <n v="96409.511788590942"/>
    <n v="1.1901318362681927"/>
    <n v="3.0403937033902029"/>
    <n v="2.5546696682980414"/>
    <n v="9.1513511733140165E-2"/>
    <n v="1.2659357379059685E-3"/>
    <n v="1.2603645699483492E-2"/>
    <n v="0.5427148568344724"/>
    <n v="4.9665742418670979E-2"/>
  </r>
  <r>
    <x v="10"/>
    <x v="1"/>
    <x v="2"/>
    <n v="103756.53684597998"/>
    <n v="125206.25462429546"/>
    <n v="315671.67989550537"/>
    <n v="11153.761211883304"/>
    <n v="151"/>
    <n v="1037.5653684597999"/>
    <n v="5981.9416398599369"/>
    <n v="16.061391984178773"/>
    <n v="96078.309504271616"/>
    <n v="1.2067312424869792"/>
    <n v="3.0424269110301938"/>
    <n v="2.5212133438759645"/>
    <n v="8.9083099285672498E-2"/>
    <n v="1.2060100388203725E-3"/>
    <n v="8.2868493397011741E-3"/>
    <n v="0.53631609339876574"/>
    <n v="4.7776699796746258E-2"/>
  </r>
  <r>
    <x v="11"/>
    <x v="1"/>
    <x v="2"/>
    <n v="101853.92211587004"/>
    <n v="122435.88218020146"/>
    <n v="313037.15903125226"/>
    <n v="10899.649338182342"/>
    <n v="81"/>
    <n v="4379.7186509824114"/>
    <n v="5796.8266348296975"/>
    <n v="16.061391984178773"/>
    <n v="93105.104846327711"/>
    <n v="1.2020733186977048"/>
    <n v="3.0733932727218698"/>
    <n v="2.5567436069968714"/>
    <n v="8.9023325058745523E-2"/>
    <n v="6.6157076306097898E-4"/>
    <n v="3.5771528517565869E-2"/>
    <n v="0.53183606692033214"/>
    <n v="4.7345815063413454E-2"/>
  </r>
  <r>
    <x v="12"/>
    <x v="1"/>
    <x v="2"/>
    <n v="104779.49440767686"/>
    <n v="126680.11739846863"/>
    <n v="318752.90704553027"/>
    <n v="11439.292488861816"/>
    <n v="131"/>
    <n v="2619.4873601919217"/>
    <n v="5992.5589551965732"/>
    <n v="16.061391984178773"/>
    <n v="96248.83836771296"/>
    <n v="1.2090163071944273"/>
    <n v="3.0421306081638839"/>
    <n v="2.5162031232012696"/>
    <n v="9.0300614838237425E-2"/>
    <n v="1.0341007151733472E-3"/>
    <n v="2.0677967576809234E-2"/>
    <n v="0.52385748166081025"/>
    <n v="4.7304652681581856E-2"/>
  </r>
  <r>
    <x v="13"/>
    <x v="1"/>
    <x v="2"/>
    <n v="100387.40668135043"/>
    <n v="123263.02957663371"/>
    <n v="307557.28676329425"/>
    <n v="10660.189801435052"/>
    <n v="186"/>
    <n v="2810.8473870778121"/>
    <n v="5523.2526687888576"/>
    <n v="16.061391984178773"/>
    <n v="88711.126141079367"/>
    <n v="1.2278734320520406"/>
    <n v="3.0637038741277793"/>
    <n v="2.4951300306316355"/>
    <n v="8.6483269460836329E-2"/>
    <n v="1.5089682659824792E-3"/>
    <n v="2.2803653266775206E-2"/>
    <n v="0.51811954305403918"/>
    <n v="4.4808672054867861E-2"/>
  </r>
  <r>
    <x v="14"/>
    <x v="2"/>
    <x v="2"/>
    <n v="104901.3977227288"/>
    <n v="126648.98184596196"/>
    <n v="324736.95563315979"/>
    <n v="10753.264920168353"/>
    <n v="200"/>
    <n v="2937.2391362364065"/>
    <n v="5501.1984926230416"/>
    <n v="17.615297787399516"/>
    <n v="96905.249635148226"/>
    <n v="1.2073145315062008"/>
    <n v="3.0956399312380145"/>
    <n v="2.5640707955167317"/>
    <n v="8.4906051066775373E-2"/>
    <n v="1.5791678471071479E-3"/>
    <n v="2.3191968016046522E-2"/>
    <n v="0.5115840196873821"/>
    <n v="4.3436578900523076E-2"/>
  </r>
  <r>
    <x v="15"/>
    <x v="2"/>
    <x v="2"/>
    <n v="104006.78115351481"/>
    <n v="125642.50648401299"/>
    <n v="313348.90983908431"/>
    <n v="10659.004757959026"/>
    <n v="171"/>
    <n v="4576.2983707546518"/>
    <n v="5382.5669563995971"/>
    <n v="17.615297787399516"/>
    <n v="94815.519797595567"/>
    <n v="1.2080222567273156"/>
    <n v="3.012773843818692"/>
    <n v="2.4939721325836128"/>
    <n v="8.4835976742594674E-2"/>
    <n v="1.3610043669556877E-3"/>
    <n v="3.6423169982978246E-2"/>
    <n v="0.50497838012319685"/>
    <n v="4.284033411164466E-2"/>
  </r>
  <r>
    <x v="16"/>
    <x v="2"/>
    <x v="2"/>
    <n v="103701.10936970645"/>
    <n v="126830.21076145707"/>
    <n v="321015.38418034808"/>
    <n v="10940.491558477752"/>
    <n v="155"/>
    <n v="3836.9410466791387"/>
    <n v="5445.212820430711"/>
    <n v="17.615297787399516"/>
    <n v="95919.045347652587"/>
    <n v="1.2230362002135646"/>
    <n v="3.0955829318651849"/>
    <n v="2.5310640284601869"/>
    <n v="8.6260927051952041E-2"/>
    <n v="1.2221063031388067E-3"/>
    <n v="3.0252579599474746E-2"/>
    <n v="0.49771189816523675"/>
    <n v="4.293308974052007E-2"/>
  </r>
  <r>
    <x v="17"/>
    <x v="2"/>
    <x v="2"/>
    <n v="104264.36906243689"/>
    <n v="125629.52600376039"/>
    <n v="316326.10457260755"/>
    <n v="10649.170989680662"/>
    <n v="175"/>
    <n v="3232.195440935544"/>
    <n v="5237.6102308238205"/>
    <n v="17.615297787399516"/>
    <n v="92262.063910291909"/>
    <n v="1.2049133096324531"/>
    <n v="3.0338849927071561"/>
    <n v="2.5179280272309486"/>
    <n v="8.4766466358886905E-2"/>
    <n v="1.392984639572403E-3"/>
    <n v="2.5727992007538076E-2"/>
    <n v="0.49183267278731913"/>
    <n v="4.1690917712027716E-2"/>
  </r>
  <r>
    <x v="18"/>
    <x v="2"/>
    <x v="2"/>
    <n v="102493.01833036018"/>
    <n v="125163.42802186272"/>
    <n v="310301.57986020157"/>
    <n v="11193.10137949536"/>
    <n v="128"/>
    <n v="4509.6928065358479"/>
    <n v="5426.7001861723738"/>
    <n v="17.615297787399516"/>
    <n v="95592.939782362766"/>
    <n v="1.2211897947861214"/>
    <n v="3.0275387037585655"/>
    <n v="2.479171310376703"/>
    <n v="8.9427890849555686E-2"/>
    <n v="1.0226629457419606E-3"/>
    <n v="3.6030435390025629E-2"/>
    <n v="0.48482542971633802"/>
    <n v="4.3356915609761612E-2"/>
  </r>
  <r>
    <x v="19"/>
    <x v="2"/>
    <x v="2"/>
    <n v="101365.12598815942"/>
    <n v="124139.11640262007"/>
    <n v="311952.9674942912"/>
    <n v="10395.90538212605"/>
    <n v="110"/>
    <n v="1115.0163858697535"/>
    <n v="4982.0956816205789"/>
    <n v="17.615297787399516"/>
    <n v="87761.099037063672"/>
    <n v="1.2246728368602917"/>
    <n v="3.077517681285483"/>
    <n v="2.5129304649030604"/>
    <n v="8.3743993701461808E-2"/>
    <n v="8.8610264989511672E-4"/>
    <n v="8.9819906745060418E-3"/>
    <n v="0.47923634339597065"/>
    <n v="4.0133165322863755E-2"/>
  </r>
  <r>
    <x v="20"/>
    <x v="2"/>
    <x v="2"/>
    <n v="104040.24297117881"/>
    <n v="126981.99883770478"/>
    <n v="316731.58959733549"/>
    <n v="10933.031117047276"/>
    <n v="79"/>
    <n v="1248.4829156541457"/>
    <n v="5166.2237462585636"/>
    <n v="17.615297787399516"/>
    <n v="91004.569726679314"/>
    <n v="1.2205084802895096"/>
    <n v="3.0443180499403133"/>
    <n v="2.4943030704859903"/>
    <n v="8.6099062994123621E-2"/>
    <n v="6.221354264628454E-4"/>
    <n v="9.8319677362287156E-3"/>
    <n v="0.47253352624261302"/>
    <n v="4.0684693842798103E-2"/>
  </r>
  <r>
    <x v="21"/>
    <x v="3"/>
    <x v="2"/>
    <n v="103563.77145342482"/>
    <n v="125761.56831469761"/>
    <n v="318498.24704635481"/>
    <n v="10878.004389547297"/>
    <n v="63"/>
    <n v="4556.8059439506924"/>
    <n v="5078.0660231013599"/>
    <n v="26.362793909064482"/>
    <n v="133872.00802364384"/>
    <n v="1.2143394021842444"/>
    <n v="3.0753828542212882"/>
    <n v="2.5325562595511326"/>
    <n v="8.6497047828847706E-2"/>
    <n v="5.0094795130379481E-4"/>
    <n v="3.6233692097000857E-2"/>
    <n v="0.46681963357000361"/>
    <n v="4.0378520172349761E-2"/>
  </r>
  <r>
    <x v="22"/>
    <x v="3"/>
    <x v="2"/>
    <n v="104807.80824503826"/>
    <n v="125704.35737655852"/>
    <n v="320050.22464472585"/>
    <n v="11118.05812055034"/>
    <n v="65"/>
    <n v="3877.8889050664156"/>
    <n v="3405.2853672477249"/>
    <n v="26.362793909064482"/>
    <n v="89772.836338304725"/>
    <n v="1.199379697767027"/>
    <n v="3.0536868388322342"/>
    <n v="2.5460551354316787"/>
    <n v="8.8446083752253823E-2"/>
    <n v="5.1708629164927639E-4"/>
    <n v="3.0849279897671777E-2"/>
    <n v="0.30628418473127789"/>
    <n v="2.7089636654733389E-2"/>
  </r>
  <r>
    <x v="23"/>
    <x v="3"/>
    <x v="2"/>
    <n v="104204.70909099693"/>
    <n v="127932.84330954208"/>
    <n v="318328.18708475796"/>
    <n v="10553.676810985842"/>
    <n v="26"/>
    <n v="4689.2119090948618"/>
    <n v="3198.750102655205"/>
    <n v="26.362793909064482"/>
    <n v="84327.989722898026"/>
    <n v="1.2277069282715862"/>
    <n v="3.0548349480710835"/>
    <n v="2.4882444480229489"/>
    <n v="8.2493881461311036E-2"/>
    <n v="2.032316278400165E-4"/>
    <n v="3.6653698829697698E-2"/>
    <n v="0.30309342989596466"/>
    <n v="2.5003353477539892E-2"/>
  </r>
  <r>
    <x v="24"/>
    <x v="3"/>
    <x v="2"/>
    <n v="104101.64928700063"/>
    <n v="125933.94022516029"/>
    <n v="315043.81699849805"/>
    <n v="11180.487015416753"/>
    <n v="27"/>
    <n v="2186.1346350270132"/>
    <n v="3340.0406574706963"/>
    <n v="26.362793909064482"/>
    <n v="88052.803500796203"/>
    <n v="1.2097208938349251"/>
    <n v="3.0263095652783107"/>
    <n v="2.50165933373659"/>
    <n v="8.8780570157869235E-2"/>
    <n v="2.1439811977395497E-4"/>
    <n v="1.7359376123056033E-2"/>
    <n v="0.29873838705461758"/>
    <n v="2.652216433075117E-2"/>
  </r>
  <r>
    <x v="25"/>
    <x v="3"/>
    <x v="2"/>
    <n v="101927.2299048549"/>
    <n v="123024.77866566155"/>
    <n v="307851.99992037879"/>
    <n v="10763.293110219236"/>
    <n v="28"/>
    <n v="3057.8168971456471"/>
    <n v="3170.5421374053085"/>
    <n v="26.362793909064482"/>
    <n v="83584.348948420957"/>
    <n v="1.2069863841144353"/>
    <n v="3.0203116498677205"/>
    <n v="2.5023576815936663"/>
    <n v="8.7488823202601429E-2"/>
    <n v="2.2759642653854501E-4"/>
    <n v="2.4855292814268962E-2"/>
    <n v="0.29456989649339099"/>
    <n v="2.5771573595118887E-2"/>
  </r>
  <r>
    <x v="26"/>
    <x v="3"/>
    <x v="2"/>
    <n v="101031.66566593028"/>
    <n v="120407.50935358221"/>
    <n v="305099.0177777448"/>
    <n v="10543.56388419864"/>
    <n v="144"/>
    <n v="5051.5832832965143"/>
    <n v="3049.2097775651864"/>
    <n v="26.362793909064482"/>
    <n v="80385.688951455362"/>
    <n v="1.1917799093971171"/>
    <n v="3.0198355710236475"/>
    <n v="2.5338869595068814"/>
    <n v="8.756566713158212E-2"/>
    <n v="1.1959386982844846E-3"/>
    <n v="4.1954055111814555E-2"/>
    <n v="0.28920105298882443"/>
    <n v="2.5324083140122442E-2"/>
  </r>
  <r>
    <x v="27"/>
    <x v="3"/>
    <x v="2"/>
    <n v="104651.01196344878"/>
    <n v="128648.67787245837"/>
    <n v="315660.66491456953"/>
    <n v="11445.814873719273"/>
    <n v="195"/>
    <n v="4186.0404785379515"/>
    <n v="3222.8246975200618"/>
    <n v="26.362793909064482"/>
    <n v="84962.663305764465"/>
    <n v="1.229311360289485"/>
    <n v="3.0163173675264567"/>
    <n v="2.4536642749450861"/>
    <n v="8.8969549186246555E-2"/>
    <n v="1.5157559582020888E-3"/>
    <n v="3.2538542546764221E-2"/>
    <n v="0.28157232430169626"/>
    <n v="2.5051362756445532E-2"/>
  </r>
  <r>
    <x v="0"/>
    <x v="0"/>
    <x v="3"/>
    <n v="419810.9472481907"/>
    <n v="499862.69688958267"/>
    <n v="1285552.7841461019"/>
    <n v="44019.171436708057"/>
    <n v="131"/>
    <n v="6716.9751559710512"/>
    <n v="26518.950781678432"/>
    <n v="9.9499999999999993"/>
    <n v="263863.56027770037"/>
    <n v="1.1906852362143516"/>
    <n v="3.062218345121162"/>
    <n v="2.5718118038123468"/>
    <n v="8.8062525390710814E-2"/>
    <n v="2.620719665923326E-4"/>
    <n v="1.3437640371581478E-2"/>
    <n v="0.60244093462340809"/>
    <n v="5.3052470101677428E-2"/>
  </r>
  <r>
    <x v="1"/>
    <x v="0"/>
    <x v="3"/>
    <n v="416713.00655871234"/>
    <n v="508323.52249991102"/>
    <n v="1260056.1969444014"/>
    <n v="43536.120465044965"/>
    <n v="22"/>
    <n v="4167.1300655871237"/>
    <n v="26159.6851854698"/>
    <n v="9.9499999999999993"/>
    <n v="260288.8675954245"/>
    <n v="1.2198407885027014"/>
    <n v="3.0237985786672752"/>
    <n v="2.4788469177021448"/>
    <n v="8.5646480121432084E-2"/>
    <n v="4.3279523819407456E-5"/>
    <n v="8.1977911332794026E-3"/>
    <n v="0.60087313490583849"/>
    <n v="5.1462669004215478E-2"/>
  </r>
  <r>
    <x v="2"/>
    <x v="0"/>
    <x v="3"/>
    <n v="412107.11239018088"/>
    <n v="502760.60650445329"/>
    <n v="1270097.2740597462"/>
    <n v="44323.908502771752"/>
    <n v="185"/>
    <n v="5357.3924610723516"/>
    <n v="26634.758806070997"/>
    <n v="9.9499999999999993"/>
    <n v="265015.85012040642"/>
    <n v="1.2199755631211775"/>
    <n v="3.0819591214849615"/>
    <n v="2.5262466025139863"/>
    <n v="8.8161061008623684E-2"/>
    <n v="3.679683682583061E-4"/>
    <n v="1.0655951146054832E-2"/>
    <n v="0.60091178115317645"/>
    <n v="5.2977020199045918E-2"/>
  </r>
  <r>
    <x v="3"/>
    <x v="0"/>
    <x v="3"/>
    <n v="408130.48564117198"/>
    <n v="499344.89521769137"/>
    <n v="1264754.4397615381"/>
    <n v="42537.122978909538"/>
    <n v="149"/>
    <n v="4489.4353420528914"/>
    <n v="25590.501536106105"/>
    <n v="9.9499999999999993"/>
    <n v="254625.49028425573"/>
    <n v="1.2234932522455944"/>
    <n v="3.09889725040905"/>
    <n v="2.5328274142267206"/>
    <n v="8.518585728280112E-2"/>
    <n v="2.9839095468282069E-4"/>
    <n v="8.9906503201473698E-3"/>
    <n v="0.60160395776635411"/>
    <n v="5.1248148887052959E-2"/>
  </r>
  <r>
    <x v="4"/>
    <x v="0"/>
    <x v="3"/>
    <n v="435470.87926513329"/>
    <n v="534282.12600674247"/>
    <n v="1334040.1188914054"/>
    <n v="47764.283331741761"/>
    <n v="72"/>
    <n v="18289.776929135598"/>
    <n v="28784.520295124865"/>
    <n v="9.9499999999999993"/>
    <n v="286405.97693649237"/>
    <n v="1.2269066691861357"/>
    <n v="3.0634427751922875"/>
    <n v="2.4968833018280128"/>
    <n v="8.939899166894269E-2"/>
    <n v="1.347602633427632E-4"/>
    <n v="3.4232432714593163E-2"/>
    <n v="0.60263691376263373"/>
    <n v="5.3875132432863029E-2"/>
  </r>
  <r>
    <x v="5"/>
    <x v="0"/>
    <x v="3"/>
    <n v="448633.16401290463"/>
    <n v="548847.80934852327"/>
    <n v="1377823.3792430621"/>
    <n v="45992.964644804117"/>
    <n v="63"/>
    <n v="20188.492380580708"/>
    <n v="27715.593151424502"/>
    <n v="9.9499999999999993"/>
    <n v="275770.15185667376"/>
    <n v="1.2233777022617438"/>
    <n v="3.0711581081496462"/>
    <n v="2.5103924180339252"/>
    <n v="8.3799122200008958E-2"/>
    <n v="1.1478591865890903E-4"/>
    <n v="3.6783407051481615E-2"/>
    <n v="0.60260505852291402"/>
    <n v="5.0497774937505222E-2"/>
  </r>
  <r>
    <x v="6"/>
    <x v="0"/>
    <x v="3"/>
    <n v="415023.14798595937"/>
    <n v="502783.1475586681"/>
    <n v="1249487.4778922524"/>
    <n v="45394.957524619014"/>
    <n v="63"/>
    <n v="16185.902771452416"/>
    <n v="27332.906258753294"/>
    <n v="9.9499999999999993"/>
    <n v="271962.41727459524"/>
    <n v="1.2114580837203754"/>
    <n v="3.0106452711271992"/>
    <n v="2.4851419224357629"/>
    <n v="9.0287349019235033E-2"/>
    <n v="1.2530252914383678E-4"/>
    <n v="3.219261196411468E-2"/>
    <n v="0.60211326872439208"/>
    <n v="5.436321084243164E-2"/>
  </r>
  <r>
    <x v="7"/>
    <x v="1"/>
    <x v="3"/>
    <n v="431600.89457627136"/>
    <n v="524169.01504167652"/>
    <n v="1319151.0148678739"/>
    <n v="44571.353703466273"/>
    <n v="108"/>
    <n v="6905.6143132203415"/>
    <n v="26810.988056556231"/>
    <n v="9.9600000000000009"/>
    <n v="267037.44104330009"/>
    <n v="1.2144762015757287"/>
    <n v="3.0564139959973069"/>
    <n v="2.5166520282832598"/>
    <n v="8.5032408296630085E-2"/>
    <n v="2.0604041234946509E-4"/>
    <n v="1.3174403894650809E-2"/>
    <n v="0.60152958859921646"/>
    <n v="5.1149509580272493E-2"/>
  </r>
  <r>
    <x v="8"/>
    <x v="1"/>
    <x v="3"/>
    <n v="439153.68806816492"/>
    <n v="528312.264728838"/>
    <n v="1329676.956828037"/>
    <n v="44878.037562699552"/>
    <n v="96"/>
    <n v="11417.995889772288"/>
    <n v="26963.033945765055"/>
    <n v="9.9600000000000009"/>
    <n v="268551.81809982"/>
    <n v="1.2030236317788454"/>
    <n v="3.0278168963518897"/>
    <n v="2.5168390847608055"/>
    <n v="8.494604528201459E-2"/>
    <n v="1.8171071619787785E-4"/>
    <n v="2.1612210527864044E-2"/>
    <n v="0.60080688483971101"/>
    <n v="5.1036168845340214E-2"/>
  </r>
  <r>
    <x v="9"/>
    <x v="1"/>
    <x v="3"/>
    <n v="452073.41944174346"/>
    <n v="545843.98060024495"/>
    <n v="1396164.0595903562"/>
    <n v="49621.992656126662"/>
    <n v="131"/>
    <n v="14466.349422135791"/>
    <n v="29865.135174663308"/>
    <n v="9.9600000000000009"/>
    <n v="297456.74633964658"/>
    <n v="1.2074233014502311"/>
    <n v="3.0883568897159486"/>
    <n v="2.5578079253618311"/>
    <n v="9.090874759039963E-2"/>
    <n v="2.399953185449513E-4"/>
    <n v="2.6502718608763749E-2"/>
    <n v="0.60185279905271916"/>
    <n v="5.4713684195659161E-2"/>
  </r>
  <r>
    <x v="10"/>
    <x v="1"/>
    <x v="3"/>
    <n v="405183.48392896459"/>
    <n v="490392.09990758536"/>
    <n v="1246184.2237837927"/>
    <n v="42618.485392864211"/>
    <n v="139"/>
    <n v="5267.3852910765399"/>
    <n v="25679.343257095545"/>
    <n v="9.9600000000000009"/>
    <n v="255766.25884067165"/>
    <n v="1.2102963703070366"/>
    <n v="3.0756046907436869"/>
    <n v="2.5411996319244063"/>
    <n v="8.6906957516027866E-2"/>
    <n v="2.8344665427154029E-4"/>
    <n v="1.0741170773487544E-2"/>
    <n v="0.60254002507079107"/>
    <n v="5.2364920360533598E-2"/>
  </r>
  <r>
    <x v="11"/>
    <x v="1"/>
    <x v="3"/>
    <n v="453208.46695236332"/>
    <n v="552936.60676256975"/>
    <n v="1395480.4415888824"/>
    <n v="48668.604752164596"/>
    <n v="66"/>
    <n v="22660.423347618165"/>
    <n v="29329.853918582794"/>
    <n v="9.9600000000000009"/>
    <n v="292125.34502908465"/>
    <n v="1.2200491541582095"/>
    <n v="3.0791137927605425"/>
    <n v="2.5237620814425474"/>
    <n v="8.8018416861777485E-2"/>
    <n v="1.193626885845529E-4"/>
    <n v="4.0981955382361802E-2"/>
    <n v="0.60264423169596437"/>
    <n v="5.3043791204761007E-2"/>
  </r>
  <r>
    <x v="12"/>
    <x v="1"/>
    <x v="3"/>
    <n v="436562.34340620029"/>
    <n v="529565.43218420655"/>
    <n v="1325863.5085096066"/>
    <n v="44421.207710376366"/>
    <n v="194"/>
    <n v="17899.056079654212"/>
    <n v="26740.508251176405"/>
    <n v="9.9600000000000009"/>
    <n v="266335.46218171704"/>
    <n v="1.2130350686052447"/>
    <n v="3.0370542226908341"/>
    <n v="2.5036821286484803"/>
    <n v="8.3882377909675718E-2"/>
    <n v="3.6633811085410521E-4"/>
    <n v="3.3799517475733044E-2"/>
    <n v="0.60197616475272198"/>
    <n v="5.0495192144405038E-2"/>
  </r>
  <r>
    <x v="13"/>
    <x v="1"/>
    <x v="3"/>
    <n v="412484.68023703509"/>
    <n v="495697.55130381242"/>
    <n v="1265922.6646148686"/>
    <n v="42989.866922781526"/>
    <n v="138"/>
    <n v="14024.479128059193"/>
    <n v="25822.638000517421"/>
    <n v="9.9600000000000009"/>
    <n v="257193.47448515354"/>
    <n v="1.2017356645074888"/>
    <n v="3.069017409052389"/>
    <n v="2.5538206942623893"/>
    <n v="8.672600219570803E-2"/>
    <n v="2.7839556527367224E-4"/>
    <n v="2.8292411554527948E-2"/>
    <n v="0.60066801432300521"/>
    <n v="5.2093535529068528E-2"/>
  </r>
  <r>
    <x v="14"/>
    <x v="2"/>
    <x v="3"/>
    <n v="408326.51790823304"/>
    <n v="493959.70265041385"/>
    <n v="1243951.6193190464"/>
    <n v="40881.43699808068"/>
    <n v="103"/>
    <n v="10208.162947705825"/>
    <n v="24541.617442433977"/>
    <n v="9.86"/>
    <n v="241980.34798239899"/>
    <n v="1.2097174221768912"/>
    <n v="3.0464629769615184"/>
    <n v="2.5183261157629659"/>
    <n v="8.2762696589874202E-2"/>
    <n v="2.085190339360443E-4"/>
    <n v="2.0665983263275154E-2"/>
    <n v="0.60031200575425392"/>
    <n v="4.9683440391498128E-2"/>
  </r>
  <r>
    <x v="15"/>
    <x v="2"/>
    <x v="3"/>
    <n v="413603.12028405973"/>
    <n v="508245.10154444387"/>
    <n v="1250525.6448003484"/>
    <n v="43329.795833976896"/>
    <n v="112"/>
    <n v="6204.0468042608954"/>
    <n v="26046.901300907932"/>
    <n v="9.86"/>
    <n v="256822.44682695219"/>
    <n v="1.2288231800460903"/>
    <n v="3.0234918052395159"/>
    <n v="2.4604775156716299"/>
    <n v="8.5253740178325932E-2"/>
    <n v="2.2036611796091472E-4"/>
    <n v="1.2206800981274933E-2"/>
    <n v="0.60113141083585153"/>
    <n v="5.1248701112430184E-2"/>
  </r>
  <r>
    <x v="16"/>
    <x v="2"/>
    <x v="3"/>
    <n v="447733.61556256248"/>
    <n v="545620.77702468599"/>
    <n v="1351030.7753101636"/>
    <n v="47993.53510233586"/>
    <n v="69"/>
    <n v="9402.4059268138135"/>
    <n v="28879.637923867376"/>
    <n v="9.86"/>
    <n v="284753.22992933233"/>
    <n v="1.218628126322683"/>
    <n v="3.0174879177044551"/>
    <n v="2.4761351330450485"/>
    <n v="8.796134077600283E-2"/>
    <n v="1.2646145987376536E-4"/>
    <n v="1.7232492461313312E-2"/>
    <n v="0.60174016901000893"/>
    <n v="5.2929872064898929E-2"/>
  </r>
  <r>
    <x v="17"/>
    <x v="2"/>
    <x v="3"/>
    <n v="443133.14001415321"/>
    <n v="535666.21915263531"/>
    <n v="1357202.8952798415"/>
    <n v="45537.024801615516"/>
    <n v="91"/>
    <n v="11521.461640367983"/>
    <n v="27326.21604292317"/>
    <n v="9.86"/>
    <n v="269436.49018322246"/>
    <n v="1.2088155246875165"/>
    <n v="3.0627429382431064"/>
    <n v="2.5336727364043719"/>
    <n v="8.5010073761324828E-2"/>
    <n v="1.6988190919328818E-4"/>
    <n v="2.1508658243548865E-2"/>
    <n v="0.60008786612588971"/>
    <n v="5.1013513762637901E-2"/>
  </r>
  <r>
    <x v="18"/>
    <x v="2"/>
    <x v="3"/>
    <n v="400699.1978972354"/>
    <n v="482576.15182828507"/>
    <n v="1237212.9377701438"/>
    <n v="42895.204724217525"/>
    <n v="192"/>
    <n v="7212.5855621502369"/>
    <n v="25840.060126855409"/>
    <n v="9.86"/>
    <n v="254782.99285079431"/>
    <n v="1.2043352079582852"/>
    <n v="3.0876351743719823"/>
    <n v="2.5637672584582689"/>
    <n v="8.8887949729187843E-2"/>
    <n v="3.9786466710505685E-4"/>
    <n v="1.4946004966935642E-2"/>
    <n v="0.60239973892155774"/>
    <n v="5.3546077710135309E-2"/>
  </r>
  <r>
    <x v="19"/>
    <x v="2"/>
    <x v="3"/>
    <n v="406750.23955059121"/>
    <n v="490160.24297479639"/>
    <n v="1239611.4392871892"/>
    <n v="40710.170806268354"/>
    <n v="178"/>
    <n v="9355.2555096635988"/>
    <n v="24534.631347536073"/>
    <n v="9.86"/>
    <n v="241911.46508670566"/>
    <n v="1.2050644236039367"/>
    <n v="3.0475985475922687"/>
    <n v="2.5289922164310026"/>
    <n v="8.3054820111882546E-2"/>
    <n v="3.6314654758556701E-4"/>
    <n v="1.908611651750107E-2"/>
    <n v="0.60266589065154086"/>
    <n v="5.00543071356312E-2"/>
  </r>
  <r>
    <x v="20"/>
    <x v="2"/>
    <x v="3"/>
    <n v="448716.2925174128"/>
    <n v="542342.62231166125"/>
    <n v="1353433.6141206669"/>
    <n v="48664.681377125802"/>
    <n v="160"/>
    <n v="10769.191020417906"/>
    <n v="29290.606113528749"/>
    <n v="9.86"/>
    <n v="288805.37627939344"/>
    <n v="1.208653733674302"/>
    <n v="3.0162346157024058"/>
    <n v="2.4955324520721627"/>
    <n v="8.9730512364488799E-2"/>
    <n v="2.9501645900154754E-4"/>
    <n v="1.9856803757218457E-2"/>
    <n v="0.60188632257841956"/>
    <n v="5.4007568110139577E-2"/>
  </r>
  <r>
    <x v="21"/>
    <x v="3"/>
    <x v="3"/>
    <n v="419671.22719291289"/>
    <n v="499544.86350944394"/>
    <n v="1265738.5080968565"/>
    <n v="43493.814489344979"/>
    <n v="132"/>
    <n v="20983.561359645646"/>
    <n v="26210.428069210051"/>
    <n v="10.069999999999999"/>
    <n v="263939.01065694517"/>
    <n v="1.1903243089853646"/>
    <n v="3.0160240352027436"/>
    <n v="2.5337834508089734"/>
    <n v="8.7066883610390125E-2"/>
    <n v="2.6424053101589847E-4"/>
    <n v="4.2005359062707991E-2"/>
    <n v="0.60262426685134796"/>
    <n v="5.2468616902742994E-2"/>
  </r>
  <r>
    <x v="22"/>
    <x v="3"/>
    <x v="3"/>
    <n v="456925.86127372168"/>
    <n v="556136.22868064127"/>
    <n v="1406359.5919442039"/>
    <n v="49600.114381009851"/>
    <n v="189"/>
    <n v="21475.515479864916"/>
    <n v="19842.13817951678"/>
    <n v="10.069999999999999"/>
    <n v="199810.33146773395"/>
    <n v="1.2171257436170537"/>
    <n v="3.0778726072187093"/>
    <n v="2.5288041300251267"/>
    <n v="8.9186986610599858E-2"/>
    <n v="3.3984479027445699E-4"/>
    <n v="3.8615566424817713E-2"/>
    <n v="0.40004218593321711"/>
    <n v="3.5678557080500932E-2"/>
  </r>
  <r>
    <x v="23"/>
    <x v="3"/>
    <x v="3"/>
    <n v="401803.81429681584"/>
    <n v="491205.88854449528"/>
    <n v="1233263.5774814226"/>
    <n v="42475.457526726088"/>
    <n v="169"/>
    <n v="8437.8801002331329"/>
    <n v="17099.912642906791"/>
    <n v="10.069999999999999"/>
    <n v="172196.12031407136"/>
    <n v="1.2225018057733952"/>
    <n v="3.0693177456259799"/>
    <n v="2.5106856539031677"/>
    <n v="8.6471800353587383E-2"/>
    <n v="3.4405125007920453E-4"/>
    <n v="1.7177888736708006E-2"/>
    <n v="0.40258336551518753"/>
    <n v="3.4812108408504586E-2"/>
  </r>
  <r>
    <x v="24"/>
    <x v="3"/>
    <x v="3"/>
    <n v="446029.04694770172"/>
    <n v="536540.25543858064"/>
    <n v="1371780.3515242261"/>
    <n v="46269.682233849075"/>
    <n v="114"/>
    <n v="19625.278065698876"/>
    <n v="18546.218353347376"/>
    <n v="10.069999999999999"/>
    <n v="186760.41881820804"/>
    <n v="1.2029267132046035"/>
    <n v="3.0755403956573968"/>
    <n v="2.5567146875175295"/>
    <n v="8.623711224804026E-2"/>
    <n v="2.1247240788450014E-4"/>
    <n v="3.6577456894928993E-2"/>
    <n v="0.40082873834347826"/>
    <n v="3.4566312900766893E-2"/>
  </r>
  <r>
    <x v="25"/>
    <x v="3"/>
    <x v="3"/>
    <n v="445393.19704358332"/>
    <n v="543129.92869667639"/>
    <n v="1337525.2752014054"/>
    <n v="47936.845090753479"/>
    <n v="192"/>
    <n v="19597.300669917666"/>
    <n v="19273.929207331556"/>
    <n v="10.069999999999999"/>
    <n v="194088.46711782872"/>
    <n v="1.2194392107958694"/>
    <n v="3.0030213395255871"/>
    <n v="2.4626248794851033"/>
    <n v="8.8260363787694959E-2"/>
    <n v="3.5350657339162559E-4"/>
    <n v="3.608215941431251E-2"/>
    <n v="0.40206920523956835"/>
    <n v="3.5486774322273693E-2"/>
  </r>
  <r>
    <x v="26"/>
    <x v="3"/>
    <x v="3"/>
    <n v="456597.62576663011"/>
    <n v="547396.7697444153"/>
    <n v="1369863.1259795257"/>
    <n v="47614.892245761795"/>
    <n v="35"/>
    <n v="15524.319276065424"/>
    <n v="19155.746114776481"/>
    <n v="10.069999999999999"/>
    <n v="192898.36337579912"/>
    <n v="1.1988603068737664"/>
    <n v="3.0001538524855826"/>
    <n v="2.5025049501463585"/>
    <n v="8.6984240458696238E-2"/>
    <n v="6.3938996235476191E-5"/>
    <n v="2.8360268335733647E-2"/>
    <n v="0.40230577475435819"/>
    <n v="3.4994262249155174E-2"/>
  </r>
  <r>
    <x v="27"/>
    <x v="3"/>
    <x v="3"/>
    <n v="402055.09404026042"/>
    <n v="478457.44762217067"/>
    <n v="1234132.8501008993"/>
    <n v="42502.216464735633"/>
    <n v="104"/>
    <n v="7236.9916927246877"/>
    <n v="17120.179250474182"/>
    <n v="10.069999999999999"/>
    <n v="172400.20505227498"/>
    <n v="1.1900295624018622"/>
    <n v="3.0695615312296418"/>
    <n v="2.5793993932674075"/>
    <n v="8.883175855232768E-2"/>
    <n v="2.173652025208456E-4"/>
    <n v="1.512567466279595E-2"/>
    <n v="0.40280673984800081"/>
    <n v="3.5782031057427874E-2"/>
  </r>
  <r>
    <x v="0"/>
    <x v="0"/>
    <x v="4"/>
    <n v="907649.27311413677"/>
    <n v="1091640.295163129"/>
    <n v="2772214.9318634942"/>
    <n v="96421.966077749355"/>
    <n v="455"/>
    <n v="24736.308789173847"/>
    <n v="58004.763883427491"/>
    <n v="10.301482965198186"/>
    <n v="597535.0870454713"/>
    <n v="1.2027115841978484"/>
    <n v="3.0542799008168089"/>
    <n v="2.539494872209008"/>
    <n v="8.8327598848245675E-2"/>
    <n v="4.1680396190579166E-4"/>
    <n v="2.2659761552203773E-2"/>
    <n v="0.60157209236592057"/>
    <n v="5.3135418452796818E-2"/>
  </r>
  <r>
    <x v="1"/>
    <x v="0"/>
    <x v="4"/>
    <n v="902422.0901600197"/>
    <n v="1097325.6808936947"/>
    <n v="2754763.8535903064"/>
    <n v="94281.193398236312"/>
    <n v="296"/>
    <n v="18251.252496052355"/>
    <n v="56548.268694367303"/>
    <n v="10.301482965198186"/>
    <n v="582531.02666647465"/>
    <n v="1.215978302015096"/>
    <n v="3.0526334446243717"/>
    <n v="2.5104341414362459"/>
    <n v="8.591906217072301E-2"/>
    <n v="2.697467170903435E-4"/>
    <n v="1.6632484606746822E-2"/>
    <n v="0.59978312382525623"/>
    <n v="5.1532803504892651E-2"/>
  </r>
  <r>
    <x v="2"/>
    <x v="0"/>
    <x v="4"/>
    <n v="915002.75000947388"/>
    <n v="1106111.3767539705"/>
    <n v="2798235.7541213902"/>
    <n v="95816.911290438322"/>
    <n v="459"/>
    <n v="17699.604128715117"/>
    <n v="57407.309718923163"/>
    <n v="10.301482965198186"/>
    <n v="591380.42314734322"/>
    <n v="1.2088612594251962"/>
    <n v="3.0581719607863662"/>
    <n v="2.5297956543338169"/>
    <n v="8.6625012005233745E-2"/>
    <n v="4.1496725343065897E-4"/>
    <n v="1.6001647303056348E-2"/>
    <n v="0.59913546518851213"/>
    <n v="5.190011686471617E-2"/>
  </r>
  <r>
    <x v="3"/>
    <x v="0"/>
    <x v="4"/>
    <n v="896094.22933703056"/>
    <n v="1083894.8897379597"/>
    <n v="2740533.9882157892"/>
    <n v="93029.289625860882"/>
    <n v="549"/>
    <n v="22153.63292208936"/>
    <n v="55715.279021137219"/>
    <n v="10.301482965198186"/>
    <n v="573949.99773750897"/>
    <n v="1.2095769108343353"/>
    <n v="3.0583100509902348"/>
    <n v="2.5284130538509459"/>
    <n v="8.5828700279555206E-2"/>
    <n v="5.0650667809009156E-4"/>
    <n v="2.0438912602904862E-2"/>
    <n v="0.59890040271412681"/>
    <n v="5.1402843161855699E-2"/>
  </r>
  <r>
    <x v="4"/>
    <x v="0"/>
    <x v="4"/>
    <n v="939942.277545552"/>
    <n v="1143947.375198069"/>
    <n v="2879807.3146589976"/>
    <n v="100225.42525872021"/>
    <n v="432"/>
    <n v="33691.081473451195"/>
    <n v="60087.703128277964"/>
    <n v="10.301482965198186"/>
    <n v="618992.45019384124"/>
    <n v="1.2170400273783093"/>
    <n v="3.063812941980828"/>
    <n v="2.517429889780002"/>
    <n v="8.7613667754049135E-2"/>
    <n v="3.7763974931556731E-4"/>
    <n v="2.945160083751033E-2"/>
    <n v="0.59952554926226143"/>
    <n v="5.2526632283127594E-2"/>
  </r>
  <r>
    <x v="5"/>
    <x v="0"/>
    <x v="4"/>
    <n v="949844.41671076312"/>
    <n v="1157353.7032327773"/>
    <n v="2899399.184691323"/>
    <n v="97150.162853079179"/>
    <n v="353"/>
    <n v="32804.12530175483"/>
    <n v="58166.761338812823"/>
    <n v="10.301482965198186"/>
    <n v="599203.9010725288"/>
    <n v="1.218466606605535"/>
    <n v="3.0524990552997253"/>
    <n v="2.5051971377398097"/>
    <n v="8.3941635631107903E-2"/>
    <n v="3.0500615240957284E-4"/>
    <n v="2.8344079437534725E-2"/>
    <n v="0.59873045634291722"/>
    <n v="5.0258413807584112E-2"/>
  </r>
  <r>
    <x v="6"/>
    <x v="0"/>
    <x v="4"/>
    <n v="914063.16695934953"/>
    <n v="1114564.1257757689"/>
    <n v="2776682.1144832801"/>
    <n v="96419.57977286994"/>
    <n v="370"/>
    <n v="33871.560127350996"/>
    <n v="57632.982337429094"/>
    <n v="10.301482965198186"/>
    <n v="593705.18578259379"/>
    <n v="1.2193513162590175"/>
    <n v="3.0377354813671924"/>
    <n v="2.4912717449528792"/>
    <n v="8.6508777326525843E-2"/>
    <n v="3.3196833761580947E-4"/>
    <n v="3.0389960832244992E-2"/>
    <n v="0.5977311089012397"/>
    <n v="5.170898740107472E-2"/>
  </r>
  <r>
    <x v="7"/>
    <x v="1"/>
    <x v="4"/>
    <n v="930730.62004386284"/>
    <n v="1125372.8387759882"/>
    <n v="2836641.9730765317"/>
    <n v="97730.166458746404"/>
    <n v="451"/>
    <n v="22279.253218617749"/>
    <n v="58298.284168390979"/>
    <n v="10.310521346466487"/>
    <n v="601085.70338056446"/>
    <n v="1.2091284143235261"/>
    <n v="3.0477583008312847"/>
    <n v="2.5206241659091448"/>
    <n v="8.6842478413680771E-2"/>
    <n v="4.0075607341877041E-4"/>
    <n v="1.9797219597773284E-2"/>
    <n v="0.59652291898018706"/>
    <n v="5.1803528714802739E-2"/>
  </r>
  <r>
    <x v="8"/>
    <x v="1"/>
    <x v="4"/>
    <n v="936500.65408972162"/>
    <n v="1130208.5492440541"/>
    <n v="2847659.2194543057"/>
    <n v="97274.197570383723"/>
    <n v="364"/>
    <n v="20650.264911265262"/>
    <n v="57915.453738844102"/>
    <n v="10.310521346466487"/>
    <n v="597138.52206464449"/>
    <n v="1.206842242243404"/>
    <n v="3.0407445067107077"/>
    <n v="2.5195873994750593"/>
    <n v="8.6067476339164201E-2"/>
    <n v="3.2206445460305827E-4"/>
    <n v="1.8271198643009114E-2"/>
    <n v="0.59538351572562487"/>
    <n v="5.1243156652443618E-2"/>
  </r>
  <r>
    <x v="9"/>
    <x v="1"/>
    <x v="4"/>
    <n v="952501.79319525615"/>
    <n v="1148551.4444575645"/>
    <n v="2928200.7759112278"/>
    <n v="102631.87849563769"/>
    <n v="490"/>
    <n v="26224.407828343141"/>
    <n v="61047.224639205924"/>
    <n v="10.310521346466487"/>
    <n v="629428.71278506762"/>
    <n v="1.2058260180326186"/>
    <n v="3.0742207488012228"/>
    <n v="2.5494728947854419"/>
    <n v="8.9357667861458712E-2"/>
    <n v="4.2662433830416378E-4"/>
    <n v="2.2832593137113114E-2"/>
    <n v="0.59481737579031746"/>
    <n v="5.3151493504095655E-2"/>
  </r>
  <r>
    <x v="10"/>
    <x v="1"/>
    <x v="4"/>
    <n v="927763.37824316474"/>
    <n v="1119842.4888623978"/>
    <n v="2840216.8933235947"/>
    <n v="97591.051210064557"/>
    <n v="565"/>
    <n v="15536.235427976108"/>
    <n v="58018.144497149318"/>
    <n v="10.310521346466487"/>
    <n v="598197.31732023519"/>
    <n v="1.2070345899866826"/>
    <n v="3.0613591352375842"/>
    <n v="2.5362646279021388"/>
    <n v="8.7147123082642913E-2"/>
    <n v="5.0453524099979485E-4"/>
    <n v="1.3873589886519428E-2"/>
    <n v="0.59450271083016992"/>
    <n v="5.1809200913681686E-2"/>
  </r>
  <r>
    <x v="11"/>
    <x v="1"/>
    <x v="4"/>
    <n v="961631.19592238823"/>
    <n v="1170204.6178319692"/>
    <n v="2952086.7020688644"/>
    <n v="102329.09477857266"/>
    <n v="463"/>
    <n v="38883.375720372271"/>
    <n v="60883.305317660532"/>
    <n v="10.310521346466487"/>
    <n v="627738.61912117549"/>
    <n v="1.2168954405743038"/>
    <n v="3.0698740999528917"/>
    <n v="2.5227098381633266"/>
    <n v="8.7445471688666843E-2"/>
    <n v="3.9565730039400909E-4"/>
    <n v="3.3227843342826024E-2"/>
    <n v="0.59497550964761658"/>
    <n v="5.2027914084340786E-2"/>
  </r>
  <r>
    <x v="12"/>
    <x v="1"/>
    <x v="4"/>
    <n v="946764.87616670737"/>
    <n v="1148519.4897317656"/>
    <n v="2887747.3258823273"/>
    <n v="98335.265480395523"/>
    <n v="495"/>
    <n v="30855.021328000814"/>
    <n v="58288.463545278144"/>
    <n v="10.310521346466487"/>
    <n v="600984.44763632398"/>
    <n v="1.2130989632631164"/>
    <n v="3.0501208891212075"/>
    <n v="2.5143215693768983"/>
    <n v="8.5619152621747435E-2"/>
    <n v="4.3098963877017554E-4"/>
    <n v="2.6865039386668958E-2"/>
    <n v="0.5927523890897386"/>
    <n v="5.0750957268379741E-2"/>
  </r>
  <r>
    <x v="13"/>
    <x v="1"/>
    <x v="4"/>
    <n v="929504.93449921929"/>
    <n v="1122058.6169035484"/>
    <n v="2851959.4576982372"/>
    <n v="97859.755487368791"/>
    <n v="557"/>
    <n v="25807.461943631453"/>
    <n v="57945.681277200303"/>
    <n v="10.310521346466487"/>
    <n v="597450.18374411715"/>
    <n v="1.2071572460323403"/>
    <n v="3.0682563931032392"/>
    <n v="2.5417205614164367"/>
    <n v="8.7214477045258296E-2"/>
    <n v="4.9640900360188535E-4"/>
    <n v="2.3000101380487727E-2"/>
    <n v="0.59212983916232675"/>
    <n v="5.1642294265435235E-2"/>
  </r>
  <r>
    <x v="14"/>
    <x v="2"/>
    <x v="4"/>
    <n v="933897.86541906907"/>
    <n v="1132414.9207755523"/>
    <n v="2864197.3057090081"/>
    <n v="94437.156807066873"/>
    <n v="481"/>
    <n v="23657.473453066727"/>
    <n v="55819.773051328622"/>
    <n v="10.439868669340569"/>
    <n v="582751.09980826674"/>
    <n v="1.2125682718713597"/>
    <n v="3.0669277784715288"/>
    <n v="2.5292825563861498"/>
    <n v="8.3394482953642199E-2"/>
    <n v="4.2475597166326593E-4"/>
    <n v="2.0891170735250056E-2"/>
    <n v="0.59107850065167933"/>
    <n v="4.9292685946860863E-2"/>
  </r>
  <r>
    <x v="15"/>
    <x v="2"/>
    <x v="4"/>
    <n v="937975.29462793027"/>
    <n v="1147887.095294768"/>
    <n v="2843054.3707690109"/>
    <n v="99635.456730895297"/>
    <n v="518"/>
    <n v="22586.617323295246"/>
    <n v="58840.254028938652"/>
    <n v="10.439868669340569"/>
    <n v="614284.52453275688"/>
    <n v="1.2237924621992353"/>
    <n v="3.0310546418994697"/>
    <n v="2.4767717856771774"/>
    <n v="8.6799004134905558E-2"/>
    <n v="4.5126389356871536E-4"/>
    <n v="1.9676688949530518E-2"/>
    <n v="0.590555370141574"/>
    <n v="5.1259618014809161E-2"/>
  </r>
  <r>
    <x v="16"/>
    <x v="2"/>
    <x v="4"/>
    <n v="967956.01292207919"/>
    <n v="1170321.6863623434"/>
    <n v="2955065.0197112598"/>
    <n v="102188.70501818534"/>
    <n v="486"/>
    <n v="25715.94687022447"/>
    <n v="60280.928619506776"/>
    <n v="10.439868669340569"/>
    <n v="629324.97805354407"/>
    <n v="1.2090649479301852"/>
    <n v="3.0528918465938015"/>
    <n v="2.5250023597326914"/>
    <n v="8.731676615838313E-2"/>
    <n v="4.1527043860104077E-4"/>
    <n v="2.1973400279504479E-2"/>
    <n v="0.58989815565995551"/>
    <n v="5.1507999315021834E-2"/>
  </r>
  <r>
    <x v="17"/>
    <x v="2"/>
    <x v="4"/>
    <n v="970224.12650197314"/>
    <n v="1170316.6541978475"/>
    <n v="2961703.9441272127"/>
    <n v="100386.95478654897"/>
    <n v="389"/>
    <n v="24794.277789210773"/>
    <n v="59212.479947089145"/>
    <n v="10.439868669340569"/>
    <n v="618170.51423357264"/>
    <n v="1.2062333044811862"/>
    <n v="3.0525977073001487"/>
    <n v="2.5306859758884737"/>
    <n v="8.5777600811257099E-2"/>
    <n v="3.3238867327460737E-4"/>
    <n v="2.1185956553104974E-2"/>
    <n v="0.58984237616323365"/>
    <n v="5.0595263884093203E-2"/>
  </r>
  <r>
    <x v="18"/>
    <x v="2"/>
    <x v="4"/>
    <n v="918169.04706396442"/>
    <n v="1116031.4659239994"/>
    <n v="2803439.1764925998"/>
    <n v="98370.408502537015"/>
    <n v="513"/>
    <n v="19883.672198034739"/>
    <n v="57931.429847979962"/>
    <n v="10.439868669340569"/>
    <n v="604796.51944002707"/>
    <n v="1.2154967208846139"/>
    <n v="3.053293056934534"/>
    <n v="2.5119714471236163"/>
    <n v="8.8143042114939743E-2"/>
    <n v="4.5966445899020444E-4"/>
    <n v="1.7816408233232373E-2"/>
    <n v="0.58891114441682824"/>
    <n v="5.1908419804289847E-2"/>
  </r>
  <r>
    <x v="19"/>
    <x v="2"/>
    <x v="4"/>
    <n v="942592.84013094997"/>
    <n v="1139961.992824015"/>
    <n v="2883961.4223412517"/>
    <n v="97230.198848455912"/>
    <n v="659"/>
    <n v="25297.359897265393"/>
    <n v="57257.052949826786"/>
    <n v="10.439868669340569"/>
    <n v="597756.11318967072"/>
    <n v="1.2093896158447857"/>
    <n v="3.0596046347440922"/>
    <n v="2.5298750664457215"/>
    <n v="8.5292491732631051E-2"/>
    <n v="5.7808944872580071E-4"/>
    <n v="2.219140642978502E-2"/>
    <n v="0.58888137253599859"/>
    <n v="5.0227159598527082E-2"/>
  </r>
  <r>
    <x v="20"/>
    <x v="2"/>
    <x v="4"/>
    <n v="982861.68615298066"/>
    <n v="1190840.7226342531"/>
    <n v="2965160.7183402721"/>
    <n v="104975.62125357264"/>
    <n v="558"/>
    <n v="21428.468934224096"/>
    <n v="61717.421122159416"/>
    <n v="10.439868669340569"/>
    <n v="644321.77112573001"/>
    <n v="1.2116055996600328"/>
    <n v="3.0168646922703934"/>
    <n v="2.4899725563474635"/>
    <n v="8.8152528930448878E-2"/>
    <n v="4.6857651858398902E-4"/>
    <n v="1.7994403892085821E-2"/>
    <n v="0.58792146581422577"/>
    <n v="5.1826764024020443E-2"/>
  </r>
  <r>
    <x v="21"/>
    <x v="3"/>
    <x v="4"/>
    <n v="954310.53749315697"/>
    <n v="1146277.8858657256"/>
    <n v="2910186.8967991928"/>
    <n v="99501.028025602383"/>
    <n v="466"/>
    <n v="39777.995536711242"/>
    <n v="58398.829135630425"/>
    <n v="11.100040225468884"/>
    <n v="648229.35252578196"/>
    <n v="1.2011581564181828"/>
    <n v="3.0495177224426913"/>
    <n v="2.538814481796686"/>
    <n v="8.6803583365349754E-2"/>
    <n v="4.0653318514301951E-4"/>
    <n v="3.4701878163399216E-2"/>
    <n v="0.58691684191045701"/>
    <n v="5.0946485015302155E-2"/>
  </r>
  <r>
    <x v="22"/>
    <x v="3"/>
    <x v="4"/>
    <n v="992187.26065232966"/>
    <n v="1199056.8105675455"/>
    <n v="3037540.6376179438"/>
    <n v="105131.09611102095"/>
    <n v="379"/>
    <n v="39906.865305502302"/>
    <n v="41076.659439019386"/>
    <n v="11.100040225468884"/>
    <n v="455952.57210100134"/>
    <n v="1.2084984943056072"/>
    <n v="3.0614590189566266"/>
    <n v="2.5332749965201358"/>
    <n v="8.7678161021627996E-2"/>
    <n v="3.1608177082169213E-4"/>
    <n v="3.3281880352786057E-2"/>
    <n v="0.39071845494354451"/>
    <n v="3.42574756066618E-2"/>
  </r>
  <r>
    <x v="23"/>
    <x v="3"/>
    <x v="4"/>
    <n v="944730.66130978987"/>
    <n v="1155151.0846293487"/>
    <n v="2903498.6469861707"/>
    <n v="99941.201170304412"/>
    <n v="334"/>
    <n v="26974.314170449659"/>
    <n v="39117.311919471562"/>
    <n v="11.100040225468884"/>
    <n v="434203.73581834778"/>
    <n v="1.2227305960704489"/>
    <n v="3.0733612932184431"/>
    <n v="2.5135228504917269"/>
    <n v="8.6517861169971857E-2"/>
    <n v="2.8913966704811601E-4"/>
    <n v="2.3351329994296684E-2"/>
    <n v="0.39140325973082774"/>
    <n v="3.3863372886866194E-2"/>
  </r>
  <r>
    <x v="24"/>
    <x v="3"/>
    <x v="4"/>
    <n v="990409.41672648699"/>
    <n v="1202564.9740214455"/>
    <n v="3040738.6772261336"/>
    <n v="102960.46922330247"/>
    <n v="353"/>
    <n v="37641.22885722715"/>
    <n v="40174.766887404738"/>
    <n v="11.100040225468884"/>
    <n v="445941.52849902795"/>
    <n v="1.214209955713242"/>
    <n v="3.0701835280165444"/>
    <n v="2.5285441892239144"/>
    <n v="8.5617385710974783E-2"/>
    <n v="2.9353923291108999E-4"/>
    <n v="3.1300785961986523E-2"/>
    <n v="0.39019603533733904"/>
    <n v="3.3407564460370104E-2"/>
  </r>
  <r>
    <x v="25"/>
    <x v="3"/>
    <x v="4"/>
    <n v="982904.67830249621"/>
    <n v="1195032.0989748579"/>
    <n v="2987559.3757362822"/>
    <n v="104862.78208387556"/>
    <n v="447"/>
    <n v="35049.344221077285"/>
    <n v="40942.059937017024"/>
    <n v="11.100040225468884"/>
    <n v="454458.51221444702"/>
    <n v="1.2158168796578643"/>
    <n v="3.0395209644295118"/>
    <n v="2.4999825346106763"/>
    <n v="8.7748925048817247E-2"/>
    <n v="3.7404853006329527E-4"/>
    <n v="2.9329207350282799E-2"/>
    <n v="0.39043461486906861"/>
    <n v="3.4260217756609729E-2"/>
  </r>
  <r>
    <x v="26"/>
    <x v="3"/>
    <x v="4"/>
    <n v="1000173.1271778247"/>
    <n v="1198300.5722583439"/>
    <n v="3012888.5522914948"/>
    <n v="105596.96727047706"/>
    <n v="412"/>
    <n v="29079.407647823184"/>
    <n v="41262.495257700532"/>
    <n v="11.100040225468884"/>
    <n v="458015.35716369498"/>
    <n v="1.1980931497725527"/>
    <n v="3.0123670296890723"/>
    <n v="2.5143011879009105"/>
    <n v="8.8122270584805498E-2"/>
    <n v="3.4382024805640842E-4"/>
    <n v="2.4267206676718417E-2"/>
    <n v="0.39075454839541357"/>
    <n v="3.4434178045944112E-2"/>
  </r>
  <r>
    <x v="27"/>
    <x v="3"/>
    <x v="4"/>
    <n v="955738.14601125335"/>
    <n v="1150654.6035867657"/>
    <n v="2922483.027510955"/>
    <n v="100832.34396013676"/>
    <n v="405"/>
    <n v="25060.722859933616"/>
    <n v="39166.286554232021"/>
    <n v="11.100040225468884"/>
    <n v="434747.35623421654"/>
    <n v="1.2039433692052481"/>
    <n v="3.0578281715633691"/>
    <n v="2.5398438579232465"/>
    <n v="8.7630418064488666E-2"/>
    <n v="3.5197356247265976E-4"/>
    <n v="2.1779535563335447E-2"/>
    <n v="0.38842979361578756"/>
    <n v="3.4038265203254509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n v="2955888.7431022529"/>
    <n v="3596204.8040255718"/>
    <n v="9041811.6709385067"/>
    <n v="313568.52888459922"/>
    <n v="75395.105105852141"/>
    <n v="685"/>
    <n v="188736.91601462799"/>
    <n v="1877932.3143455484"/>
    <n v="9.9500000000000011"/>
    <n v="1.2165338993217258"/>
    <n v="3.0588742071645116"/>
    <n v="2.5145929115075569"/>
    <n v="8.7220198098822074E-2"/>
    <n v="1.9047858432123075E-4"/>
    <n v="2.0965186693887757E-2"/>
    <n v="0.60190005893125753"/>
    <n v="5.2482249009666228E-2"/>
  </r>
  <r>
    <x v="0"/>
    <x v="1"/>
    <n v="1435733.2025239423"/>
    <n v="1741782.3716201638"/>
    <n v="4359400.6748122629"/>
    <n v="147944.87098219115"/>
    <n v="53106.985997261378"/>
    <n v="624"/>
    <n v="88887.454719265777"/>
    <n v="622834.39521789516"/>
    <n v="7.0069999999999979"/>
    <n v="1.2132534132238499"/>
    <n v="3.0365649231300553"/>
    <n v="2.5031886855522147"/>
    <n v="8.4948575160086845E-2"/>
    <n v="3.5825371192588793E-4"/>
    <n v="3.0490023818453591E-2"/>
    <n v="0.60081470975743123"/>
    <n v="5.1032468905162255E-2"/>
  </r>
  <r>
    <x v="0"/>
    <x v="2"/>
    <n v="1313360.3960641033"/>
    <n v="1588874.2476797495"/>
    <n v="4021962.5713659404"/>
    <n v="136948.56710588798"/>
    <n v="39131.954651923559"/>
    <n v="887"/>
    <n v="82381.636480046829"/>
    <n v="1005385.4916024914"/>
    <n v="12.203999999999997"/>
    <n v="1.2096867421295421"/>
    <n v="3.06237091074125"/>
    <n v="2.5318298910956352"/>
    <n v="8.6262553363869718E-2"/>
    <n v="5.5825689244777923E-4"/>
    <n v="2.4628729875299057E-2"/>
    <n v="0.60155164979820297"/>
    <n v="5.1849060176001743E-2"/>
  </r>
  <r>
    <x v="0"/>
    <x v="3"/>
    <n v="720035.86214602669"/>
    <n v="867976.02342988353"/>
    <n v="2198462.2245078692"/>
    <n v="74882.561304275863"/>
    <n v="15573.519483550628"/>
    <n v="718"/>
    <n v="43557.060908434483"/>
    <n v="655315.98136739666"/>
    <n v="15.045"/>
    <n v="1.2054865753488351"/>
    <n v="3.0532179521107259"/>
    <n v="2.5329365783479219"/>
    <n v="8.6278151783570525E-2"/>
    <n v="8.2721178997866777E-4"/>
    <n v="1.794233834018882E-2"/>
    <n v="0.58167162220114033"/>
    <n v="5.0182331922389897E-2"/>
  </r>
  <r>
    <x v="1"/>
    <x v="0"/>
    <n v="3030266.9766107434"/>
    <n v="3666916.9505289337"/>
    <n v="9278442.8697834183"/>
    <n v="317769.54870047921"/>
    <n v="92641.303471536536"/>
    <n v="872"/>
    <n v="191211.50060435673"/>
    <n v="1904466.5460193937"/>
    <n v="9.9599999999999991"/>
    <n v="1.2100056274832551"/>
    <n v="3.0619111281875142"/>
    <n v="2.5305376535262458"/>
    <n v="8.6631565093176183E-2"/>
    <n v="2.3780194963897902E-4"/>
    <n v="2.5264085530536357E-2"/>
    <n v="0.60173009461201521"/>
    <n v="5.2145031693934453E-2"/>
  </r>
  <r>
    <x v="1"/>
    <x v="1"/>
    <n v="1441130.5394687713"/>
    <n v="1741926.5206359716"/>
    <n v="4414483.2325821314"/>
    <n v="151998.97741565909"/>
    <n v="37731.015820392066"/>
    <n v="709"/>
    <n v="91443.981939549281"/>
    <n v="641388.08932399866"/>
    <n v="7.0140000000000011"/>
    <n v="1.2087283463940606"/>
    <n v="3.063020564012064"/>
    <n v="2.5342051646396193"/>
    <n v="8.7253626137191426E-2"/>
    <n v="4.0702061286784156E-4"/>
    <n v="2.1660509426434701E-2"/>
    <n v="0.60160919168215821"/>
    <n v="5.2495889382385308E-2"/>
  </r>
  <r>
    <x v="1"/>
    <x v="2"/>
    <n v="1396359.1027220755"/>
    <n v="1690428.2300116196"/>
    <n v="4262071.0470130304"/>
    <n v="147201.97266186069"/>
    <n v="29363.943076592564"/>
    <n v="1020"/>
    <n v="88491.533224393337"/>
    <n v="1044908.0243136364"/>
    <n v="11.808000000000002"/>
    <n v="1.2108814894544124"/>
    <n v="3.0525728258558149"/>
    <n v="2.5211057683394835"/>
    <n v="8.7066104388732524E-2"/>
    <n v="6.0339740066514904E-4"/>
    <n v="1.7370712672250346E-2"/>
    <n v="0.6011572509810601"/>
    <n v="5.2348589341639822E-2"/>
  </r>
  <r>
    <x v="1"/>
    <x v="3"/>
    <n v="717640.83335873031"/>
    <n v="865486.34463076305"/>
    <n v="2189515.1980365096"/>
    <n v="76780.910703170375"/>
    <n v="20499.758009685636"/>
    <n v="784"/>
    <n v="41249.541415429943"/>
    <n v="662525.05384083674"/>
    <n v="16.061391984178773"/>
    <n v="1.2060473903580964"/>
    <n v="3.051091579972204"/>
    <n v="2.529983746205025"/>
    <n v="8.8708925435784153E-2"/>
    <n v="9.0584906955923491E-4"/>
    <n v="2.3685824897019394E-2"/>
    <n v="0.53723693868255595"/>
    <n v="4.7660534070041248E-2"/>
  </r>
  <r>
    <x v="2"/>
    <x v="0"/>
    <n v="2968962.1237342483"/>
    <n v="3598570.8174869213"/>
    <n v="9032968.9258874003"/>
    <n v="310011.8496436206"/>
    <n v="64673.109411380261"/>
    <n v="905"/>
    <n v="186459.67029805269"/>
    <n v="1838492.3491387994"/>
    <n v="9.86"/>
    <n v="1.2120053740671008"/>
    <n v="3.0430934251164645"/>
    <n v="2.5109862039779212"/>
    <n v="8.6094447644440991E-2"/>
    <n v="2.5148872869257884E-4"/>
    <n v="1.7971887366258651E-2"/>
    <n v="0.60145981681797189"/>
    <n v="5.1814923133364284E-2"/>
  </r>
  <r>
    <x v="2"/>
    <x v="1"/>
    <n v="1449088.7249274906"/>
    <n v="1758060.9361181292"/>
    <n v="4433093.7122018551"/>
    <n v="153580.16363978037"/>
    <n v="36739.515137222901"/>
    <n v="801"/>
    <n v="92365.516475047363"/>
    <n v="657550.11178586225"/>
    <n v="7.1189999999999989"/>
    <n v="1.2132714495480277"/>
    <n v="3.0591289129180281"/>
    <n v="2.5218048564414905"/>
    <n v="8.7370622007712173E-2"/>
    <n v="4.5561560668576194E-4"/>
    <n v="2.0897748412717288E-2"/>
    <n v="0.60141566648990619"/>
    <n v="5.2538290668692193E-2"/>
  </r>
  <r>
    <x v="2"/>
    <x v="2"/>
    <n v="1510853.9795591226"/>
    <n v="1830107.0160503478"/>
    <n v="4596105.8282243321"/>
    <n v="158108.51855890657"/>
    <n v="40495.325814052791"/>
    <n v="880"/>
    <n v="95092.544679400628"/>
    <n v="1137687.2045443491"/>
    <n v="11.963999999999999"/>
    <n v="1.2113475476213835"/>
    <n v="3.0422485529315009"/>
    <n v="2.5117435211024453"/>
    <n v="8.6386609134771017E-2"/>
    <n v="4.8084619767163958E-4"/>
    <n v="2.2127299364956225E-2"/>
    <n v="0.60143846483497321"/>
    <n v="5.1960100609102604E-2"/>
  </r>
  <r>
    <x v="2"/>
    <x v="3"/>
    <n v="724772.04459808534"/>
    <n v="881035.76835738006"/>
    <n v="2214413.491177028"/>
    <n v="75523.970104954467"/>
    <n v="21455.866102665485"/>
    <n v="1018"/>
    <n v="37141.608114328686"/>
    <n v="654260.48723679408"/>
    <n v="17.615297787399516"/>
    <n v="1.2156653442879224"/>
    <n v="3.0553223049447729"/>
    <n v="2.5133485470796049"/>
    <n v="8.5720052680764297E-2"/>
    <n v="1.1554581965474327E-3"/>
    <n v="2.4353002310755455E-2"/>
    <n v="0.491785694829252"/>
    <n v="4.2156753957420155E-2"/>
  </r>
  <r>
    <x v="3"/>
    <x v="0"/>
    <n v="3028475.8665616261"/>
    <n v="3652411.3822364234"/>
    <n v="9218663.2803285401"/>
    <n v="319893.02243218094"/>
    <n v="112880.84664415034"/>
    <n v="935"/>
    <n v="137248.55181756322"/>
    <n v="1382092.9168028613"/>
    <n v="10.069999999999999"/>
    <n v="1.2058868073788449"/>
    <n v="3.0444987867065199"/>
    <n v="2.5249310207362377"/>
    <n v="8.7577020803048078E-2"/>
    <n v="2.5599525961051138E-4"/>
    <n v="3.0905841328046621E-2"/>
    <n v="0.42904515632772411"/>
    <n v="3.757751727668858E-2"/>
  </r>
  <r>
    <x v="3"/>
    <x v="1"/>
    <n v="1462658.295495121"/>
    <n v="1776905.5496222561"/>
    <n v="4473415.9713236755"/>
    <n v="153725.1403032727"/>
    <n v="44317.063587919467"/>
    <n v="460"/>
    <n v="66127.040997392527"/>
    <n v="455483.05839003972"/>
    <n v="6.887999999999999"/>
    <n v="1.2149182648528993"/>
    <n v="3.0582179183917071"/>
    <n v="2.5175233829258756"/>
    <n v="8.6517108884682115E-2"/>
    <n v="2.5887701239820499E-4"/>
    <n v="2.4940584825873621E-2"/>
    <n v="0.43016412843686785"/>
    <n v="3.7214719156823027E-2"/>
  </r>
  <r>
    <x v="3"/>
    <x v="2"/>
    <n v="1605031.8200058963"/>
    <n v="1940307.4229276928"/>
    <n v="4922284.4041289259"/>
    <n v="168724.8269046286"/>
    <n v="48686.486314535527"/>
    <n v="853"/>
    <n v="72298.097552554391"/>
    <n v="852828.35872993164"/>
    <n v="11.796000000000003"/>
    <n v="1.2090637014698888"/>
    <n v="3.0663970964203844"/>
    <n v="2.5364164216691023"/>
    <n v="8.6934579946105747E-2"/>
    <n v="4.3962105691113863E-4"/>
    <n v="2.5092150727884871E-2"/>
    <n v="0.42849709126340224"/>
    <n v="3.7261155989119069E-2"/>
  </r>
  <r>
    <x v="3"/>
    <x v="3"/>
    <n v="724287.84561069473"/>
    <n v="877413.67511766055"/>
    <n v="2200532.1583870295"/>
    <n v="76482.898204637386"/>
    <n v="27605.482052119096"/>
    <n v="548"/>
    <n v="24464.718762965545"/>
    <n v="644958.33879128355"/>
    <n v="26.362793909064486"/>
    <n v="1.21131779655126"/>
    <n v="3.0380969706886773"/>
    <n v="2.5083462989697121"/>
    <n v="8.7177374674387423E-2"/>
    <n v="6.2456286645693501E-4"/>
    <n v="3.1462333942330251E-2"/>
    <n v="0.31987175351943159"/>
    <n v="2.7882764375292926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5"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5">
  <location ref="A3:J19" firstHeaderRow="0" firstDataRow="1" firstDataCol="2"/>
  <pivotFields count="24">
    <pivotField compact="0" numFmtId="14" outline="0" showAll="0" defaultSubtotal="0">
      <extLst>
        <ext xmlns:x14="http://schemas.microsoft.com/office/spreadsheetml/2009/9/main" uri="{2946ED86-A175-432a-8AC1-64E0C546D7DE}">
          <x14:pivotField fillDownLabels="1"/>
        </ext>
      </extLst>
    </pivotField>
    <pivotField axis="axisRow" compact="0" numFmtId="165"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multipleItemSelectionAllowed="1" showAll="0" defaultSubtotal="0">
      <items count="5">
        <item x="3"/>
        <item x="0"/>
        <item x="1"/>
        <item x="2"/>
        <item h="1" x="4"/>
      </items>
      <extLst>
        <ext xmlns:x14="http://schemas.microsoft.com/office/spreadsheetml/2009/9/main" uri="{2946ED86-A175-432a-8AC1-64E0C546D7DE}">
          <x14:pivotField fillDownLabels="1"/>
        </ext>
      </extLst>
    </pivotField>
    <pivotField dataField="1" compact="0" numFmtId="165" outline="0" showAll="0" defaultSubtotal="0">
      <extLst>
        <ext xmlns:x14="http://schemas.microsoft.com/office/spreadsheetml/2009/9/main" uri="{2946ED86-A175-432a-8AC1-64E0C546D7DE}">
          <x14:pivotField fillDownLabels="1"/>
        </ext>
      </extLst>
    </pivotField>
    <pivotField dataField="1" compact="0" numFmtId="165" outline="0" showAll="0" defaultSubtotal="0">
      <extLst>
        <ext xmlns:x14="http://schemas.microsoft.com/office/spreadsheetml/2009/9/main" uri="{2946ED86-A175-432a-8AC1-64E0C546D7DE}">
          <x14:pivotField fillDownLabels="1"/>
        </ext>
      </extLst>
    </pivotField>
    <pivotField dataField="1" compact="0" numFmtId="165" outline="0" showAll="0" defaultSubtotal="0">
      <extLst>
        <ext xmlns:x14="http://schemas.microsoft.com/office/spreadsheetml/2009/9/main" uri="{2946ED86-A175-432a-8AC1-64E0C546D7DE}">
          <x14:pivotField fillDownLabels="1"/>
        </ext>
      </extLst>
    </pivotField>
    <pivotField dataField="1" compact="0" numFmtId="165" outline="0" showAll="0" defaultSubtotal="0">
      <extLst>
        <ext xmlns:x14="http://schemas.microsoft.com/office/spreadsheetml/2009/9/main" uri="{2946ED86-A175-432a-8AC1-64E0C546D7DE}">
          <x14:pivotField fillDownLabels="1"/>
        </ext>
      </extLst>
    </pivotField>
    <pivotField dataField="1" compact="0" numFmtId="165" outline="0" showAll="0" defaultSubtotal="0">
      <extLst>
        <ext xmlns:x14="http://schemas.microsoft.com/office/spreadsheetml/2009/9/main" uri="{2946ED86-A175-432a-8AC1-64E0C546D7DE}">
          <x14:pivotField fillDownLabels="1"/>
        </ext>
      </extLst>
    </pivotField>
    <pivotField dataField="1" compact="0" numFmtId="165" outline="0" showAll="0" defaultSubtotal="0">
      <extLst>
        <ext xmlns:x14="http://schemas.microsoft.com/office/spreadsheetml/2009/9/main" uri="{2946ED86-A175-432a-8AC1-64E0C546D7DE}">
          <x14:pivotField fillDownLabels="1"/>
        </ext>
      </extLst>
    </pivotField>
    <pivotField dataField="1" compact="0" numFmtId="165" outline="0" showAll="0" defaultSubtota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numFmtId="2" outline="0" showAll="0">
      <extLst>
        <ext xmlns:x14="http://schemas.microsoft.com/office/spreadsheetml/2009/9/main" uri="{2946ED86-A175-432a-8AC1-64E0C546D7DE}">
          <x14:pivotField fillDownLabels="1"/>
        </ext>
      </extLst>
    </pivotField>
    <pivotField compact="0" numFmtId="2" outline="0" showAll="0">
      <extLst>
        <ext xmlns:x14="http://schemas.microsoft.com/office/spreadsheetml/2009/9/main" uri="{2946ED86-A175-432a-8AC1-64E0C546D7DE}">
          <x14:pivotField fillDownLabels="1"/>
        </ext>
      </extLst>
    </pivotField>
    <pivotField compact="0" numFmtId="2" outline="0" showAll="0">
      <extLst>
        <ext xmlns:x14="http://schemas.microsoft.com/office/spreadsheetml/2009/9/main" uri="{2946ED86-A175-432a-8AC1-64E0C546D7DE}">
          <x14:pivotField fillDownLabels="1"/>
        </ext>
      </extLst>
    </pivotField>
    <pivotField compact="0" numFmtId="9" outline="0" showAll="0">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compact="0" numFmtId="9" outline="0" showAll="0">
      <extLst>
        <ext xmlns:x14="http://schemas.microsoft.com/office/spreadsheetml/2009/9/main" uri="{2946ED86-A175-432a-8AC1-64E0C546D7DE}">
          <x14:pivotField fillDownLabels="1"/>
        </ext>
      </extLst>
    </pivotField>
    <pivotField compact="0" numFmtId="10" outline="0" showAl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s>
  <rowFields count="2">
    <field x="1"/>
    <field x="2"/>
  </rowFields>
  <rowItems count="16">
    <i>
      <x/>
      <x/>
    </i>
    <i r="1">
      <x v="1"/>
    </i>
    <i r="1">
      <x v="2"/>
    </i>
    <i r="1">
      <x v="3"/>
    </i>
    <i>
      <x v="1"/>
      <x/>
    </i>
    <i r="1">
      <x v="1"/>
    </i>
    <i r="1">
      <x v="2"/>
    </i>
    <i r="1">
      <x v="3"/>
    </i>
    <i>
      <x v="2"/>
      <x/>
    </i>
    <i r="1">
      <x v="1"/>
    </i>
    <i r="1">
      <x v="2"/>
    </i>
    <i r="1">
      <x v="3"/>
    </i>
    <i>
      <x v="3"/>
      <x/>
    </i>
    <i r="1">
      <x v="1"/>
    </i>
    <i r="1">
      <x v="2"/>
    </i>
    <i r="1">
      <x v="3"/>
    </i>
  </rowItems>
  <colFields count="1">
    <field x="-2"/>
  </colFields>
  <colItems count="8">
    <i>
      <x/>
    </i>
    <i i="1">
      <x v="1"/>
    </i>
    <i i="2">
      <x v="2"/>
    </i>
    <i i="3">
      <x v="3"/>
    </i>
    <i i="4">
      <x v="4"/>
    </i>
    <i i="5">
      <x v="5"/>
    </i>
    <i i="6">
      <x v="6"/>
    </i>
    <i i="7">
      <x v="7"/>
    </i>
  </colItems>
  <dataFields count="8">
    <dataField name="Unique users" fld="3" baseField="1" baseItem="0" numFmtId="3"/>
    <dataField name="Sessions" fld="4" baseField="1" baseItem="0" numFmtId="3"/>
    <dataField name="Page views" fld="5" baseField="1" baseItem="0" numFmtId="3"/>
    <dataField name="Basket start" fld="6" baseField="1" baseItem="0" numFmtId="3"/>
    <dataField name="Bounce" fld="8" baseField="1" baseItem="0" numFmtId="3"/>
    <dataField name="Sum of Errors" fld="7" baseField="1" baseItem="0" numFmtId="3"/>
    <dataField name="# Orders" fld="9" baseField="1" baseItem="0" numFmtId="3"/>
    <dataField name="Total Revenue" fld="11" baseField="1" baseItem="1" numFmtId="3"/>
  </dataFields>
  <formats count="18">
    <format dxfId="18">
      <pivotArea outline="0" fieldPosition="0">
        <references count="2">
          <reference field="4294967294" count="1" selected="0">
            <x v="0"/>
          </reference>
          <reference field="1" count="1" selected="0">
            <x v="0"/>
          </reference>
        </references>
      </pivotArea>
    </format>
    <format dxfId="17">
      <pivotArea outline="0" fieldPosition="0">
        <references count="1">
          <reference field="4294967294" count="1">
            <x v="0"/>
          </reference>
        </references>
      </pivotArea>
    </format>
    <format dxfId="16">
      <pivotArea outline="0" fieldPosition="0">
        <references count="1">
          <reference field="4294967294" count="1">
            <x v="1"/>
          </reference>
        </references>
      </pivotArea>
    </format>
    <format dxfId="15">
      <pivotArea outline="0" fieldPosition="0">
        <references count="1">
          <reference field="4294967294" count="1">
            <x v="2"/>
          </reference>
        </references>
      </pivotArea>
    </format>
    <format dxfId="14">
      <pivotArea type="all" dataOnly="0" outline="0" fieldPosition="0"/>
    </format>
    <format dxfId="13">
      <pivotArea outline="0" collapsedLevelsAreSubtotals="1" fieldPosition="0"/>
    </format>
    <format dxfId="12">
      <pivotArea field="1" type="button" dataOnly="0" labelOnly="1" outline="0" axis="axisRow" fieldPosition="0"/>
    </format>
    <format dxfId="11">
      <pivotArea dataOnly="0" labelOnly="1" outline="0" fieldPosition="0">
        <references count="1">
          <reference field="1" count="0"/>
        </references>
      </pivotArea>
    </format>
    <format dxfId="10">
      <pivotArea dataOnly="0" labelOnly="1" outline="0" fieldPosition="0">
        <references count="1">
          <reference field="4294967294" count="4">
            <x v="0"/>
            <x v="1"/>
            <x v="2"/>
            <x v="6"/>
          </reference>
        </references>
      </pivotArea>
    </format>
    <format dxfId="9">
      <pivotArea type="all" dataOnly="0" outline="0" fieldPosition="0"/>
    </format>
    <format dxfId="8">
      <pivotArea outline="0" collapsedLevelsAreSubtotals="1" fieldPosition="0"/>
    </format>
    <format dxfId="7">
      <pivotArea field="1" type="button" dataOnly="0" labelOnly="1" outline="0" axis="axisRow" fieldPosition="0"/>
    </format>
    <format dxfId="6">
      <pivotArea dataOnly="0" labelOnly="1" outline="0" fieldPosition="0">
        <references count="1">
          <reference field="1" count="0"/>
        </references>
      </pivotArea>
    </format>
    <format dxfId="5">
      <pivotArea dataOnly="0" labelOnly="1" outline="0" fieldPosition="0">
        <references count="1">
          <reference field="4294967294" count="4">
            <x v="0"/>
            <x v="1"/>
            <x v="2"/>
            <x v="6"/>
          </reference>
        </references>
      </pivotArea>
    </format>
    <format dxfId="4">
      <pivotArea outline="0" fieldPosition="0">
        <references count="1">
          <reference field="4294967294" count="1">
            <x v="3"/>
          </reference>
        </references>
      </pivotArea>
    </format>
    <format dxfId="3">
      <pivotArea outline="0" fieldPosition="0">
        <references count="1">
          <reference field="4294967294" count="1">
            <x v="4"/>
          </reference>
        </references>
      </pivotArea>
    </format>
    <format dxfId="2">
      <pivotArea outline="0" fieldPosition="0">
        <references count="1">
          <reference field="4294967294" count="1">
            <x v="5"/>
          </reference>
        </references>
      </pivotArea>
    </format>
    <format dxfId="1">
      <pivotArea outline="0" fieldPosition="0">
        <references count="1">
          <reference field="4294967294" count="1">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2">
  <location ref="A30:K46" firstHeaderRow="0" firstDataRow="1" firstDataCol="2"/>
  <pivotFields count="24">
    <pivotField compact="0" numFmtId="14" outline="0" showAll="0" defaultSubtotal="0">
      <extLst>
        <ext xmlns:x14="http://schemas.microsoft.com/office/spreadsheetml/2009/9/main" uri="{2946ED86-A175-432a-8AC1-64E0C546D7DE}">
          <x14:pivotField fillDownLabels="1"/>
        </ext>
      </extLst>
    </pivotField>
    <pivotField axis="axisRow" compact="0" numFmtId="165"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multipleItemSelectionAllowed="1" showAll="0" defaultSubtotal="0">
      <items count="5">
        <item x="3"/>
        <item x="0"/>
        <item x="1"/>
        <item x="2"/>
        <item h="1" x="4"/>
      </items>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dataField="1" compact="0" numFmtId="2" outline="0" showAll="0">
      <extLst>
        <ext xmlns:x14="http://schemas.microsoft.com/office/spreadsheetml/2009/9/main" uri="{2946ED86-A175-432a-8AC1-64E0C546D7DE}">
          <x14:pivotField fillDownLabels="1"/>
        </ext>
      </extLst>
    </pivotField>
    <pivotField dataField="1" compact="0" numFmtId="2" outline="0" showAll="0">
      <extLst>
        <ext xmlns:x14="http://schemas.microsoft.com/office/spreadsheetml/2009/9/main" uri="{2946ED86-A175-432a-8AC1-64E0C546D7DE}">
          <x14:pivotField fillDownLabels="1"/>
        </ext>
      </extLst>
    </pivotField>
    <pivotField dataField="1" compact="0" numFmtId="2" outline="0" showAll="0">
      <extLst>
        <ext xmlns:x14="http://schemas.microsoft.com/office/spreadsheetml/2009/9/main" uri="{2946ED86-A175-432a-8AC1-64E0C546D7DE}">
          <x14:pivotField fillDownLabels="1"/>
        </ext>
      </extLst>
    </pivotField>
    <pivotField dataField="1" compact="0" numFmtId="9" outline="0" showAll="0">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compact="0" numFmtId="9" outline="0" showAll="0">
      <extLst>
        <ext xmlns:x14="http://schemas.microsoft.com/office/spreadsheetml/2009/9/main" uri="{2946ED86-A175-432a-8AC1-64E0C546D7DE}">
          <x14:pivotField fillDownLabels="1"/>
        </ext>
      </extLst>
    </pivotField>
    <pivotField compact="0" numFmtId="10" outline="0" showAl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s>
  <rowFields count="2">
    <field x="1"/>
    <field x="2"/>
  </rowFields>
  <rowItems count="16">
    <i>
      <x/>
      <x/>
    </i>
    <i r="1">
      <x v="1"/>
    </i>
    <i r="1">
      <x v="2"/>
    </i>
    <i r="1">
      <x v="3"/>
    </i>
    <i>
      <x v="1"/>
      <x/>
    </i>
    <i r="1">
      <x v="1"/>
    </i>
    <i r="1">
      <x v="2"/>
    </i>
    <i r="1">
      <x v="3"/>
    </i>
    <i>
      <x v="2"/>
      <x/>
    </i>
    <i r="1">
      <x v="1"/>
    </i>
    <i r="1">
      <x v="2"/>
    </i>
    <i r="1">
      <x v="3"/>
    </i>
    <i>
      <x v="3"/>
      <x/>
    </i>
    <i r="1">
      <x v="1"/>
    </i>
    <i r="1">
      <x v="2"/>
    </i>
    <i r="1">
      <x v="3"/>
    </i>
  </rowItems>
  <colFields count="1">
    <field x="-2"/>
  </colFields>
  <colItems count="9">
    <i>
      <x/>
    </i>
    <i i="1">
      <x v="1"/>
    </i>
    <i i="2">
      <x v="2"/>
    </i>
    <i i="3">
      <x v="3"/>
    </i>
    <i i="4">
      <x v="4"/>
    </i>
    <i i="5">
      <x v="5"/>
    </i>
    <i i="6">
      <x v="6"/>
    </i>
    <i i="7">
      <x v="7"/>
    </i>
    <i i="8">
      <x v="8"/>
    </i>
  </colItems>
  <dataFields count="9">
    <dataField name="Average Basket size" fld="10" subtotal="average" baseField="1" baseItem="1" numFmtId="167"/>
    <dataField name="Session/Visits" fld="12" subtotal="average" baseField="1" baseItem="1" numFmtId="4"/>
    <dataField name="Page/Users" fld="13" subtotal="average" baseField="1" baseItem="0" numFmtId="4"/>
    <dataField name="Page/Sessions" fld="14" subtotal="average" baseField="1" baseItem="0" numFmtId="4"/>
    <dataField name="% Basket creation/Session" fld="15" subtotal="average" baseField="1" baseItem="0" numFmtId="10"/>
    <dataField name="Error/Sessions" fld="20" subtotal="average" baseField="1" baseItem="0" numFmtId="10"/>
    <dataField name="Bounce/Sessions" fld="21" subtotal="average" baseField="1" baseItem="0" numFmtId="10"/>
    <dataField name="% Successful orders" fld="22" subtotal="average" baseField="1" baseItem="0" numFmtId="10"/>
    <dataField name="Orders/Session" fld="23" subtotal="average" baseField="1" baseItem="0" numFmtId="10"/>
  </dataFields>
  <formats count="21">
    <format dxfId="39">
      <pivotArea type="all" dataOnly="0" outline="0" fieldPosition="0"/>
    </format>
    <format dxfId="38">
      <pivotArea outline="0" collapsedLevelsAreSubtotals="1" fieldPosition="0"/>
    </format>
    <format dxfId="37">
      <pivotArea field="1" type="button" dataOnly="0" labelOnly="1" outline="0" axis="axisRow" fieldPosition="0"/>
    </format>
    <format dxfId="36">
      <pivotArea dataOnly="0" labelOnly="1" outline="0" fieldPosition="0">
        <references count="1">
          <reference field="1" count="0"/>
        </references>
      </pivotArea>
    </format>
    <format dxfId="35">
      <pivotArea type="all" dataOnly="0" outline="0" fieldPosition="0"/>
    </format>
    <format dxfId="34">
      <pivotArea outline="0" collapsedLevelsAreSubtotals="1" fieldPosition="0"/>
    </format>
    <format dxfId="33">
      <pivotArea field="1" type="button" dataOnly="0" labelOnly="1" outline="0" axis="axisRow" fieldPosition="0"/>
    </format>
    <format dxfId="32">
      <pivotArea dataOnly="0" labelOnly="1" outline="0" fieldPosition="0">
        <references count="1">
          <reference field="1" count="0"/>
        </references>
      </pivotArea>
    </format>
    <format dxfId="31">
      <pivotArea outline="0" fieldPosition="0">
        <references count="1">
          <reference field="4294967294" count="1">
            <x v="0"/>
          </reference>
        </references>
      </pivotArea>
    </format>
    <format dxfId="30">
      <pivotArea outline="0" fieldPosition="0">
        <references count="1">
          <reference field="4294967294" count="1">
            <x v="1"/>
          </reference>
        </references>
      </pivotArea>
    </format>
    <format dxfId="29">
      <pivotArea outline="0" fieldPosition="0">
        <references count="1">
          <reference field="4294967294" count="1">
            <x v="2"/>
          </reference>
        </references>
      </pivotArea>
    </format>
    <format dxfId="28">
      <pivotArea outline="0" fieldPosition="0">
        <references count="1">
          <reference field="4294967294" count="1">
            <x v="3"/>
          </reference>
        </references>
      </pivotArea>
    </format>
    <format dxfId="27">
      <pivotArea outline="0" fieldPosition="0">
        <references count="1">
          <reference field="4294967294" count="1">
            <x v="4"/>
          </reference>
        </references>
      </pivotArea>
    </format>
    <format dxfId="26">
      <pivotArea outline="0" fieldPosition="0">
        <references count="1">
          <reference field="4294967294" count="1">
            <x v="5"/>
          </reference>
        </references>
      </pivotArea>
    </format>
    <format dxfId="25">
      <pivotArea outline="0" fieldPosition="0">
        <references count="1">
          <reference field="4294967294" count="1">
            <x v="6"/>
          </reference>
        </references>
      </pivotArea>
    </format>
    <format dxfId="24">
      <pivotArea outline="0" fieldPosition="0">
        <references count="1">
          <reference field="4294967294" count="1">
            <x v="7"/>
          </reference>
        </references>
      </pivotArea>
    </format>
    <format dxfId="23">
      <pivotArea outline="0" fieldPosition="0">
        <references count="1">
          <reference field="4294967294" count="1">
            <x v="8"/>
          </reference>
        </references>
      </pivotArea>
    </format>
    <format dxfId="22">
      <pivotArea outline="0" fieldPosition="0">
        <references count="2">
          <reference field="4294967294" count="1" selected="0">
            <x v="7"/>
          </reference>
          <reference field="1" count="1" selected="0">
            <x v="3"/>
          </reference>
        </references>
      </pivotArea>
    </format>
    <format dxfId="21">
      <pivotArea outline="0" fieldPosition="0">
        <references count="2">
          <reference field="4294967294" count="1" selected="0">
            <x v="6"/>
          </reference>
          <reference field="1" count="1" selected="0">
            <x v="3"/>
          </reference>
        </references>
      </pivotArea>
    </format>
    <format dxfId="20">
      <pivotArea outline="0" fieldPosition="0">
        <references count="2">
          <reference field="4294967294" count="1" selected="0">
            <x v="0"/>
          </reference>
          <reference field="1" count="1" selected="0">
            <x v="3"/>
          </reference>
        </references>
      </pivotArea>
    </format>
    <format dxfId="19">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2"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E8" firstHeaderRow="1" firstDataRow="2" firstDataCol="1"/>
  <pivotFields count="19">
    <pivotField axis="axisRow" compact="0" numFmtId="165" outline="0" showAll="0" defaultSubtotal="0">
      <items count="4">
        <item x="0"/>
        <item x="1"/>
        <item x="2"/>
        <item x="3"/>
      </items>
      <extLst>
        <ext xmlns:x14="http://schemas.microsoft.com/office/spreadsheetml/2009/9/main" uri="{2946ED86-A175-432a-8AC1-64E0C546D7DE}">
          <x14:pivotField fillDownLabels="1"/>
        </ext>
      </extLst>
    </pivotField>
    <pivotField axis="axisCol" compact="0" outline="0" showAll="0" defaultSubtotal="0">
      <items count="4">
        <item x="0"/>
        <item x="1"/>
        <item x="2"/>
        <item x="3"/>
      </items>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dataField="1" compact="0" numFmtId="3"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4" outline="0" showAll="0" defaultSubtotal="0">
      <extLst>
        <ext xmlns:x14="http://schemas.microsoft.com/office/spreadsheetml/2009/9/main" uri="{2946ED86-A175-432a-8AC1-64E0C546D7DE}">
          <x14:pivotField fillDownLabels="1"/>
        </ext>
      </extLst>
    </pivotField>
    <pivotField compact="0" numFmtId="4" outline="0" showAll="0" defaultSubtotal="0">
      <extLst>
        <ext xmlns:x14="http://schemas.microsoft.com/office/spreadsheetml/2009/9/main" uri="{2946ED86-A175-432a-8AC1-64E0C546D7DE}">
          <x14:pivotField fillDownLabels="1"/>
        </ext>
      </extLst>
    </pivotField>
    <pivotField compact="0" numFmtId="4"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s>
  <rowFields count="1">
    <field x="0"/>
  </rowFields>
  <rowItems count="4">
    <i>
      <x/>
    </i>
    <i>
      <x v="1"/>
    </i>
    <i>
      <x v="2"/>
    </i>
    <i>
      <x v="3"/>
    </i>
  </rowItems>
  <colFields count="1">
    <field x="1"/>
  </colFields>
  <colItems count="4">
    <i>
      <x/>
    </i>
    <i>
      <x v="1"/>
    </i>
    <i>
      <x v="2"/>
    </i>
    <i>
      <x v="3"/>
    </i>
  </colItems>
  <dataFields count="1">
    <dataField name="Sum of Total Revenue" fld="9" baseField="0" baseItem="0"/>
  </dataFields>
  <formats count="1">
    <format dxfId="0">
      <pivotArea outline="0" collapsedLevelsAreSubtotals="1" fieldPosition="0"/>
    </format>
  </formats>
  <chartFormats count="8">
    <chartFormat chart="0" format="1" series="1">
      <pivotArea type="data" outline="0" fieldPosition="0">
        <references count="1">
          <reference field="1" count="1" selected="0">
            <x v="0"/>
          </reference>
        </references>
      </pivotArea>
    </chartFormat>
    <chartFormat chart="0" format="2" series="1">
      <pivotArea type="data" outline="0" fieldPosition="0">
        <references count="1">
          <reference field="1" count="1" selected="0">
            <x v="1"/>
          </reference>
        </references>
      </pivotArea>
    </chartFormat>
    <chartFormat chart="0" format="3" series="1">
      <pivotArea type="data" outline="0" fieldPosition="0">
        <references count="1">
          <reference field="1" count="1" selected="0">
            <x v="2"/>
          </reference>
        </references>
      </pivotArea>
    </chartFormat>
    <chartFormat chart="0" format="4" series="1">
      <pivotArea type="data" outline="0" fieldPosition="0">
        <references count="1">
          <reference field="1" count="1" selected="0">
            <x v="3"/>
          </reference>
        </references>
      </pivotArea>
    </chartFormat>
    <chartFormat chart="0" format="17" series="1">
      <pivotArea type="data" outline="0" fieldPosition="0">
        <references count="2">
          <reference field="4294967294" count="1" selected="0">
            <x v="0"/>
          </reference>
          <reference field="1" count="1" selected="0">
            <x v="2"/>
          </reference>
        </references>
      </pivotArea>
    </chartFormat>
    <chartFormat chart="0" format="18" series="1">
      <pivotArea type="data" outline="0" fieldPosition="0">
        <references count="2">
          <reference field="4294967294" count="1" selected="0">
            <x v="0"/>
          </reference>
          <reference field="1" count="1" selected="0">
            <x v="3"/>
          </reference>
        </references>
      </pivotArea>
    </chartFormat>
    <chartFormat chart="0" format="19" series="1">
      <pivotArea type="data" outline="0" fieldPosition="0">
        <references count="2">
          <reference field="4294967294" count="1" selected="0">
            <x v="0"/>
          </reference>
          <reference field="1" count="1" selected="0">
            <x v="0"/>
          </reference>
        </references>
      </pivotArea>
    </chartFormat>
    <chartFormat chart="0" format="20"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XFC20"/>
  <sheetViews>
    <sheetView showGridLines="0" zoomScale="130" zoomScaleNormal="130" workbookViewId="0">
      <selection activeCell="B10" sqref="B10"/>
    </sheetView>
  </sheetViews>
  <sheetFormatPr defaultColWidth="0" defaultRowHeight="14.4" zeroHeight="1" x14ac:dyDescent="0.3"/>
  <cols>
    <col min="1" max="1" width="3.88671875" style="4" customWidth="1"/>
    <col min="2" max="2" width="83.109375" style="4" customWidth="1"/>
    <col min="3" max="3" width="2.6640625" style="3" customWidth="1"/>
    <col min="4" max="16380" width="9.109375" style="3" hidden="1"/>
    <col min="16381" max="16381" width="3.109375" style="3" hidden="1" customWidth="1"/>
    <col min="16382" max="16382" width="19" style="3" hidden="1" customWidth="1"/>
    <col min="16383" max="16383" width="4.6640625" style="3" hidden="1" customWidth="1"/>
    <col min="16384" max="16384" width="6.6640625" style="3" hidden="1" customWidth="1"/>
  </cols>
  <sheetData>
    <row r="1" spans="1:2" ht="31.2" x14ac:dyDescent="0.6">
      <c r="A1" s="35" t="s">
        <v>0</v>
      </c>
      <c r="B1" s="35"/>
    </row>
    <row r="2" spans="1:2" ht="12" customHeight="1" x14ac:dyDescent="0.3"/>
    <row r="3" spans="1:2" ht="86.25" customHeight="1" x14ac:dyDescent="0.3">
      <c r="A3" s="34" t="s">
        <v>1</v>
      </c>
      <c r="B3" s="34"/>
    </row>
    <row r="4" spans="1:2" x14ac:dyDescent="0.3">
      <c r="A4" s="8"/>
      <c r="B4" s="8"/>
    </row>
    <row r="5" spans="1:2" ht="30" customHeight="1" x14ac:dyDescent="0.3">
      <c r="A5" s="33" t="s">
        <v>2</v>
      </c>
      <c r="B5" s="33"/>
    </row>
    <row r="6" spans="1:2" x14ac:dyDescent="0.3"/>
    <row r="7" spans="1:2" x14ac:dyDescent="0.3">
      <c r="A7" s="5">
        <v>1</v>
      </c>
      <c r="B7" s="4" t="s">
        <v>3</v>
      </c>
    </row>
    <row r="8" spans="1:2" x14ac:dyDescent="0.3">
      <c r="A8" s="5"/>
    </row>
    <row r="9" spans="1:2" x14ac:dyDescent="0.3">
      <c r="A9" s="5">
        <v>2</v>
      </c>
      <c r="B9" s="4" t="s">
        <v>4</v>
      </c>
    </row>
    <row r="10" spans="1:2" x14ac:dyDescent="0.3">
      <c r="A10" s="5"/>
    </row>
    <row r="11" spans="1:2" ht="28.8" x14ac:dyDescent="0.3">
      <c r="A11" s="5">
        <v>3</v>
      </c>
      <c r="B11" s="4" t="s">
        <v>5</v>
      </c>
    </row>
    <row r="12" spans="1:2" x14ac:dyDescent="0.3">
      <c r="A12" s="3"/>
    </row>
    <row r="13" spans="1:2" ht="28.8" x14ac:dyDescent="0.3">
      <c r="B13" s="4" t="s">
        <v>6</v>
      </c>
    </row>
    <row r="14" spans="1:2" x14ac:dyDescent="0.3">
      <c r="B14" s="3"/>
    </row>
    <row r="15" spans="1:2" x14ac:dyDescent="0.3">
      <c r="A15" s="3"/>
      <c r="B15" s="3"/>
    </row>
    <row r="16" spans="1:2" x14ac:dyDescent="0.3">
      <c r="A16" s="3"/>
      <c r="B16" s="3"/>
    </row>
    <row r="17" spans="2:3" ht="15.6" x14ac:dyDescent="0.3">
      <c r="B17" s="36"/>
      <c r="C17" s="36"/>
    </row>
    <row r="18" spans="2:3" x14ac:dyDescent="0.3"/>
    <row r="19" spans="2:3" x14ac:dyDescent="0.3"/>
    <row r="20" spans="2:3" x14ac:dyDescent="0.3"/>
  </sheetData>
  <mergeCells count="4">
    <mergeCell ref="A5:B5"/>
    <mergeCell ref="A3:B3"/>
    <mergeCell ref="A1:B1"/>
    <mergeCell ref="B17:C17"/>
  </mergeCells>
  <pageMargins left="0.7" right="0.7" top="0.75" bottom="0.75" header="0.3" footer="0.3"/>
  <pageSetup paperSize="5" orientation="portrait" r:id="rId1"/>
  <customProperties>
    <customPr name="ORB_SHEETNAM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1"/>
  <sheetViews>
    <sheetView showGridLines="0" showRowColHeaders="0" workbookViewId="0">
      <selection activeCell="C6" sqref="C6"/>
    </sheetView>
  </sheetViews>
  <sheetFormatPr defaultColWidth="0" defaultRowHeight="14.4" zeroHeight="1" x14ac:dyDescent="0.3"/>
  <cols>
    <col min="1" max="1" width="9.109375" customWidth="1"/>
    <col min="2" max="2" width="16.6640625" customWidth="1"/>
    <col min="3" max="3" width="66.109375" customWidth="1"/>
    <col min="4" max="4" width="9.109375" customWidth="1"/>
    <col min="5" max="16384" width="9.109375" hidden="1"/>
  </cols>
  <sheetData>
    <row r="1" spans="2:3" x14ac:dyDescent="0.3"/>
    <row r="2" spans="2:3" x14ac:dyDescent="0.3">
      <c r="B2" s="6" t="s">
        <v>7</v>
      </c>
      <c r="C2" t="s">
        <v>8</v>
      </c>
    </row>
    <row r="3" spans="2:3" x14ac:dyDescent="0.3">
      <c r="B3" s="6" t="s">
        <v>9</v>
      </c>
      <c r="C3" t="s">
        <v>10</v>
      </c>
    </row>
    <row r="4" spans="2:3" x14ac:dyDescent="0.3">
      <c r="B4" s="6" t="s">
        <v>11</v>
      </c>
      <c r="C4" t="s">
        <v>12</v>
      </c>
    </row>
    <row r="5" spans="2:3" x14ac:dyDescent="0.3">
      <c r="B5" s="6" t="s">
        <v>13</v>
      </c>
      <c r="C5" t="s">
        <v>14</v>
      </c>
    </row>
    <row r="6" spans="2:3" x14ac:dyDescent="0.3">
      <c r="B6" s="6" t="s">
        <v>15</v>
      </c>
      <c r="C6" t="s">
        <v>16</v>
      </c>
    </row>
    <row r="7" spans="2:3" x14ac:dyDescent="0.3">
      <c r="B7" s="6" t="s">
        <v>17</v>
      </c>
      <c r="C7" t="s">
        <v>18</v>
      </c>
    </row>
    <row r="8" spans="2:3" x14ac:dyDescent="0.3">
      <c r="B8" s="6" t="s">
        <v>19</v>
      </c>
      <c r="C8" t="s">
        <v>20</v>
      </c>
    </row>
    <row r="9" spans="2:3" x14ac:dyDescent="0.3">
      <c r="B9" s="6" t="s">
        <v>21</v>
      </c>
      <c r="C9" t="s">
        <v>22</v>
      </c>
    </row>
    <row r="10" spans="2:3" x14ac:dyDescent="0.3">
      <c r="B10" s="6" t="s">
        <v>23</v>
      </c>
      <c r="C10" t="s">
        <v>52</v>
      </c>
    </row>
    <row r="11" spans="2:3" x14ac:dyDescent="0.3"/>
  </sheetData>
  <pageMargins left="0.7" right="0.7" top="0.75" bottom="0.75" header="0.3" footer="0.3"/>
  <pageSetup orientation="portrait" r:id="rId1"/>
  <customProperties>
    <customPr name="ORB_SHEETNAM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42"/>
  <sheetViews>
    <sheetView tabSelected="1" workbookViewId="0">
      <selection activeCell="L1" sqref="L1"/>
    </sheetView>
  </sheetViews>
  <sheetFormatPr defaultRowHeight="14.4" x14ac:dyDescent="0.3"/>
  <cols>
    <col min="1" max="1" width="9.5546875" style="11" bestFit="1" customWidth="1"/>
    <col min="2" max="2" width="7.6640625" style="11" bestFit="1" customWidth="1"/>
    <col min="3" max="3" width="12.88671875" style="11" bestFit="1" customWidth="1"/>
    <col min="4" max="5" width="10.21875" style="11" bestFit="1" customWidth="1"/>
    <col min="6" max="6" width="12" style="11" bestFit="1" customWidth="1"/>
    <col min="7" max="7" width="13.33203125" style="11" bestFit="1" customWidth="1"/>
    <col min="8" max="8" width="8.109375" style="11" bestFit="1" customWidth="1"/>
    <col min="9" max="9" width="11.33203125" style="11" customWidth="1"/>
    <col min="10" max="10" width="8.77734375" style="11" bestFit="1" customWidth="1"/>
    <col min="11" max="11" width="14.33203125" style="11" bestFit="1" customWidth="1"/>
    <col min="12" max="12" width="27.44140625" style="32" bestFit="1" customWidth="1"/>
    <col min="13" max="13" width="11.88671875" style="11" customWidth="1"/>
    <col min="14" max="14" width="11.109375" style="11" bestFit="1" customWidth="1"/>
    <col min="15" max="16384" width="8.88671875" style="11"/>
  </cols>
  <sheetData>
    <row r="1" spans="1:14" x14ac:dyDescent="0.3">
      <c r="A1" s="28" t="s">
        <v>24</v>
      </c>
      <c r="B1" s="28" t="s">
        <v>25</v>
      </c>
      <c r="C1" s="28" t="s">
        <v>7</v>
      </c>
      <c r="D1" s="28" t="s">
        <v>26</v>
      </c>
      <c r="E1" s="28" t="s">
        <v>27</v>
      </c>
      <c r="F1" s="28" t="s">
        <v>13</v>
      </c>
      <c r="G1" s="28" t="s">
        <v>54</v>
      </c>
      <c r="H1" s="28" t="s">
        <v>17</v>
      </c>
      <c r="I1" s="28" t="s">
        <v>19</v>
      </c>
      <c r="J1" s="28" t="s">
        <v>21</v>
      </c>
      <c r="K1" s="28" t="s">
        <v>55</v>
      </c>
      <c r="L1" s="29" t="s">
        <v>58</v>
      </c>
      <c r="M1" s="28" t="s">
        <v>56</v>
      </c>
      <c r="N1" s="28" t="s">
        <v>57</v>
      </c>
    </row>
    <row r="2" spans="1:14" x14ac:dyDescent="0.3">
      <c r="A2" s="30">
        <v>43834</v>
      </c>
      <c r="B2" s="31">
        <v>2</v>
      </c>
      <c r="C2" s="11" t="s">
        <v>28</v>
      </c>
      <c r="D2" s="31">
        <v>205383.25676269748</v>
      </c>
      <c r="E2" s="31">
        <v>252475.91784105753</v>
      </c>
      <c r="F2" s="31">
        <v>618396.03508356167</v>
      </c>
      <c r="G2" s="31">
        <v>21676.336466174849</v>
      </c>
      <c r="H2" s="31">
        <v>60</v>
      </c>
      <c r="I2" s="31">
        <v>10269.162838134873</v>
      </c>
      <c r="J2" s="31">
        <v>13012.684762231404</v>
      </c>
      <c r="K2" s="32">
        <f>(J2/E2)*100</f>
        <v>5.1540300847320202</v>
      </c>
      <c r="L2" s="32">
        <f>(G2/E2)*100</f>
        <v>8.5855065510924753</v>
      </c>
      <c r="M2" s="32">
        <f>(H2/G2)*100</f>
        <v>0.27679954171973603</v>
      </c>
      <c r="N2" s="32">
        <f>(I2/E2)*100</f>
        <v>4.0673831096238144</v>
      </c>
    </row>
    <row r="3" spans="1:14" x14ac:dyDescent="0.3">
      <c r="A3" s="30">
        <v>43835</v>
      </c>
      <c r="B3" s="31">
        <v>2</v>
      </c>
      <c r="C3" s="11" t="s">
        <v>28</v>
      </c>
      <c r="D3" s="31">
        <v>201819.45454403234</v>
      </c>
      <c r="E3" s="31">
        <v>244251.74745208299</v>
      </c>
      <c r="F3" s="31">
        <v>622376.26345209894</v>
      </c>
      <c r="G3" s="31">
        <v>21040.719935010085</v>
      </c>
      <c r="H3" s="31">
        <v>37</v>
      </c>
      <c r="I3" s="31">
        <v>9283.6949090254893</v>
      </c>
      <c r="J3" s="31">
        <v>12625.544514589688</v>
      </c>
      <c r="K3" s="32">
        <f t="shared" ref="K3:K66" si="0">(J3/E3)*100</f>
        <v>5.1690702917351912</v>
      </c>
      <c r="L3" s="32">
        <f t="shared" ref="L3:L66" si="1">(G3/E3)*100</f>
        <v>8.6143579951819298</v>
      </c>
      <c r="M3" s="32">
        <f t="shared" ref="M3:M66" si="2">(H3/G3)*100</f>
        <v>0.17584949618779411</v>
      </c>
      <c r="N3" s="32">
        <f t="shared" ref="N3:N66" si="3">(I3/E3)*100</f>
        <v>3.8008714393524468</v>
      </c>
    </row>
    <row r="4" spans="1:14" x14ac:dyDescent="0.3">
      <c r="A4" s="30">
        <v>43836</v>
      </c>
      <c r="B4" s="31">
        <v>2</v>
      </c>
      <c r="C4" s="11" t="s">
        <v>28</v>
      </c>
      <c r="D4" s="31">
        <v>209620.91086173168</v>
      </c>
      <c r="E4" s="31">
        <v>250845.30814375851</v>
      </c>
      <c r="F4" s="31">
        <v>634738.96798590233</v>
      </c>
      <c r="G4" s="31">
        <v>21207.393091706985</v>
      </c>
      <c r="H4" s="31">
        <v>80</v>
      </c>
      <c r="I4" s="31">
        <v>9013.699167054463</v>
      </c>
      <c r="J4" s="31">
        <v>12738.487891439221</v>
      </c>
      <c r="K4" s="32">
        <f t="shared" si="0"/>
        <v>5.0782244984780984</v>
      </c>
      <c r="L4" s="32">
        <f t="shared" si="1"/>
        <v>8.4543710419144471</v>
      </c>
      <c r="M4" s="32">
        <f t="shared" si="2"/>
        <v>0.37722693993578815</v>
      </c>
      <c r="N4" s="32">
        <f t="shared" si="3"/>
        <v>3.5933297831063062</v>
      </c>
    </row>
    <row r="5" spans="1:14" x14ac:dyDescent="0.3">
      <c r="A5" s="30">
        <v>43837</v>
      </c>
      <c r="B5" s="31">
        <v>2</v>
      </c>
      <c r="C5" s="11" t="s">
        <v>28</v>
      </c>
      <c r="D5" s="31">
        <v>204276.14174502887</v>
      </c>
      <c r="E5" s="31">
        <v>244068.89393144354</v>
      </c>
      <c r="F5" s="31">
        <v>615821.30172632029</v>
      </c>
      <c r="G5" s="31">
        <v>20965.181160196633</v>
      </c>
      <c r="H5" s="31">
        <v>143</v>
      </c>
      <c r="I5" s="31">
        <v>5311.179685370751</v>
      </c>
      <c r="J5" s="31">
        <v>12582.521279317851</v>
      </c>
      <c r="K5" s="32">
        <f t="shared" si="0"/>
        <v>5.1553154015817153</v>
      </c>
      <c r="L5" s="32">
        <f t="shared" si="1"/>
        <v>8.5898619944930541</v>
      </c>
      <c r="M5" s="32">
        <f t="shared" si="2"/>
        <v>0.68208330234461378</v>
      </c>
      <c r="N5" s="32">
        <f t="shared" si="3"/>
        <v>2.1760985596397253</v>
      </c>
    </row>
    <row r="6" spans="1:14" x14ac:dyDescent="0.3">
      <c r="A6" s="30">
        <v>43838</v>
      </c>
      <c r="B6" s="31">
        <v>2</v>
      </c>
      <c r="C6" s="11" t="s">
        <v>28</v>
      </c>
      <c r="D6" s="31">
        <v>208057.65165668286</v>
      </c>
      <c r="E6" s="31">
        <v>250561.13554655257</v>
      </c>
      <c r="F6" s="31">
        <v>633602.66649103363</v>
      </c>
      <c r="G6" s="31">
        <v>21595.861080172162</v>
      </c>
      <c r="H6" s="31">
        <v>175</v>
      </c>
      <c r="I6" s="31">
        <v>7698.1331112972657</v>
      </c>
      <c r="J6" s="31">
        <v>12991.103604765973</v>
      </c>
      <c r="K6" s="32">
        <f t="shared" si="0"/>
        <v>5.1848039307565772</v>
      </c>
      <c r="L6" s="32">
        <f t="shared" si="1"/>
        <v>8.6189987258258558</v>
      </c>
      <c r="M6" s="32">
        <f t="shared" si="2"/>
        <v>0.81034045991652071</v>
      </c>
      <c r="N6" s="32">
        <f t="shared" si="3"/>
        <v>3.0723572091518574</v>
      </c>
    </row>
    <row r="7" spans="1:14" x14ac:dyDescent="0.3">
      <c r="A7" s="30">
        <v>43839</v>
      </c>
      <c r="B7" s="31">
        <v>2</v>
      </c>
      <c r="C7" s="11" t="s">
        <v>28</v>
      </c>
      <c r="D7" s="31">
        <v>205539.63914903984</v>
      </c>
      <c r="E7" s="31">
        <v>252656.98724527471</v>
      </c>
      <c r="F7" s="31">
        <v>617778.43714258517</v>
      </c>
      <c r="G7" s="31">
        <v>20620.432992940267</v>
      </c>
      <c r="H7" s="31">
        <v>24</v>
      </c>
      <c r="I7" s="31">
        <v>3288.6342263846373</v>
      </c>
      <c r="J7" s="31">
        <v>12422.305439892669</v>
      </c>
      <c r="K7" s="32">
        <f t="shared" si="0"/>
        <v>4.9166680784621741</v>
      </c>
      <c r="L7" s="32">
        <f t="shared" si="1"/>
        <v>8.1614338941366125</v>
      </c>
      <c r="M7" s="32">
        <f t="shared" si="2"/>
        <v>0.11638940854547905</v>
      </c>
      <c r="N7" s="32">
        <f t="shared" si="3"/>
        <v>1.3016201381330064</v>
      </c>
    </row>
    <row r="8" spans="1:14" x14ac:dyDescent="0.3">
      <c r="A8" s="30">
        <v>43840</v>
      </c>
      <c r="B8" s="31">
        <v>2</v>
      </c>
      <c r="C8" s="11" t="s">
        <v>28</v>
      </c>
      <c r="D8" s="31">
        <v>201036.14780472915</v>
      </c>
      <c r="E8" s="31">
        <v>246922.38145999413</v>
      </c>
      <c r="F8" s="31">
        <v>616687.00293076131</v>
      </c>
      <c r="G8" s="31">
        <v>20838.946255990162</v>
      </c>
      <c r="H8" s="31">
        <v>105</v>
      </c>
      <c r="I8" s="31">
        <v>8242.4820599938939</v>
      </c>
      <c r="J8" s="31">
        <v>12514.807227028972</v>
      </c>
      <c r="K8" s="32">
        <f t="shared" si="0"/>
        <v>5.0683162672544517</v>
      </c>
      <c r="L8" s="32">
        <f t="shared" si="1"/>
        <v>8.4394724094164175</v>
      </c>
      <c r="M8" s="32">
        <f t="shared" si="2"/>
        <v>0.50386424874922697</v>
      </c>
      <c r="N8" s="32">
        <f t="shared" si="3"/>
        <v>3.338086248503692</v>
      </c>
    </row>
    <row r="9" spans="1:14" x14ac:dyDescent="0.3">
      <c r="A9" s="30">
        <v>43841</v>
      </c>
      <c r="B9" s="31">
        <v>3</v>
      </c>
      <c r="C9" s="11" t="s">
        <v>28</v>
      </c>
      <c r="D9" s="31">
        <v>203802.02718082024</v>
      </c>
      <c r="E9" s="31">
        <v>244986.43188369306</v>
      </c>
      <c r="F9" s="31">
        <v>620214.94834797503</v>
      </c>
      <c r="G9" s="31">
        <v>22118.503101699691</v>
      </c>
      <c r="H9" s="31">
        <v>184</v>
      </c>
      <c r="I9" s="31">
        <v>5502.6547338821456</v>
      </c>
      <c r="J9" s="31">
        <v>13328.576485125746</v>
      </c>
      <c r="K9" s="32">
        <f t="shared" si="0"/>
        <v>5.4405365973302011</v>
      </c>
      <c r="L9" s="32">
        <f t="shared" si="1"/>
        <v>9.0284604464137903</v>
      </c>
      <c r="M9" s="32">
        <f t="shared" si="2"/>
        <v>0.83188269637406231</v>
      </c>
      <c r="N9" s="32">
        <f t="shared" si="3"/>
        <v>2.2461059135285186</v>
      </c>
    </row>
    <row r="10" spans="1:14" x14ac:dyDescent="0.3">
      <c r="A10" s="30">
        <v>43842</v>
      </c>
      <c r="B10" s="31">
        <v>3</v>
      </c>
      <c r="C10" s="11" t="s">
        <v>28</v>
      </c>
      <c r="D10" s="31">
        <v>203335.48530534541</v>
      </c>
      <c r="E10" s="31">
        <v>243962.04840571902</v>
      </c>
      <c r="F10" s="31">
        <v>621227.93676975649</v>
      </c>
      <c r="G10" s="31">
        <v>21087.378149084499</v>
      </c>
      <c r="H10" s="31">
        <v>108</v>
      </c>
      <c r="I10" s="31">
        <v>4066.709706106908</v>
      </c>
      <c r="J10" s="31">
        <v>12664.077877700607</v>
      </c>
      <c r="K10" s="32">
        <f t="shared" si="0"/>
        <v>5.1910032566375737</v>
      </c>
      <c r="L10" s="32">
        <f t="shared" si="1"/>
        <v>8.6437125310635672</v>
      </c>
      <c r="M10" s="32">
        <f t="shared" si="2"/>
        <v>0.5121547080744544</v>
      </c>
      <c r="N10" s="32">
        <f t="shared" si="3"/>
        <v>1.6669435810539683</v>
      </c>
    </row>
    <row r="11" spans="1:14" x14ac:dyDescent="0.3">
      <c r="A11" s="30">
        <v>43843</v>
      </c>
      <c r="B11" s="31">
        <v>3</v>
      </c>
      <c r="C11" s="11" t="s">
        <v>28</v>
      </c>
      <c r="D11" s="31">
        <v>204317.21278890088</v>
      </c>
      <c r="E11" s="31">
        <v>245729.60285556983</v>
      </c>
      <c r="F11" s="31">
        <v>625044.06395004014</v>
      </c>
      <c r="G11" s="31">
        <v>21027.314058918582</v>
      </c>
      <c r="H11" s="31">
        <v>38</v>
      </c>
      <c r="I11" s="31">
        <v>6538.1508092448285</v>
      </c>
      <c r="J11" s="31">
        <v>12624.369905005731</v>
      </c>
      <c r="K11" s="32">
        <f t="shared" si="0"/>
        <v>5.1375047036664272</v>
      </c>
      <c r="L11" s="32">
        <f t="shared" si="1"/>
        <v>8.5570943893469789</v>
      </c>
      <c r="M11" s="32">
        <f t="shared" si="2"/>
        <v>0.18071732744145977</v>
      </c>
      <c r="N11" s="32">
        <f t="shared" si="3"/>
        <v>2.6607094681578496</v>
      </c>
    </row>
    <row r="12" spans="1:14" x14ac:dyDescent="0.3">
      <c r="A12" s="30">
        <v>43844</v>
      </c>
      <c r="B12" s="31">
        <v>3</v>
      </c>
      <c r="C12" s="11" t="s">
        <v>28</v>
      </c>
      <c r="D12" s="31">
        <v>210484.86024279278</v>
      </c>
      <c r="E12" s="31">
        <v>254579.09109215895</v>
      </c>
      <c r="F12" s="31">
        <v>652016.41297043755</v>
      </c>
      <c r="G12" s="31">
        <v>22456.809737655414</v>
      </c>
      <c r="H12" s="31">
        <v>123</v>
      </c>
      <c r="I12" s="31">
        <v>6314.5458072837837</v>
      </c>
      <c r="J12" s="31">
        <v>13489.53008029275</v>
      </c>
      <c r="K12" s="32">
        <f t="shared" si="0"/>
        <v>5.2987580489905479</v>
      </c>
      <c r="L12" s="32">
        <f t="shared" si="1"/>
        <v>8.8211524525892546</v>
      </c>
      <c r="M12" s="32">
        <f t="shared" si="2"/>
        <v>0.54771804827537229</v>
      </c>
      <c r="N12" s="32">
        <f t="shared" si="3"/>
        <v>2.4803866571264823</v>
      </c>
    </row>
    <row r="13" spans="1:14" x14ac:dyDescent="0.3">
      <c r="A13" s="30">
        <v>43845</v>
      </c>
      <c r="B13" s="31">
        <v>3</v>
      </c>
      <c r="C13" s="11" t="s">
        <v>28</v>
      </c>
      <c r="D13" s="31">
        <v>209876.69380222785</v>
      </c>
      <c r="E13" s="31">
        <v>253031.06971033831</v>
      </c>
      <c r="F13" s="31">
        <v>640453.85368281242</v>
      </c>
      <c r="G13" s="31">
        <v>22753.755596991105</v>
      </c>
      <c r="H13" s="31">
        <v>130</v>
      </c>
      <c r="I13" s="31">
        <v>6925.9308954735197</v>
      </c>
      <c r="J13" s="31">
        <v>13699.442145505403</v>
      </c>
      <c r="K13" s="32">
        <f t="shared" si="0"/>
        <v>5.4141343832550195</v>
      </c>
      <c r="L13" s="32">
        <f t="shared" si="1"/>
        <v>8.9924749648487268</v>
      </c>
      <c r="M13" s="32">
        <f t="shared" si="2"/>
        <v>0.57133425489193024</v>
      </c>
      <c r="N13" s="32">
        <f t="shared" si="3"/>
        <v>2.7371859524611337</v>
      </c>
    </row>
    <row r="14" spans="1:14" x14ac:dyDescent="0.3">
      <c r="A14" s="30">
        <v>43846</v>
      </c>
      <c r="B14" s="31">
        <v>3</v>
      </c>
      <c r="C14" s="11" t="s">
        <v>28</v>
      </c>
      <c r="D14" s="31">
        <v>203073.43714491339</v>
      </c>
      <c r="E14" s="31">
        <v>248955.06466964126</v>
      </c>
      <c r="F14" s="31">
        <v>616451.1453980729</v>
      </c>
      <c r="G14" s="31">
        <v>21288.271489214301</v>
      </c>
      <c r="H14" s="31">
        <v>59</v>
      </c>
      <c r="I14" s="31">
        <v>4670.6890543330082</v>
      </c>
      <c r="J14" s="31">
        <v>12831.415324599951</v>
      </c>
      <c r="K14" s="32">
        <f t="shared" si="0"/>
        <v>5.1541089720857869</v>
      </c>
      <c r="L14" s="32">
        <f t="shared" si="1"/>
        <v>8.551049771758386</v>
      </c>
      <c r="M14" s="32">
        <f t="shared" si="2"/>
        <v>0.27714791231355884</v>
      </c>
      <c r="N14" s="32">
        <f t="shared" si="3"/>
        <v>1.8761173067641448</v>
      </c>
    </row>
    <row r="15" spans="1:14" x14ac:dyDescent="0.3">
      <c r="A15" s="30">
        <v>43847</v>
      </c>
      <c r="B15" s="31">
        <v>3</v>
      </c>
      <c r="C15" s="11" t="s">
        <v>28</v>
      </c>
      <c r="D15" s="31">
        <v>206240.82300377078</v>
      </c>
      <c r="E15" s="31">
        <v>250683.21201885125</v>
      </c>
      <c r="F15" s="31">
        <v>639074.87146303675</v>
      </c>
      <c r="G15" s="31">
        <v>21266.945282095483</v>
      </c>
      <c r="H15" s="31">
        <v>67</v>
      </c>
      <c r="I15" s="31">
        <v>3712.334814067874</v>
      </c>
      <c r="J15" s="31">
        <v>12806.57012131909</v>
      </c>
      <c r="K15" s="32">
        <f t="shared" si="0"/>
        <v>5.1086668381910005</v>
      </c>
      <c r="L15" s="32">
        <f t="shared" si="1"/>
        <v>8.4835937400132799</v>
      </c>
      <c r="M15" s="32">
        <f t="shared" si="2"/>
        <v>0.3150428945543341</v>
      </c>
      <c r="N15" s="32">
        <f t="shared" si="3"/>
        <v>1.4808868867488056</v>
      </c>
    </row>
    <row r="16" spans="1:14" x14ac:dyDescent="0.3">
      <c r="A16" s="30">
        <v>43848</v>
      </c>
      <c r="B16" s="31">
        <v>4</v>
      </c>
      <c r="C16" s="11" t="s">
        <v>28</v>
      </c>
      <c r="D16" s="31">
        <v>210155.07583335409</v>
      </c>
      <c r="E16" s="31">
        <v>254353.36955587135</v>
      </c>
      <c r="F16" s="31">
        <v>648581.71196030267</v>
      </c>
      <c r="G16" s="31">
        <v>21098.505978965044</v>
      </c>
      <c r="H16" s="31">
        <v>67</v>
      </c>
      <c r="I16" s="31">
        <v>7985.8928816674561</v>
      </c>
      <c r="J16" s="31">
        <v>12704.733146296398</v>
      </c>
      <c r="K16" s="32">
        <f t="shared" si="0"/>
        <v>4.9949144249514932</v>
      </c>
      <c r="L16" s="32">
        <f t="shared" si="1"/>
        <v>8.2949583155927247</v>
      </c>
      <c r="M16" s="32">
        <f t="shared" si="2"/>
        <v>0.31755803025483509</v>
      </c>
      <c r="N16" s="32">
        <f t="shared" si="3"/>
        <v>3.1396843279928603</v>
      </c>
    </row>
    <row r="17" spans="1:14" x14ac:dyDescent="0.3">
      <c r="A17" s="30">
        <v>43849</v>
      </c>
      <c r="B17" s="31">
        <v>4</v>
      </c>
      <c r="C17" s="11" t="s">
        <v>28</v>
      </c>
      <c r="D17" s="31">
        <v>206578.58270020387</v>
      </c>
      <c r="E17" s="31">
        <v>253329.76377056685</v>
      </c>
      <c r="F17" s="31">
        <v>631965.46276292764</v>
      </c>
      <c r="G17" s="31">
        <v>22581.183647426151</v>
      </c>
      <c r="H17" s="31">
        <v>178</v>
      </c>
      <c r="I17" s="31">
        <v>4751.3074021046887</v>
      </c>
      <c r="J17" s="31">
        <v>13556.804878387908</v>
      </c>
      <c r="K17" s="32">
        <f t="shared" si="0"/>
        <v>5.3514457506327204</v>
      </c>
      <c r="L17" s="32">
        <f t="shared" si="1"/>
        <v>8.9137507221130363</v>
      </c>
      <c r="M17" s="32">
        <f t="shared" si="2"/>
        <v>0.78826691629288792</v>
      </c>
      <c r="N17" s="32">
        <f t="shared" si="3"/>
        <v>1.8755425068835596</v>
      </c>
    </row>
    <row r="18" spans="1:14" x14ac:dyDescent="0.3">
      <c r="A18" s="30">
        <v>43850</v>
      </c>
      <c r="B18" s="31">
        <v>4</v>
      </c>
      <c r="C18" s="11" t="s">
        <v>28</v>
      </c>
      <c r="D18" s="31">
        <v>207070.72255973084</v>
      </c>
      <c r="E18" s="31">
        <v>246880.70163448359</v>
      </c>
      <c r="F18" s="31">
        <v>636184.120863572</v>
      </c>
      <c r="G18" s="31">
        <v>21967.412814452684</v>
      </c>
      <c r="H18" s="31">
        <v>95</v>
      </c>
      <c r="I18" s="31">
        <v>7868.6874572697716</v>
      </c>
      <c r="J18" s="31">
        <v>13181.879308556841</v>
      </c>
      <c r="K18" s="32">
        <f t="shared" si="0"/>
        <v>5.3393721021066778</v>
      </c>
      <c r="L18" s="32">
        <f t="shared" si="1"/>
        <v>8.8979870313947362</v>
      </c>
      <c r="M18" s="32">
        <f t="shared" si="2"/>
        <v>0.43245875516801002</v>
      </c>
      <c r="N18" s="32">
        <f t="shared" si="3"/>
        <v>3.1872428282870269</v>
      </c>
    </row>
    <row r="19" spans="1:14" x14ac:dyDescent="0.3">
      <c r="A19" s="30">
        <v>43851</v>
      </c>
      <c r="B19" s="31">
        <v>4</v>
      </c>
      <c r="C19" s="11" t="s">
        <v>28</v>
      </c>
      <c r="D19" s="31">
        <v>206883.08269483311</v>
      </c>
      <c r="E19" s="31">
        <v>251009.02907884476</v>
      </c>
      <c r="F19" s="31">
        <v>632544.34721177467</v>
      </c>
      <c r="G19" s="31">
        <v>21276.645877443261</v>
      </c>
      <c r="H19" s="31">
        <v>25</v>
      </c>
      <c r="I19" s="31">
        <v>2482.5969923379971</v>
      </c>
      <c r="J19" s="31">
        <v>12826.638639349185</v>
      </c>
      <c r="K19" s="32">
        <f t="shared" si="0"/>
        <v>5.1100307771479381</v>
      </c>
      <c r="L19" s="32">
        <f t="shared" si="1"/>
        <v>8.4764464272558211</v>
      </c>
      <c r="M19" s="32">
        <f t="shared" si="2"/>
        <v>0.11749972314247194</v>
      </c>
      <c r="N19" s="32">
        <f t="shared" si="3"/>
        <v>0.98904688865123869</v>
      </c>
    </row>
    <row r="20" spans="1:14" x14ac:dyDescent="0.3">
      <c r="A20" s="30">
        <v>43852</v>
      </c>
      <c r="B20" s="31">
        <v>4</v>
      </c>
      <c r="C20" s="11" t="s">
        <v>28</v>
      </c>
      <c r="D20" s="31">
        <v>203838.64552137069</v>
      </c>
      <c r="E20" s="31">
        <v>249686.51560064981</v>
      </c>
      <c r="F20" s="31">
        <v>622472.38730071601</v>
      </c>
      <c r="G20" s="31">
        <v>22124.669231525451</v>
      </c>
      <c r="H20" s="31">
        <v>95</v>
      </c>
      <c r="I20" s="31">
        <v>2038.386455213707</v>
      </c>
      <c r="J20" s="31">
        <v>13337.007326079449</v>
      </c>
      <c r="K20" s="32">
        <f t="shared" si="0"/>
        <v>5.3415008391605507</v>
      </c>
      <c r="L20" s="32">
        <f t="shared" si="1"/>
        <v>8.8609788070861573</v>
      </c>
      <c r="M20" s="32">
        <f t="shared" si="2"/>
        <v>0.4293849503731087</v>
      </c>
      <c r="N20" s="32">
        <f t="shared" si="3"/>
        <v>0.81637826949129899</v>
      </c>
    </row>
    <row r="21" spans="1:14" x14ac:dyDescent="0.3">
      <c r="A21" s="30">
        <v>43853</v>
      </c>
      <c r="B21" s="31">
        <v>4</v>
      </c>
      <c r="C21" s="11" t="s">
        <v>28</v>
      </c>
      <c r="D21" s="31">
        <v>208096.42636322242</v>
      </c>
      <c r="E21" s="31">
        <v>249378.04448889915</v>
      </c>
      <c r="F21" s="31">
        <v>639554.03694194753</v>
      </c>
      <c r="G21" s="31">
        <v>22378.24956583765</v>
      </c>
      <c r="H21" s="31">
        <v>172</v>
      </c>
      <c r="I21" s="31">
        <v>6450.9892172598948</v>
      </c>
      <c r="J21" s="31">
        <v>13433.247433957764</v>
      </c>
      <c r="K21" s="32">
        <f t="shared" si="0"/>
        <v>5.3867001249004236</v>
      </c>
      <c r="L21" s="32">
        <f t="shared" si="1"/>
        <v>8.9736246074516792</v>
      </c>
      <c r="M21" s="32">
        <f t="shared" si="2"/>
        <v>0.7686034579870491</v>
      </c>
      <c r="N21" s="32">
        <f t="shared" si="3"/>
        <v>2.5868312627445658</v>
      </c>
    </row>
    <row r="22" spans="1:14" x14ac:dyDescent="0.3">
      <c r="A22" s="30">
        <v>43854</v>
      </c>
      <c r="B22" s="31">
        <v>4</v>
      </c>
      <c r="C22" s="11" t="s">
        <v>28</v>
      </c>
      <c r="D22" s="31">
        <v>206466.18925477561</v>
      </c>
      <c r="E22" s="31">
        <v>253423.51198881361</v>
      </c>
      <c r="F22" s="31">
        <v>621791.64516061463</v>
      </c>
      <c r="G22" s="31">
        <v>22153.496524130132</v>
      </c>
      <c r="H22" s="31">
        <v>169</v>
      </c>
      <c r="I22" s="31">
        <v>5161.65473136939</v>
      </c>
      <c r="J22" s="31">
        <v>13325.205742419825</v>
      </c>
      <c r="K22" s="32">
        <f t="shared" si="0"/>
        <v>5.2580779257009169</v>
      </c>
      <c r="L22" s="32">
        <f t="shared" si="1"/>
        <v>8.7416894945043655</v>
      </c>
      <c r="M22" s="32">
        <f t="shared" si="2"/>
        <v>0.76285926158844064</v>
      </c>
      <c r="N22" s="32">
        <f t="shared" si="3"/>
        <v>2.0367702628938513</v>
      </c>
    </row>
    <row r="23" spans="1:14" x14ac:dyDescent="0.3">
      <c r="A23" s="30">
        <v>43855</v>
      </c>
      <c r="B23" s="31">
        <v>5</v>
      </c>
      <c r="C23" s="11" t="s">
        <v>28</v>
      </c>
      <c r="D23" s="31">
        <v>209470.04383847243</v>
      </c>
      <c r="E23" s="31">
        <v>250577.86618492217</v>
      </c>
      <c r="F23" s="31">
        <v>646174.48530817882</v>
      </c>
      <c r="G23" s="31">
        <v>22382.780183138057</v>
      </c>
      <c r="H23" s="31">
        <v>125</v>
      </c>
      <c r="I23" s="31">
        <v>6703.0414028311179</v>
      </c>
      <c r="J23" s="31">
        <v>13430.264953010537</v>
      </c>
      <c r="K23" s="32">
        <f t="shared" si="0"/>
        <v>5.3597171839188826</v>
      </c>
      <c r="L23" s="32">
        <f t="shared" si="1"/>
        <v>8.9324649953798989</v>
      </c>
      <c r="M23" s="32">
        <f t="shared" si="2"/>
        <v>0.5584650297114031</v>
      </c>
      <c r="N23" s="32">
        <f t="shared" si="3"/>
        <v>2.6750333159451474</v>
      </c>
    </row>
    <row r="24" spans="1:14" x14ac:dyDescent="0.3">
      <c r="A24" s="30">
        <v>43856</v>
      </c>
      <c r="B24" s="31">
        <v>5</v>
      </c>
      <c r="C24" s="11" t="s">
        <v>28</v>
      </c>
      <c r="D24" s="31">
        <v>211501.28747722128</v>
      </c>
      <c r="E24" s="31">
        <v>255120.8422156797</v>
      </c>
      <c r="F24" s="31">
        <v>649785.1317273624</v>
      </c>
      <c r="G24" s="31">
        <v>21544.085211031583</v>
      </c>
      <c r="H24" s="31">
        <v>84</v>
      </c>
      <c r="I24" s="31">
        <v>9517.5579364749592</v>
      </c>
      <c r="J24" s="31">
        <v>8627.7562481791083</v>
      </c>
      <c r="K24" s="32">
        <f t="shared" si="0"/>
        <v>3.3818312033029367</v>
      </c>
      <c r="L24" s="32">
        <f t="shared" si="1"/>
        <v>8.4446590188104533</v>
      </c>
      <c r="M24" s="32">
        <f t="shared" si="2"/>
        <v>0.38989819793781755</v>
      </c>
      <c r="N24" s="32">
        <f t="shared" si="3"/>
        <v>3.7306077597646046</v>
      </c>
    </row>
    <row r="25" spans="1:14" x14ac:dyDescent="0.3">
      <c r="A25" s="30">
        <v>43857</v>
      </c>
      <c r="B25" s="31">
        <v>5</v>
      </c>
      <c r="C25" s="11" t="s">
        <v>28</v>
      </c>
      <c r="D25" s="31">
        <v>210202.79676786048</v>
      </c>
      <c r="E25" s="31">
        <v>255052.13960457395</v>
      </c>
      <c r="F25" s="31">
        <v>646996.0955143054</v>
      </c>
      <c r="G25" s="31">
        <v>22929.160677766929</v>
      </c>
      <c r="H25" s="31">
        <v>49</v>
      </c>
      <c r="I25" s="31">
        <v>6306.0839030358138</v>
      </c>
      <c r="J25" s="31">
        <v>9199.0925278841205</v>
      </c>
      <c r="K25" s="32">
        <f t="shared" si="0"/>
        <v>3.606749797177216</v>
      </c>
      <c r="L25" s="32">
        <f t="shared" si="1"/>
        <v>8.9899895422620997</v>
      </c>
      <c r="M25" s="32">
        <f t="shared" si="2"/>
        <v>0.21370167311668084</v>
      </c>
      <c r="N25" s="32">
        <f t="shared" si="3"/>
        <v>2.4724685363598979</v>
      </c>
    </row>
    <row r="26" spans="1:14" x14ac:dyDescent="0.3">
      <c r="A26" s="30">
        <v>43858</v>
      </c>
      <c r="B26" s="31">
        <v>5</v>
      </c>
      <c r="C26" s="11" t="s">
        <v>28</v>
      </c>
      <c r="D26" s="31">
        <v>211447.11767880933</v>
      </c>
      <c r="E26" s="31">
        <v>259147.50747775869</v>
      </c>
      <c r="F26" s="31">
        <v>648496.93587714445</v>
      </c>
      <c r="G26" s="31">
        <v>21755.132432482944</v>
      </c>
      <c r="H26" s="31">
        <v>54</v>
      </c>
      <c r="I26" s="31">
        <v>5074.7308242914241</v>
      </c>
      <c r="J26" s="31">
        <v>8721.0455424836891</v>
      </c>
      <c r="K26" s="32">
        <f t="shared" si="0"/>
        <v>3.3652824321423087</v>
      </c>
      <c r="L26" s="32">
        <f t="shared" si="1"/>
        <v>8.3948839192868085</v>
      </c>
      <c r="M26" s="32">
        <f t="shared" si="2"/>
        <v>0.24821728926536765</v>
      </c>
      <c r="N26" s="32">
        <f t="shared" si="3"/>
        <v>1.958240260029112</v>
      </c>
    </row>
    <row r="27" spans="1:14" x14ac:dyDescent="0.3">
      <c r="A27" s="30">
        <v>43859</v>
      </c>
      <c r="B27" s="31">
        <v>5</v>
      </c>
      <c r="C27" s="11" t="s">
        <v>28</v>
      </c>
      <c r="D27" s="31">
        <v>206986.82407458752</v>
      </c>
      <c r="E27" s="31">
        <v>253687.79181173086</v>
      </c>
      <c r="F27" s="31">
        <v>633838.09103955538</v>
      </c>
      <c r="G27" s="31">
        <v>22228.46733482389</v>
      </c>
      <c r="H27" s="31">
        <v>37</v>
      </c>
      <c r="I27" s="31">
        <v>8279.4729629835019</v>
      </c>
      <c r="J27" s="31">
        <v>8906.5545926552641</v>
      </c>
      <c r="K27" s="32">
        <f t="shared" si="0"/>
        <v>3.5108329529964446</v>
      </c>
      <c r="L27" s="32">
        <f t="shared" si="1"/>
        <v>8.7621352119775189</v>
      </c>
      <c r="M27" s="32">
        <f t="shared" si="2"/>
        <v>0.16645322163995765</v>
      </c>
      <c r="N27" s="32">
        <f t="shared" si="3"/>
        <v>3.2636465885311274</v>
      </c>
    </row>
    <row r="28" spans="1:14" x14ac:dyDescent="0.3">
      <c r="A28" s="30">
        <v>43860</v>
      </c>
      <c r="B28" s="31">
        <v>5</v>
      </c>
      <c r="C28" s="11" t="s">
        <v>28</v>
      </c>
      <c r="D28" s="31">
        <v>209375.39170997939</v>
      </c>
      <c r="E28" s="31">
        <v>253021.36012938854</v>
      </c>
      <c r="F28" s="31">
        <v>633494.48721393489</v>
      </c>
      <c r="G28" s="31">
        <v>22309.890215107356</v>
      </c>
      <c r="H28" s="31">
        <v>53</v>
      </c>
      <c r="I28" s="31">
        <v>3140.6308756496906</v>
      </c>
      <c r="J28" s="31">
        <v>8989.4853887434856</v>
      </c>
      <c r="K28" s="32">
        <f t="shared" si="0"/>
        <v>3.5528563217534268</v>
      </c>
      <c r="L28" s="32">
        <f t="shared" si="1"/>
        <v>8.8173939953917948</v>
      </c>
      <c r="M28" s="32">
        <f t="shared" si="2"/>
        <v>0.23756280057402765</v>
      </c>
      <c r="N28" s="32">
        <f t="shared" si="3"/>
        <v>1.2412512817272241</v>
      </c>
    </row>
    <row r="29" spans="1:14" x14ac:dyDescent="0.3">
      <c r="A29" s="30">
        <v>43861</v>
      </c>
      <c r="B29" s="31">
        <v>5</v>
      </c>
      <c r="C29" s="11" t="s">
        <v>28</v>
      </c>
      <c r="D29" s="31">
        <v>203674.83394819085</v>
      </c>
      <c r="E29" s="31">
        <v>250298.04219820208</v>
      </c>
      <c r="F29" s="31">
        <v>614630.74464319483</v>
      </c>
      <c r="G29" s="31">
        <v>20575.62424892194</v>
      </c>
      <c r="H29" s="31">
        <v>58</v>
      </c>
      <c r="I29" s="31">
        <v>5295.5456826529626</v>
      </c>
      <c r="J29" s="31">
        <v>8252.8417444363258</v>
      </c>
      <c r="K29" s="32">
        <f t="shared" si="0"/>
        <v>3.2972058718306698</v>
      </c>
      <c r="L29" s="32">
        <f t="shared" si="1"/>
        <v>8.2204495361688998</v>
      </c>
      <c r="M29" s="32">
        <f t="shared" si="2"/>
        <v>0.28188695175573547</v>
      </c>
      <c r="N29" s="32">
        <f t="shared" si="3"/>
        <v>2.1156960063073962</v>
      </c>
    </row>
    <row r="30" spans="1:14" x14ac:dyDescent="0.3">
      <c r="A30" s="30">
        <v>43834</v>
      </c>
      <c r="B30" s="31">
        <v>2</v>
      </c>
      <c r="C30" s="11" t="s">
        <v>29</v>
      </c>
      <c r="D30" s="31">
        <v>181696.24857620563</v>
      </c>
      <c r="E30" s="31">
        <v>216375.50220579031</v>
      </c>
      <c r="F30" s="31">
        <v>558639.19457119331</v>
      </c>
      <c r="G30" s="31">
        <v>19744.972548249374</v>
      </c>
      <c r="H30" s="31">
        <v>161</v>
      </c>
      <c r="I30" s="31">
        <v>6541.064948743403</v>
      </c>
      <c r="J30" s="31">
        <v>11884.106134591175</v>
      </c>
      <c r="K30" s="32">
        <f t="shared" si="0"/>
        <v>5.492352883501777</v>
      </c>
      <c r="L30" s="32">
        <f t="shared" si="1"/>
        <v>9.125327195992055</v>
      </c>
      <c r="M30" s="32">
        <f t="shared" si="2"/>
        <v>0.8153974365199842</v>
      </c>
      <c r="N30" s="32">
        <f t="shared" si="3"/>
        <v>3.0230154902297257</v>
      </c>
    </row>
    <row r="31" spans="1:14" x14ac:dyDescent="0.3">
      <c r="A31" s="30">
        <v>43835</v>
      </c>
      <c r="B31" s="31">
        <v>2</v>
      </c>
      <c r="C31" s="11" t="s">
        <v>29</v>
      </c>
      <c r="D31" s="31">
        <v>180651.14322217013</v>
      </c>
      <c r="E31" s="31">
        <v>221662.79887160985</v>
      </c>
      <c r="F31" s="31">
        <v>554873.19416092848</v>
      </c>
      <c r="G31" s="31">
        <v>19185.024847280249</v>
      </c>
      <c r="H31" s="31">
        <v>132</v>
      </c>
      <c r="I31" s="31">
        <v>1806.5114322217014</v>
      </c>
      <c r="J31" s="31">
        <v>11512.242332207223</v>
      </c>
      <c r="K31" s="32">
        <f t="shared" si="0"/>
        <v>5.1935834027230126</v>
      </c>
      <c r="L31" s="32">
        <f t="shared" si="1"/>
        <v>8.6550494467014634</v>
      </c>
      <c r="M31" s="32">
        <f t="shared" si="2"/>
        <v>0.68803663821531558</v>
      </c>
      <c r="N31" s="32">
        <f t="shared" si="3"/>
        <v>0.8149817837805331</v>
      </c>
    </row>
    <row r="32" spans="1:14" x14ac:dyDescent="0.3">
      <c r="A32" s="30">
        <v>43836</v>
      </c>
      <c r="B32" s="31">
        <v>2</v>
      </c>
      <c r="C32" s="11" t="s">
        <v>29</v>
      </c>
      <c r="D32" s="31">
        <v>190784.22050243142</v>
      </c>
      <c r="E32" s="31">
        <v>227616.58959676197</v>
      </c>
      <c r="F32" s="31">
        <v>575960.67758981709</v>
      </c>
      <c r="G32" s="31">
        <v>19172.580205173734</v>
      </c>
      <c r="H32" s="31">
        <v>109</v>
      </c>
      <c r="I32" s="31">
        <v>2098.6264255267456</v>
      </c>
      <c r="J32" s="31">
        <v>11505.912945413236</v>
      </c>
      <c r="K32" s="32">
        <f t="shared" si="0"/>
        <v>5.0549535804032253</v>
      </c>
      <c r="L32" s="32">
        <f t="shared" si="1"/>
        <v>8.4231910508540881</v>
      </c>
      <c r="M32" s="32">
        <f t="shared" si="2"/>
        <v>0.56852024523327471</v>
      </c>
      <c r="N32" s="32">
        <f t="shared" si="3"/>
        <v>0.92200064557886696</v>
      </c>
    </row>
    <row r="33" spans="1:14" x14ac:dyDescent="0.3">
      <c r="A33" s="30">
        <v>43837</v>
      </c>
      <c r="B33" s="31">
        <v>2</v>
      </c>
      <c r="C33" s="11" t="s">
        <v>29</v>
      </c>
      <c r="D33" s="31">
        <v>183136.22028757664</v>
      </c>
      <c r="E33" s="31">
        <v>220763.5659037118</v>
      </c>
      <c r="F33" s="31">
        <v>557976.09966847766</v>
      </c>
      <c r="G33" s="31">
        <v>19254.479788219156</v>
      </c>
      <c r="H33" s="31">
        <v>175</v>
      </c>
      <c r="I33" s="31">
        <v>7325.4488115030654</v>
      </c>
      <c r="J33" s="31">
        <v>11566.290792830643</v>
      </c>
      <c r="K33" s="32">
        <f t="shared" si="0"/>
        <v>5.2392208585158455</v>
      </c>
      <c r="L33" s="32">
        <f t="shared" si="1"/>
        <v>8.7217651650984767</v>
      </c>
      <c r="M33" s="32">
        <f t="shared" si="2"/>
        <v>0.90887939806648876</v>
      </c>
      <c r="N33" s="32">
        <f t="shared" si="3"/>
        <v>3.31823269003461</v>
      </c>
    </row>
    <row r="34" spans="1:14" x14ac:dyDescent="0.3">
      <c r="A34" s="30">
        <v>43838</v>
      </c>
      <c r="B34" s="31">
        <v>2</v>
      </c>
      <c r="C34" s="11" t="s">
        <v>29</v>
      </c>
      <c r="D34" s="31">
        <v>191586.19021542909</v>
      </c>
      <c r="E34" s="31">
        <v>234060.85288184433</v>
      </c>
      <c r="F34" s="31">
        <v>591171.51027449616</v>
      </c>
      <c r="G34" s="31">
        <v>20207.189439203845</v>
      </c>
      <c r="H34" s="31">
        <v>103</v>
      </c>
      <c r="I34" s="31">
        <v>6130.7580868937312</v>
      </c>
      <c r="J34" s="31">
        <v>12178.024011774618</v>
      </c>
      <c r="K34" s="32">
        <f t="shared" si="0"/>
        <v>5.2029307173046044</v>
      </c>
      <c r="L34" s="32">
        <f t="shared" si="1"/>
        <v>8.6333059075900174</v>
      </c>
      <c r="M34" s="32">
        <f t="shared" si="2"/>
        <v>0.50971957436183746</v>
      </c>
      <c r="N34" s="32">
        <f t="shared" si="3"/>
        <v>2.6193009259812374</v>
      </c>
    </row>
    <row r="35" spans="1:14" x14ac:dyDescent="0.3">
      <c r="A35" s="30">
        <v>43839</v>
      </c>
      <c r="B35" s="31">
        <v>2</v>
      </c>
      <c r="C35" s="11" t="s">
        <v>29</v>
      </c>
      <c r="D35" s="31">
        <v>190709.98337670238</v>
      </c>
      <c r="E35" s="31">
        <v>228796.07611886671</v>
      </c>
      <c r="F35" s="31">
        <v>585245.41221187299</v>
      </c>
      <c r="G35" s="31">
        <v>19665.972252672254</v>
      </c>
      <c r="H35" s="31">
        <v>149</v>
      </c>
      <c r="I35" s="31">
        <v>7437.6893516913933</v>
      </c>
      <c r="J35" s="31">
        <v>11850.064656487804</v>
      </c>
      <c r="K35" s="32">
        <f t="shared" si="0"/>
        <v>5.1793128874864642</v>
      </c>
      <c r="L35" s="32">
        <f t="shared" si="1"/>
        <v>8.5954150028583385</v>
      </c>
      <c r="M35" s="32">
        <f t="shared" si="2"/>
        <v>0.75765387078563362</v>
      </c>
      <c r="N35" s="32">
        <f t="shared" si="3"/>
        <v>3.2507941035786301</v>
      </c>
    </row>
    <row r="36" spans="1:14" x14ac:dyDescent="0.3">
      <c r="A36" s="30">
        <v>43840</v>
      </c>
      <c r="B36" s="31">
        <v>2</v>
      </c>
      <c r="C36" s="11" t="s">
        <v>29</v>
      </c>
      <c r="D36" s="31">
        <v>194796.3898835881</v>
      </c>
      <c r="E36" s="31">
        <v>239598.86210116436</v>
      </c>
      <c r="F36" s="31">
        <v>598096.48288915458</v>
      </c>
      <c r="G36" s="31">
        <v>19718.348025089377</v>
      </c>
      <c r="H36" s="31">
        <v>58</v>
      </c>
      <c r="I36" s="31">
        <v>7791.8555953435234</v>
      </c>
      <c r="J36" s="31">
        <v>11884.995606742117</v>
      </c>
      <c r="K36" s="32">
        <f t="shared" si="0"/>
        <v>4.9603723083309088</v>
      </c>
      <c r="L36" s="32">
        <f t="shared" si="1"/>
        <v>8.2297335856143672</v>
      </c>
      <c r="M36" s="32">
        <f t="shared" si="2"/>
        <v>0.29414228781336821</v>
      </c>
      <c r="N36" s="32">
        <f t="shared" si="3"/>
        <v>3.2520419867660375</v>
      </c>
    </row>
    <row r="37" spans="1:14" x14ac:dyDescent="0.3">
      <c r="A37" s="30">
        <v>43841</v>
      </c>
      <c r="B37" s="31">
        <v>3</v>
      </c>
      <c r="C37" s="11" t="s">
        <v>29</v>
      </c>
      <c r="D37" s="31">
        <v>191669.71018902218</v>
      </c>
      <c r="E37" s="31">
        <v>231533.24170766867</v>
      </c>
      <c r="F37" s="31">
        <v>581837.01982528763</v>
      </c>
      <c r="G37" s="31">
        <v>19829.955937825354</v>
      </c>
      <c r="H37" s="31">
        <v>131</v>
      </c>
      <c r="I37" s="31">
        <v>4791.7427547255547</v>
      </c>
      <c r="J37" s="31">
        <v>11913.563354379718</v>
      </c>
      <c r="K37" s="32">
        <f t="shared" si="0"/>
        <v>5.145508811828261</v>
      </c>
      <c r="L37" s="32">
        <f t="shared" si="1"/>
        <v>8.5646258790184593</v>
      </c>
      <c r="M37" s="32">
        <f t="shared" si="2"/>
        <v>0.66061669733778572</v>
      </c>
      <c r="N37" s="32">
        <f t="shared" si="3"/>
        <v>2.0695701055209845</v>
      </c>
    </row>
    <row r="38" spans="1:14" x14ac:dyDescent="0.3">
      <c r="A38" s="30">
        <v>43842</v>
      </c>
      <c r="B38" s="31">
        <v>3</v>
      </c>
      <c r="C38" s="11" t="s">
        <v>29</v>
      </c>
      <c r="D38" s="31">
        <v>192357.11084738286</v>
      </c>
      <c r="E38" s="31">
        <v>235576.54077747857</v>
      </c>
      <c r="F38" s="31">
        <v>586452.52224684542</v>
      </c>
      <c r="G38" s="31">
        <v>20951.368935934443</v>
      </c>
      <c r="H38" s="31">
        <v>106</v>
      </c>
      <c r="I38" s="31">
        <v>2115.9282193212111</v>
      </c>
      <c r="J38" s="31">
        <v>12581.099330749637</v>
      </c>
      <c r="K38" s="32">
        <f t="shared" si="0"/>
        <v>5.3405569541126425</v>
      </c>
      <c r="L38" s="32">
        <f t="shared" si="1"/>
        <v>8.8936567566482498</v>
      </c>
      <c r="M38" s="32">
        <f t="shared" si="2"/>
        <v>0.50593352789561929</v>
      </c>
      <c r="N38" s="32">
        <f t="shared" si="3"/>
        <v>0.89819139560245076</v>
      </c>
    </row>
    <row r="39" spans="1:14" x14ac:dyDescent="0.3">
      <c r="A39" s="30">
        <v>43843</v>
      </c>
      <c r="B39" s="31">
        <v>3</v>
      </c>
      <c r="C39" s="11" t="s">
        <v>29</v>
      </c>
      <c r="D39" s="31">
        <v>194560.04562333637</v>
      </c>
      <c r="E39" s="31">
        <v>236118.64562555469</v>
      </c>
      <c r="F39" s="31">
        <v>598237.28071496566</v>
      </c>
      <c r="G39" s="31">
        <v>20922.32055620489</v>
      </c>
      <c r="H39" s="31">
        <v>168</v>
      </c>
      <c r="I39" s="31">
        <v>3696.6408668433905</v>
      </c>
      <c r="J39" s="31">
        <v>12555.156899740101</v>
      </c>
      <c r="K39" s="32">
        <f t="shared" si="0"/>
        <v>5.3173085363408843</v>
      </c>
      <c r="L39" s="32">
        <f t="shared" si="1"/>
        <v>8.8609353576355208</v>
      </c>
      <c r="M39" s="32">
        <f t="shared" si="2"/>
        <v>0.80297020375293215</v>
      </c>
      <c r="N39" s="32">
        <f t="shared" si="3"/>
        <v>1.5655861725997084</v>
      </c>
    </row>
    <row r="40" spans="1:14" x14ac:dyDescent="0.3">
      <c r="A40" s="30">
        <v>43844</v>
      </c>
      <c r="B40" s="31">
        <v>3</v>
      </c>
      <c r="C40" s="11" t="s">
        <v>29</v>
      </c>
      <c r="D40" s="31">
        <v>208338.49722542739</v>
      </c>
      <c r="E40" s="31">
        <v>249665.04323835805</v>
      </c>
      <c r="F40" s="31">
        <v>626344.57667385926</v>
      </c>
      <c r="G40" s="31">
        <v>21361.994867661626</v>
      </c>
      <c r="H40" s="31">
        <v>152</v>
      </c>
      <c r="I40" s="31">
        <v>2916.7389611559838</v>
      </c>
      <c r="J40" s="31">
        <v>12867.329519901088</v>
      </c>
      <c r="K40" s="32">
        <f t="shared" si="0"/>
        <v>5.1538370582446751</v>
      </c>
      <c r="L40" s="32">
        <f t="shared" si="1"/>
        <v>8.5562618581196759</v>
      </c>
      <c r="M40" s="32">
        <f t="shared" si="2"/>
        <v>0.71154403388656251</v>
      </c>
      <c r="N40" s="32">
        <f t="shared" si="3"/>
        <v>1.1682608519492816</v>
      </c>
    </row>
    <row r="41" spans="1:14" x14ac:dyDescent="0.3">
      <c r="A41" s="30">
        <v>43845</v>
      </c>
      <c r="B41" s="31">
        <v>3</v>
      </c>
      <c r="C41" s="11" t="s">
        <v>29</v>
      </c>
      <c r="D41" s="31">
        <v>196692.11305192698</v>
      </c>
      <c r="E41" s="31">
        <v>241801.05917885955</v>
      </c>
      <c r="F41" s="31">
        <v>603115.2477659171</v>
      </c>
      <c r="G41" s="31">
        <v>20007.085091234625</v>
      </c>
      <c r="H41" s="31">
        <v>186</v>
      </c>
      <c r="I41" s="31">
        <v>4917.3028262981743</v>
      </c>
      <c r="J41" s="31">
        <v>12057.182618742638</v>
      </c>
      <c r="K41" s="32">
        <f t="shared" si="0"/>
        <v>4.98640603961291</v>
      </c>
      <c r="L41" s="32">
        <f t="shared" si="1"/>
        <v>8.2741924949284194</v>
      </c>
      <c r="M41" s="32">
        <f t="shared" si="2"/>
        <v>0.92967065992781284</v>
      </c>
      <c r="N41" s="32">
        <f t="shared" si="3"/>
        <v>2.0336150896100333</v>
      </c>
    </row>
    <row r="42" spans="1:14" x14ac:dyDescent="0.3">
      <c r="A42" s="30">
        <v>43846</v>
      </c>
      <c r="B42" s="31">
        <v>3</v>
      </c>
      <c r="C42" s="11" t="s">
        <v>29</v>
      </c>
      <c r="D42" s="31">
        <v>202349.60120791683</v>
      </c>
      <c r="E42" s="31">
        <v>243318.87547944914</v>
      </c>
      <c r="F42" s="31">
        <v>626679.76492911775</v>
      </c>
      <c r="G42" s="31">
        <v>21186.493791943038</v>
      </c>
      <c r="H42" s="31">
        <v>111</v>
      </c>
      <c r="I42" s="31">
        <v>5665.7888338216708</v>
      </c>
      <c r="J42" s="31">
        <v>12723.981014305213</v>
      </c>
      <c r="K42" s="32">
        <f t="shared" si="0"/>
        <v>5.2293439994053763</v>
      </c>
      <c r="L42" s="32">
        <f t="shared" si="1"/>
        <v>8.7072956219265691</v>
      </c>
      <c r="M42" s="32">
        <f t="shared" si="2"/>
        <v>0.52391868654648233</v>
      </c>
      <c r="N42" s="32">
        <f t="shared" si="3"/>
        <v>2.3285447224994291</v>
      </c>
    </row>
    <row r="43" spans="1:14" x14ac:dyDescent="0.3">
      <c r="A43" s="30">
        <v>43847</v>
      </c>
      <c r="B43" s="31">
        <v>3</v>
      </c>
      <c r="C43" s="11" t="s">
        <v>29</v>
      </c>
      <c r="D43" s="31">
        <v>210392.02457706307</v>
      </c>
      <c r="E43" s="31">
        <v>252414.82400425099</v>
      </c>
      <c r="F43" s="31">
        <v>639404.63485703745</v>
      </c>
      <c r="G43" s="31">
        <v>22942.753481056727</v>
      </c>
      <c r="H43" s="31">
        <v>166</v>
      </c>
      <c r="I43" s="31">
        <v>5259.8006144265764</v>
      </c>
      <c r="J43" s="31">
        <v>13793.220486574934</v>
      </c>
      <c r="K43" s="32">
        <f t="shared" si="0"/>
        <v>5.4645049239828474</v>
      </c>
      <c r="L43" s="32">
        <f t="shared" si="1"/>
        <v>9.0893051038358745</v>
      </c>
      <c r="M43" s="32">
        <f t="shared" si="2"/>
        <v>0.72354000637744786</v>
      </c>
      <c r="N43" s="32">
        <f t="shared" si="3"/>
        <v>2.083792279306858</v>
      </c>
    </row>
    <row r="44" spans="1:14" x14ac:dyDescent="0.3">
      <c r="A44" s="30">
        <v>43848</v>
      </c>
      <c r="B44" s="31">
        <v>4</v>
      </c>
      <c r="C44" s="11" t="s">
        <v>29</v>
      </c>
      <c r="D44" s="31">
        <v>210514.87395475307</v>
      </c>
      <c r="E44" s="31">
        <v>257452.86672330517</v>
      </c>
      <c r="F44" s="31">
        <v>646927.01879649912</v>
      </c>
      <c r="G44" s="31">
        <v>21703.948909852792</v>
      </c>
      <c r="H44" s="31">
        <v>111</v>
      </c>
      <c r="I44" s="31">
        <v>2526.1784874570371</v>
      </c>
      <c r="J44" s="31">
        <v>13072.223969975206</v>
      </c>
      <c r="K44" s="32">
        <f t="shared" si="0"/>
        <v>5.0775212318860854</v>
      </c>
      <c r="L44" s="32">
        <f t="shared" si="1"/>
        <v>8.4302611138445354</v>
      </c>
      <c r="M44" s="32">
        <f t="shared" si="2"/>
        <v>0.5114276690432592</v>
      </c>
      <c r="N44" s="32">
        <f t="shared" si="3"/>
        <v>0.98121979359119793</v>
      </c>
    </row>
    <row r="45" spans="1:14" x14ac:dyDescent="0.3">
      <c r="A45" s="30">
        <v>43849</v>
      </c>
      <c r="B45" s="31">
        <v>4</v>
      </c>
      <c r="C45" s="11" t="s">
        <v>29</v>
      </c>
      <c r="D45" s="31">
        <v>213786.81049015184</v>
      </c>
      <c r="E45" s="31">
        <v>260669.72349574426</v>
      </c>
      <c r="F45" s="31">
        <v>647214.35336665018</v>
      </c>
      <c r="G45" s="31">
        <v>23065.472491533237</v>
      </c>
      <c r="H45" s="31">
        <v>57</v>
      </c>
      <c r="I45" s="31">
        <v>7054.964746175011</v>
      </c>
      <c r="J45" s="31">
        <v>13853.980893243213</v>
      </c>
      <c r="K45" s="32">
        <f t="shared" si="0"/>
        <v>5.3147641035762234</v>
      </c>
      <c r="L45" s="32">
        <f t="shared" si="1"/>
        <v>8.8485429693217927</v>
      </c>
      <c r="M45" s="32">
        <f t="shared" si="2"/>
        <v>0.24712262027549309</v>
      </c>
      <c r="N45" s="32">
        <f t="shared" si="3"/>
        <v>2.7064764758881523</v>
      </c>
    </row>
    <row r="46" spans="1:14" x14ac:dyDescent="0.3">
      <c r="A46" s="30">
        <v>43850</v>
      </c>
      <c r="B46" s="31">
        <v>4</v>
      </c>
      <c r="C46" s="11" t="s">
        <v>29</v>
      </c>
      <c r="D46" s="31">
        <v>209450.56543007935</v>
      </c>
      <c r="E46" s="31">
        <v>250989.99694171667</v>
      </c>
      <c r="F46" s="31">
        <v>646834.73935717589</v>
      </c>
      <c r="G46" s="31">
        <v>21287.265542919038</v>
      </c>
      <c r="H46" s="31">
        <v>167</v>
      </c>
      <c r="I46" s="31">
        <v>4607.9124394617456</v>
      </c>
      <c r="J46" s="31">
        <v>12774.198566651847</v>
      </c>
      <c r="K46" s="32">
        <f t="shared" si="0"/>
        <v>5.089524970040217</v>
      </c>
      <c r="L46" s="32">
        <f t="shared" si="1"/>
        <v>8.4813202925621898</v>
      </c>
      <c r="M46" s="32">
        <f t="shared" si="2"/>
        <v>0.7845065852318952</v>
      </c>
      <c r="N46" s="32">
        <f t="shared" si="3"/>
        <v>1.8358948546191529</v>
      </c>
    </row>
    <row r="47" spans="1:14" x14ac:dyDescent="0.3">
      <c r="A47" s="30">
        <v>43851</v>
      </c>
      <c r="B47" s="31">
        <v>4</v>
      </c>
      <c r="C47" s="11" t="s">
        <v>29</v>
      </c>
      <c r="D47" s="31">
        <v>215943.53473054999</v>
      </c>
      <c r="E47" s="31">
        <v>258011.87996260691</v>
      </c>
      <c r="F47" s="31">
        <v>655630.59706298902</v>
      </c>
      <c r="G47" s="31">
        <v>22924.113117809531</v>
      </c>
      <c r="H47" s="31">
        <v>98</v>
      </c>
      <c r="I47" s="31">
        <v>7558.0237155692494</v>
      </c>
      <c r="J47" s="31">
        <v>13822.015033992973</v>
      </c>
      <c r="K47" s="32">
        <f t="shared" si="0"/>
        <v>5.3571234921415893</v>
      </c>
      <c r="L47" s="32">
        <f t="shared" si="1"/>
        <v>8.8849060442999264</v>
      </c>
      <c r="M47" s="32">
        <f t="shared" si="2"/>
        <v>0.42749745430223302</v>
      </c>
      <c r="N47" s="32">
        <f t="shared" si="3"/>
        <v>2.9293316713418847</v>
      </c>
    </row>
    <row r="48" spans="1:14" x14ac:dyDescent="0.3">
      <c r="A48" s="30">
        <v>43852</v>
      </c>
      <c r="B48" s="31">
        <v>4</v>
      </c>
      <c r="C48" s="11" t="s">
        <v>29</v>
      </c>
      <c r="D48" s="31">
        <v>211138.18531499812</v>
      </c>
      <c r="E48" s="31">
        <v>258605.37047320188</v>
      </c>
      <c r="F48" s="31">
        <v>633452.27156153845</v>
      </c>
      <c r="G48" s="31">
        <v>22157.433167298677</v>
      </c>
      <c r="H48" s="31">
        <v>98</v>
      </c>
      <c r="I48" s="31">
        <v>6123.0073741349461</v>
      </c>
      <c r="J48" s="31">
        <v>13327.662208872734</v>
      </c>
      <c r="K48" s="32">
        <f t="shared" si="0"/>
        <v>5.1536679940116787</v>
      </c>
      <c r="L48" s="32">
        <f t="shared" si="1"/>
        <v>8.5680483459235646</v>
      </c>
      <c r="M48" s="32">
        <f t="shared" si="2"/>
        <v>0.44228949833699388</v>
      </c>
      <c r="N48" s="32">
        <f t="shared" si="3"/>
        <v>2.3677031002608069</v>
      </c>
    </row>
    <row r="49" spans="1:14" x14ac:dyDescent="0.3">
      <c r="A49" s="30">
        <v>43853</v>
      </c>
      <c r="B49" s="31">
        <v>4</v>
      </c>
      <c r="C49" s="11" t="s">
        <v>29</v>
      </c>
      <c r="D49" s="31">
        <v>226381.0482289769</v>
      </c>
      <c r="E49" s="31">
        <v>276284.58895769925</v>
      </c>
      <c r="F49" s="31">
        <v>692842.97861782403</v>
      </c>
      <c r="G49" s="31">
        <v>23745.873094223847</v>
      </c>
      <c r="H49" s="31">
        <v>199</v>
      </c>
      <c r="I49" s="31">
        <v>8376.0987844721458</v>
      </c>
      <c r="J49" s="31">
        <v>14307.078486712371</v>
      </c>
      <c r="K49" s="32">
        <f t="shared" si="0"/>
        <v>5.1783845565497195</v>
      </c>
      <c r="L49" s="32">
        <f t="shared" si="1"/>
        <v>8.5947150305439131</v>
      </c>
      <c r="M49" s="32">
        <f t="shared" si="2"/>
        <v>0.83804035846720037</v>
      </c>
      <c r="N49" s="32">
        <f t="shared" si="3"/>
        <v>3.0316923633241717</v>
      </c>
    </row>
    <row r="50" spans="1:14" x14ac:dyDescent="0.3">
      <c r="A50" s="30">
        <v>43854</v>
      </c>
      <c r="B50" s="31">
        <v>4</v>
      </c>
      <c r="C50" s="11" t="s">
        <v>29</v>
      </c>
      <c r="D50" s="31">
        <v>223638.96140961337</v>
      </c>
      <c r="E50" s="31">
        <v>268092.58949607355</v>
      </c>
      <c r="F50" s="31">
        <v>673203.86946165492</v>
      </c>
      <c r="G50" s="31">
        <v>23224.412235269425</v>
      </c>
      <c r="H50" s="31">
        <v>150</v>
      </c>
      <c r="I50" s="31">
        <v>4249.1402667826542</v>
      </c>
      <c r="J50" s="31">
        <v>13935.385519952286</v>
      </c>
      <c r="K50" s="32">
        <f t="shared" si="0"/>
        <v>5.1979749034265579</v>
      </c>
      <c r="L50" s="32">
        <f t="shared" si="1"/>
        <v>8.662832597843801</v>
      </c>
      <c r="M50" s="32">
        <f t="shared" si="2"/>
        <v>0.6458721042343738</v>
      </c>
      <c r="N50" s="32">
        <f t="shared" si="3"/>
        <v>1.5849525250845795</v>
      </c>
    </row>
    <row r="51" spans="1:14" x14ac:dyDescent="0.3">
      <c r="A51" s="30">
        <v>43855</v>
      </c>
      <c r="B51" s="31">
        <v>5</v>
      </c>
      <c r="C51" s="11" t="s">
        <v>29</v>
      </c>
      <c r="D51" s="31">
        <v>221605.49500834674</v>
      </c>
      <c r="E51" s="31">
        <v>270393.58785666199</v>
      </c>
      <c r="F51" s="31">
        <v>679775.65634780261</v>
      </c>
      <c r="G51" s="31">
        <v>22746.428963572049</v>
      </c>
      <c r="H51" s="31">
        <v>146</v>
      </c>
      <c r="I51" s="31">
        <v>7534.5868302837889</v>
      </c>
      <c r="J51" s="31">
        <v>13680.070090308474</v>
      </c>
      <c r="K51" s="32">
        <f t="shared" si="0"/>
        <v>5.0593174929726512</v>
      </c>
      <c r="L51" s="32">
        <f t="shared" si="1"/>
        <v>8.4123403753309898</v>
      </c>
      <c r="M51" s="32">
        <f t="shared" si="2"/>
        <v>0.64185899348779574</v>
      </c>
      <c r="N51" s="32">
        <f t="shared" si="3"/>
        <v>2.7865257049948755</v>
      </c>
    </row>
    <row r="52" spans="1:14" x14ac:dyDescent="0.3">
      <c r="A52" s="30">
        <v>43856</v>
      </c>
      <c r="B52" s="31">
        <v>5</v>
      </c>
      <c r="C52" s="11" t="s">
        <v>29</v>
      </c>
      <c r="D52" s="31">
        <v>218952.30365634838</v>
      </c>
      <c r="E52" s="31">
        <v>262095.38229466596</v>
      </c>
      <c r="F52" s="31">
        <v>661345.68930165132</v>
      </c>
      <c r="G52" s="31">
        <v>22868.838398429165</v>
      </c>
      <c r="H52" s="31">
        <v>41</v>
      </c>
      <c r="I52" s="31">
        <v>5035.9029840960129</v>
      </c>
      <c r="J52" s="31">
        <v>9201.4796440757709</v>
      </c>
      <c r="K52" s="32">
        <f t="shared" si="0"/>
        <v>3.5107370315020749</v>
      </c>
      <c r="L52" s="32">
        <f t="shared" si="1"/>
        <v>8.7253877570106972</v>
      </c>
      <c r="M52" s="32">
        <f t="shared" si="2"/>
        <v>0.17928326435161765</v>
      </c>
      <c r="N52" s="32">
        <f t="shared" si="3"/>
        <v>1.9214008808572973</v>
      </c>
    </row>
    <row r="53" spans="1:14" x14ac:dyDescent="0.3">
      <c r="A53" s="30">
        <v>43857</v>
      </c>
      <c r="B53" s="31">
        <v>5</v>
      </c>
      <c r="C53" s="11" t="s">
        <v>29</v>
      </c>
      <c r="D53" s="31">
        <v>228519.34115411661</v>
      </c>
      <c r="E53" s="31">
        <v>280960.21317073732</v>
      </c>
      <c r="F53" s="31">
        <v>704910.78690568497</v>
      </c>
      <c r="G53" s="31">
        <v>23982.906154825541</v>
      </c>
      <c r="H53" s="31">
        <v>90</v>
      </c>
      <c r="I53" s="31">
        <v>7541.1382580858481</v>
      </c>
      <c r="J53" s="31">
        <v>9619.5566460254431</v>
      </c>
      <c r="K53" s="32">
        <f t="shared" si="0"/>
        <v>3.4238145456487512</v>
      </c>
      <c r="L53" s="32">
        <f t="shared" si="1"/>
        <v>8.5360506685874835</v>
      </c>
      <c r="M53" s="32">
        <f t="shared" si="2"/>
        <v>0.37526728170051787</v>
      </c>
      <c r="N53" s="32">
        <f t="shared" si="3"/>
        <v>2.6840591317117051</v>
      </c>
    </row>
    <row r="54" spans="1:14" x14ac:dyDescent="0.3">
      <c r="A54" s="30">
        <v>43858</v>
      </c>
      <c r="B54" s="31">
        <v>5</v>
      </c>
      <c r="C54" s="11" t="s">
        <v>29</v>
      </c>
      <c r="D54" s="31">
        <v>228831.60281297527</v>
      </c>
      <c r="E54" s="31">
        <v>280943.27087994566</v>
      </c>
      <c r="F54" s="31">
        <v>705417.57282626512</v>
      </c>
      <c r="G54" s="31">
        <v>23755.167541553699</v>
      </c>
      <c r="H54" s="31">
        <v>158</v>
      </c>
      <c r="I54" s="31">
        <v>10755.085332209837</v>
      </c>
      <c r="J54" s="31">
        <v>9567.462334102971</v>
      </c>
      <c r="K54" s="32">
        <f t="shared" si="0"/>
        <v>3.405478374383772</v>
      </c>
      <c r="L54" s="32">
        <f t="shared" si="1"/>
        <v>8.4555033004171491</v>
      </c>
      <c r="M54" s="32">
        <f t="shared" si="2"/>
        <v>0.66511844096076644</v>
      </c>
      <c r="N54" s="32">
        <f t="shared" si="3"/>
        <v>3.8282053521067478</v>
      </c>
    </row>
    <row r="55" spans="1:14" x14ac:dyDescent="0.3">
      <c r="A55" s="30">
        <v>43859</v>
      </c>
      <c r="B55" s="31">
        <v>5</v>
      </c>
      <c r="C55" s="11" t="s">
        <v>29</v>
      </c>
      <c r="D55" s="31">
        <v>228597.42727947055</v>
      </c>
      <c r="E55" s="31">
        <v>275189.59980078909</v>
      </c>
      <c r="F55" s="31">
        <v>708344.00957494276</v>
      </c>
      <c r="G55" s="31">
        <v>23934.176548078962</v>
      </c>
      <c r="H55" s="31">
        <v>190</v>
      </c>
      <c r="I55" s="31">
        <v>4114.7536910304698</v>
      </c>
      <c r="J55" s="31">
        <v>9591.0339996248986</v>
      </c>
      <c r="K55" s="32">
        <f t="shared" si="0"/>
        <v>3.4852458110945652</v>
      </c>
      <c r="L55" s="32">
        <f t="shared" si="1"/>
        <v>8.6973405119252369</v>
      </c>
      <c r="M55" s="32">
        <f t="shared" si="2"/>
        <v>0.79384389773480657</v>
      </c>
      <c r="N55" s="32">
        <f t="shared" si="3"/>
        <v>1.495243168349806</v>
      </c>
    </row>
    <row r="56" spans="1:14" x14ac:dyDescent="0.3">
      <c r="A56" s="30">
        <v>43860</v>
      </c>
      <c r="B56" s="31">
        <v>5</v>
      </c>
      <c r="C56" s="11" t="s">
        <v>29</v>
      </c>
      <c r="D56" s="31">
        <v>233168.44403528507</v>
      </c>
      <c r="E56" s="31">
        <v>277474.93303095805</v>
      </c>
      <c r="F56" s="31">
        <v>704431.92132028914</v>
      </c>
      <c r="G56" s="31">
        <v>25128.620925409265</v>
      </c>
      <c r="H56" s="31">
        <v>180</v>
      </c>
      <c r="I56" s="31">
        <v>5362.8742128115564</v>
      </c>
      <c r="J56" s="31">
        <v>10068.053976615385</v>
      </c>
      <c r="K56" s="32">
        <f t="shared" si="0"/>
        <v>3.6284553226622767</v>
      </c>
      <c r="L56" s="32">
        <f t="shared" si="1"/>
        <v>9.0561769493627189</v>
      </c>
      <c r="M56" s="32">
        <f t="shared" si="2"/>
        <v>0.71631467773064184</v>
      </c>
      <c r="N56" s="32">
        <f t="shared" si="3"/>
        <v>1.9327418712137205</v>
      </c>
    </row>
    <row r="57" spans="1:14" x14ac:dyDescent="0.3">
      <c r="A57" s="30">
        <v>43861</v>
      </c>
      <c r="B57" s="31">
        <v>5</v>
      </c>
      <c r="C57" s="11" t="s">
        <v>29</v>
      </c>
      <c r="D57" s="31">
        <v>245357.20605935337</v>
      </c>
      <c r="E57" s="31">
        <v>293250.43589393463</v>
      </c>
      <c r="F57" s="31">
        <v>758058.767852291</v>
      </c>
      <c r="G57" s="31">
        <v>26308.688372759909</v>
      </c>
      <c r="H57" s="31">
        <v>48</v>
      </c>
      <c r="I57" s="31">
        <v>8342.1450060180141</v>
      </c>
      <c r="J57" s="31">
        <v>10570.44086180145</v>
      </c>
      <c r="K57" s="32">
        <f t="shared" si="0"/>
        <v>3.6045780561515204</v>
      </c>
      <c r="L57" s="32">
        <f t="shared" si="1"/>
        <v>8.9714063996397488</v>
      </c>
      <c r="M57" s="32">
        <f t="shared" si="2"/>
        <v>0.18244923243569733</v>
      </c>
      <c r="N57" s="32">
        <f t="shared" si="3"/>
        <v>2.8447170012171008</v>
      </c>
    </row>
    <row r="58" spans="1:14" x14ac:dyDescent="0.3">
      <c r="A58" s="30">
        <v>43834</v>
      </c>
      <c r="B58" s="31">
        <v>2</v>
      </c>
      <c r="C58" s="11" t="s">
        <v>30</v>
      </c>
      <c r="D58" s="31">
        <v>100758.82052704296</v>
      </c>
      <c r="E58" s="31">
        <v>122926.17822669832</v>
      </c>
      <c r="F58" s="31">
        <v>309626.91806263715</v>
      </c>
      <c r="G58" s="31">
        <v>10981.485626617075</v>
      </c>
      <c r="H58" s="31">
        <v>103</v>
      </c>
      <c r="I58" s="31">
        <v>1209.1058463245156</v>
      </c>
      <c r="J58" s="31">
        <v>6589.0222049264803</v>
      </c>
      <c r="K58" s="32">
        <f t="shared" si="0"/>
        <v>5.3601456581324118</v>
      </c>
      <c r="L58" s="32">
        <f t="shared" si="1"/>
        <v>8.9333987154186243</v>
      </c>
      <c r="M58" s="32">
        <f t="shared" si="2"/>
        <v>0.93794231037690556</v>
      </c>
      <c r="N58" s="32">
        <f t="shared" si="3"/>
        <v>0.9836032192383819</v>
      </c>
    </row>
    <row r="59" spans="1:14" x14ac:dyDescent="0.3">
      <c r="A59" s="30">
        <v>43835</v>
      </c>
      <c r="B59" s="31">
        <v>2</v>
      </c>
      <c r="C59" s="11" t="s">
        <v>30</v>
      </c>
      <c r="D59" s="31">
        <v>103238.48583510483</v>
      </c>
      <c r="E59" s="31">
        <v>123087.61207009094</v>
      </c>
      <c r="F59" s="31">
        <v>317458.19903287751</v>
      </c>
      <c r="G59" s="31">
        <v>10519.328150901014</v>
      </c>
      <c r="H59" s="31">
        <v>105</v>
      </c>
      <c r="I59" s="31">
        <v>2993.9160892180398</v>
      </c>
      <c r="J59" s="31">
        <v>6250.796662100599</v>
      </c>
      <c r="K59" s="32">
        <f t="shared" si="0"/>
        <v>5.0783312446919107</v>
      </c>
      <c r="L59" s="32">
        <f t="shared" si="1"/>
        <v>8.5462119006020636</v>
      </c>
      <c r="M59" s="32">
        <f t="shared" si="2"/>
        <v>0.99816260595508111</v>
      </c>
      <c r="N59" s="32">
        <f t="shared" si="3"/>
        <v>2.4323455779718808</v>
      </c>
    </row>
    <row r="60" spans="1:14" x14ac:dyDescent="0.3">
      <c r="A60" s="30">
        <v>43836</v>
      </c>
      <c r="B60" s="31">
        <v>2</v>
      </c>
      <c r="C60" s="11" t="s">
        <v>30</v>
      </c>
      <c r="D60" s="31">
        <v>102490.50625512988</v>
      </c>
      <c r="E60" s="31">
        <v>124888.8725089967</v>
      </c>
      <c r="F60" s="31">
        <v>317438.83448592445</v>
      </c>
      <c r="G60" s="31">
        <v>11113.029490785841</v>
      </c>
      <c r="H60" s="31">
        <v>85</v>
      </c>
      <c r="I60" s="31">
        <v>1229.8860750615586</v>
      </c>
      <c r="J60" s="31">
        <v>6528.1500759997061</v>
      </c>
      <c r="K60" s="32">
        <f t="shared" si="0"/>
        <v>5.2271671165334865</v>
      </c>
      <c r="L60" s="32">
        <f t="shared" si="1"/>
        <v>8.8983343892269371</v>
      </c>
      <c r="M60" s="32">
        <f t="shared" si="2"/>
        <v>0.76486794235969724</v>
      </c>
      <c r="N60" s="32">
        <f t="shared" si="3"/>
        <v>0.98478435296384026</v>
      </c>
    </row>
    <row r="61" spans="1:14" x14ac:dyDescent="0.3">
      <c r="A61" s="30">
        <v>43837</v>
      </c>
      <c r="B61" s="31">
        <v>2</v>
      </c>
      <c r="C61" s="11" t="s">
        <v>30</v>
      </c>
      <c r="D61" s="31">
        <v>100551.38166325308</v>
      </c>
      <c r="E61" s="31">
        <v>119717.53468511312</v>
      </c>
      <c r="F61" s="31">
        <v>301982.14705945289</v>
      </c>
      <c r="G61" s="31">
        <v>10272.505698535559</v>
      </c>
      <c r="H61" s="31">
        <v>82</v>
      </c>
      <c r="I61" s="31">
        <v>5027.5690831626544</v>
      </c>
      <c r="J61" s="31">
        <v>5975.9654128826242</v>
      </c>
      <c r="K61" s="32">
        <f t="shared" si="0"/>
        <v>4.991721077953116</v>
      </c>
      <c r="L61" s="32">
        <f t="shared" si="1"/>
        <v>8.5806191428472047</v>
      </c>
      <c r="M61" s="32">
        <f t="shared" si="2"/>
        <v>0.79824730602670646</v>
      </c>
      <c r="N61" s="32">
        <f t="shared" si="3"/>
        <v>4.199526073090639</v>
      </c>
    </row>
    <row r="62" spans="1:14" x14ac:dyDescent="0.3">
      <c r="A62" s="30">
        <v>43838</v>
      </c>
      <c r="B62" s="31">
        <v>2</v>
      </c>
      <c r="C62" s="11" t="s">
        <v>30</v>
      </c>
      <c r="D62" s="31">
        <v>104827.5564083068</v>
      </c>
      <c r="E62" s="31">
        <v>125043.26076292955</v>
      </c>
      <c r="F62" s="31">
        <v>320993.01900206204</v>
      </c>
      <c r="G62" s="31">
        <v>10658.091407602435</v>
      </c>
      <c r="H62" s="31">
        <v>82</v>
      </c>
      <c r="I62" s="31">
        <v>1572.413346124602</v>
      </c>
      <c r="J62" s="31">
        <v>6134.0552166125044</v>
      </c>
      <c r="K62" s="32">
        <f t="shared" si="0"/>
        <v>4.9055464318401816</v>
      </c>
      <c r="L62" s="32">
        <f t="shared" si="1"/>
        <v>8.5235232531317227</v>
      </c>
      <c r="M62" s="32">
        <f t="shared" si="2"/>
        <v>0.76936851884671642</v>
      </c>
      <c r="N62" s="32">
        <f t="shared" si="3"/>
        <v>1.2574954751905838</v>
      </c>
    </row>
    <row r="63" spans="1:14" x14ac:dyDescent="0.3">
      <c r="A63" s="30">
        <v>43839</v>
      </c>
      <c r="B63" s="31">
        <v>2</v>
      </c>
      <c r="C63" s="11" t="s">
        <v>30</v>
      </c>
      <c r="D63" s="31">
        <v>104961.6301721163</v>
      </c>
      <c r="E63" s="31">
        <v>127052.83052011265</v>
      </c>
      <c r="F63" s="31">
        <v>318551.95609380311</v>
      </c>
      <c r="G63" s="31">
        <v>10870.792962662539</v>
      </c>
      <c r="H63" s="31">
        <v>117</v>
      </c>
      <c r="I63" s="31">
        <v>1889.3093430980934</v>
      </c>
      <c r="J63" s="31">
        <v>6178.7980910078513</v>
      </c>
      <c r="K63" s="32">
        <f t="shared" si="0"/>
        <v>4.8631723242322717</v>
      </c>
      <c r="L63" s="32">
        <f t="shared" si="1"/>
        <v>8.5561202518362443</v>
      </c>
      <c r="M63" s="32">
        <f t="shared" si="2"/>
        <v>1.0762784315905476</v>
      </c>
      <c r="N63" s="32">
        <f t="shared" si="3"/>
        <v>1.4870265663219624</v>
      </c>
    </row>
    <row r="64" spans="1:14" x14ac:dyDescent="0.3">
      <c r="A64" s="30">
        <v>43840</v>
      </c>
      <c r="B64" s="31">
        <v>2</v>
      </c>
      <c r="C64" s="11" t="s">
        <v>30</v>
      </c>
      <c r="D64" s="31">
        <v>103207.48128507283</v>
      </c>
      <c r="E64" s="31">
        <v>125259.73465594232</v>
      </c>
      <c r="F64" s="31">
        <v>312411.15077111212</v>
      </c>
      <c r="G64" s="31">
        <v>10467.327967171395</v>
      </c>
      <c r="H64" s="31">
        <v>144</v>
      </c>
      <c r="I64" s="31">
        <v>1651.3197005611653</v>
      </c>
      <c r="J64" s="31">
        <v>5900.2732449047116</v>
      </c>
      <c r="K64" s="32">
        <f t="shared" si="0"/>
        <v>4.7104308987331898</v>
      </c>
      <c r="L64" s="32">
        <f t="shared" si="1"/>
        <v>8.3564985954365714</v>
      </c>
      <c r="M64" s="32">
        <f t="shared" si="2"/>
        <v>1.3757092588636388</v>
      </c>
      <c r="N64" s="32">
        <f t="shared" si="3"/>
        <v>1.31831646067025</v>
      </c>
    </row>
    <row r="65" spans="1:14" x14ac:dyDescent="0.3">
      <c r="A65" s="30">
        <v>43841</v>
      </c>
      <c r="B65" s="31">
        <v>3</v>
      </c>
      <c r="C65" s="11" t="s">
        <v>30</v>
      </c>
      <c r="D65" s="31">
        <v>103657.98809774913</v>
      </c>
      <c r="E65" s="31">
        <v>124684.15014295002</v>
      </c>
      <c r="F65" s="31">
        <v>315438.99003539502</v>
      </c>
      <c r="G65" s="31">
        <v>11210.353715755085</v>
      </c>
      <c r="H65" s="31">
        <v>28</v>
      </c>
      <c r="I65" s="31">
        <v>5079.2414167897068</v>
      </c>
      <c r="J65" s="31">
        <v>6245.1562723292882</v>
      </c>
      <c r="K65" s="32">
        <f t="shared" si="0"/>
        <v>5.0087812004727423</v>
      </c>
      <c r="L65" s="32">
        <f t="shared" si="1"/>
        <v>8.9910014247219454</v>
      </c>
      <c r="M65" s="32">
        <f t="shared" si="2"/>
        <v>0.24976910372282601</v>
      </c>
      <c r="N65" s="32">
        <f t="shared" si="3"/>
        <v>4.073686519871508</v>
      </c>
    </row>
    <row r="66" spans="1:14" x14ac:dyDescent="0.3">
      <c r="A66" s="30">
        <v>43842</v>
      </c>
      <c r="B66" s="31">
        <v>3</v>
      </c>
      <c r="C66" s="11" t="s">
        <v>30</v>
      </c>
      <c r="D66" s="31">
        <v>101654.36986882846</v>
      </c>
      <c r="E66" s="31">
        <v>122357.69533201864</v>
      </c>
      <c r="F66" s="31">
        <v>310301.80360966671</v>
      </c>
      <c r="G66" s="31">
        <v>10357.412922665229</v>
      </c>
      <c r="H66" s="31">
        <v>54</v>
      </c>
      <c r="I66" s="31">
        <v>3049.6310960648539</v>
      </c>
      <c r="J66" s="31">
        <v>5707.2425846288033</v>
      </c>
      <c r="K66" s="32">
        <f t="shared" si="0"/>
        <v>4.6643920262981027</v>
      </c>
      <c r="L66" s="32">
        <f t="shared" si="1"/>
        <v>8.4648643426637786</v>
      </c>
      <c r="M66" s="32">
        <f t="shared" si="2"/>
        <v>0.52136571558165135</v>
      </c>
      <c r="N66" s="32">
        <f t="shared" si="3"/>
        <v>2.4923901090075735</v>
      </c>
    </row>
    <row r="67" spans="1:14" x14ac:dyDescent="0.3">
      <c r="A67" s="30">
        <v>43843</v>
      </c>
      <c r="B67" s="31">
        <v>3</v>
      </c>
      <c r="C67" s="11" t="s">
        <v>30</v>
      </c>
      <c r="D67" s="31">
        <v>101551.11534127542</v>
      </c>
      <c r="E67" s="31">
        <v>120859.21537619516</v>
      </c>
      <c r="F67" s="31">
        <v>308755.37165586604</v>
      </c>
      <c r="G67" s="31">
        <v>11060.25122438755</v>
      </c>
      <c r="H67" s="31">
        <v>153</v>
      </c>
      <c r="I67" s="31">
        <v>1523.2667301191314</v>
      </c>
      <c r="J67" s="31">
        <v>6002.5626597967876</v>
      </c>
      <c r="K67" s="32">
        <f t="shared" ref="K67:K130" si="4">(J67/E67)*100</f>
        <v>4.9665742418670975</v>
      </c>
      <c r="L67" s="32">
        <f t="shared" ref="L67:L130" si="5">(G67/E67)*100</f>
        <v>9.1513511733140174</v>
      </c>
      <c r="M67" s="32">
        <f t="shared" ref="M67:M130" si="6">(H67/G67)*100</f>
        <v>1.3833320500228712</v>
      </c>
      <c r="N67" s="32">
        <f t="shared" ref="N67:N130" si="7">(I67/E67)*100</f>
        <v>1.2603645699483492</v>
      </c>
    </row>
    <row r="68" spans="1:14" x14ac:dyDescent="0.3">
      <c r="A68" s="30">
        <v>43844</v>
      </c>
      <c r="B68" s="31">
        <v>3</v>
      </c>
      <c r="C68" s="11" t="s">
        <v>30</v>
      </c>
      <c r="D68" s="31">
        <v>103756.53684597998</v>
      </c>
      <c r="E68" s="31">
        <v>125206.25462429546</v>
      </c>
      <c r="F68" s="31">
        <v>315671.67989550537</v>
      </c>
      <c r="G68" s="31">
        <v>11153.761211883304</v>
      </c>
      <c r="H68" s="31">
        <v>151</v>
      </c>
      <c r="I68" s="31">
        <v>1037.5653684597999</v>
      </c>
      <c r="J68" s="31">
        <v>5981.9416398599369</v>
      </c>
      <c r="K68" s="32">
        <f t="shared" si="4"/>
        <v>4.7776699796746254</v>
      </c>
      <c r="L68" s="32">
        <f t="shared" si="5"/>
        <v>8.9083099285672507</v>
      </c>
      <c r="M68" s="32">
        <f t="shared" si="6"/>
        <v>1.3538034133196561</v>
      </c>
      <c r="N68" s="32">
        <f t="shared" si="7"/>
        <v>0.82868493397011744</v>
      </c>
    </row>
    <row r="69" spans="1:14" x14ac:dyDescent="0.3">
      <c r="A69" s="30">
        <v>43845</v>
      </c>
      <c r="B69" s="31">
        <v>3</v>
      </c>
      <c r="C69" s="11" t="s">
        <v>30</v>
      </c>
      <c r="D69" s="31">
        <v>101853.92211587004</v>
      </c>
      <c r="E69" s="31">
        <v>122435.88218020146</v>
      </c>
      <c r="F69" s="31">
        <v>313037.15903125226</v>
      </c>
      <c r="G69" s="31">
        <v>10899.649338182342</v>
      </c>
      <c r="H69" s="31">
        <v>81</v>
      </c>
      <c r="I69" s="31">
        <v>4379.7186509824114</v>
      </c>
      <c r="J69" s="31">
        <v>5796.8266348296975</v>
      </c>
      <c r="K69" s="32">
        <f t="shared" si="4"/>
        <v>4.7345815063413452</v>
      </c>
      <c r="L69" s="32">
        <f t="shared" si="5"/>
        <v>8.9023325058745524</v>
      </c>
      <c r="M69" s="32">
        <f t="shared" si="6"/>
        <v>0.74314317357211235</v>
      </c>
      <c r="N69" s="32">
        <f t="shared" si="7"/>
        <v>3.5771528517565869</v>
      </c>
    </row>
    <row r="70" spans="1:14" x14ac:dyDescent="0.3">
      <c r="A70" s="30">
        <v>43846</v>
      </c>
      <c r="B70" s="31">
        <v>3</v>
      </c>
      <c r="C70" s="11" t="s">
        <v>30</v>
      </c>
      <c r="D70" s="31">
        <v>104779.49440767686</v>
      </c>
      <c r="E70" s="31">
        <v>126680.11739846863</v>
      </c>
      <c r="F70" s="31">
        <v>318752.90704553027</v>
      </c>
      <c r="G70" s="31">
        <v>11439.292488861816</v>
      </c>
      <c r="H70" s="31">
        <v>131</v>
      </c>
      <c r="I70" s="31">
        <v>2619.4873601919217</v>
      </c>
      <c r="J70" s="31">
        <v>5992.5589551965732</v>
      </c>
      <c r="K70" s="32">
        <f t="shared" si="4"/>
        <v>4.730465268158186</v>
      </c>
      <c r="L70" s="32">
        <f t="shared" si="5"/>
        <v>9.0300614838237419</v>
      </c>
      <c r="M70" s="32">
        <f t="shared" si="6"/>
        <v>1.1451757189314966</v>
      </c>
      <c r="N70" s="32">
        <f t="shared" si="7"/>
        <v>2.0677967576809233</v>
      </c>
    </row>
    <row r="71" spans="1:14" x14ac:dyDescent="0.3">
      <c r="A71" s="30">
        <v>43847</v>
      </c>
      <c r="B71" s="31">
        <v>3</v>
      </c>
      <c r="C71" s="11" t="s">
        <v>30</v>
      </c>
      <c r="D71" s="31">
        <v>100387.40668135043</v>
      </c>
      <c r="E71" s="31">
        <v>123263.02957663371</v>
      </c>
      <c r="F71" s="31">
        <v>307557.28676329425</v>
      </c>
      <c r="G71" s="31">
        <v>10660.189801435052</v>
      </c>
      <c r="H71" s="31">
        <v>186</v>
      </c>
      <c r="I71" s="31">
        <v>2810.8473870778121</v>
      </c>
      <c r="J71" s="31">
        <v>5523.2526687888576</v>
      </c>
      <c r="K71" s="32">
        <f t="shared" si="4"/>
        <v>4.4808672054867857</v>
      </c>
      <c r="L71" s="32">
        <f t="shared" si="5"/>
        <v>8.6483269460836336</v>
      </c>
      <c r="M71" s="32">
        <f t="shared" si="6"/>
        <v>1.7448094589738081</v>
      </c>
      <c r="N71" s="32">
        <f t="shared" si="7"/>
        <v>2.2803653266775208</v>
      </c>
    </row>
    <row r="72" spans="1:14" x14ac:dyDescent="0.3">
      <c r="A72" s="30">
        <v>43848</v>
      </c>
      <c r="B72" s="31">
        <v>4</v>
      </c>
      <c r="C72" s="11" t="s">
        <v>30</v>
      </c>
      <c r="D72" s="31">
        <v>104901.3977227288</v>
      </c>
      <c r="E72" s="31">
        <v>126648.98184596196</v>
      </c>
      <c r="F72" s="31">
        <v>324736.95563315979</v>
      </c>
      <c r="G72" s="31">
        <v>10753.264920168353</v>
      </c>
      <c r="H72" s="31">
        <v>200</v>
      </c>
      <c r="I72" s="31">
        <v>2937.2391362364065</v>
      </c>
      <c r="J72" s="31">
        <v>5501.1984926230416</v>
      </c>
      <c r="K72" s="32">
        <f t="shared" si="4"/>
        <v>4.3436578900523077</v>
      </c>
      <c r="L72" s="32">
        <f t="shared" si="5"/>
        <v>8.4906051066775365</v>
      </c>
      <c r="M72" s="32">
        <f t="shared" si="6"/>
        <v>1.859900239460192</v>
      </c>
      <c r="N72" s="32">
        <f t="shared" si="7"/>
        <v>2.3191968016046522</v>
      </c>
    </row>
    <row r="73" spans="1:14" x14ac:dyDescent="0.3">
      <c r="A73" s="30">
        <v>43849</v>
      </c>
      <c r="B73" s="31">
        <v>4</v>
      </c>
      <c r="C73" s="11" t="s">
        <v>30</v>
      </c>
      <c r="D73" s="31">
        <v>104006.78115351481</v>
      </c>
      <c r="E73" s="31">
        <v>125642.50648401299</v>
      </c>
      <c r="F73" s="31">
        <v>313348.90983908431</v>
      </c>
      <c r="G73" s="31">
        <v>10659.004757959026</v>
      </c>
      <c r="H73" s="31">
        <v>171</v>
      </c>
      <c r="I73" s="31">
        <v>4576.2983707546518</v>
      </c>
      <c r="J73" s="31">
        <v>5382.5669563995971</v>
      </c>
      <c r="K73" s="32">
        <f t="shared" si="4"/>
        <v>4.284033411164466</v>
      </c>
      <c r="L73" s="32">
        <f t="shared" si="5"/>
        <v>8.4835976742594674</v>
      </c>
      <c r="M73" s="32">
        <f t="shared" si="6"/>
        <v>1.6042773587497945</v>
      </c>
      <c r="N73" s="32">
        <f t="shared" si="7"/>
        <v>3.6423169982978245</v>
      </c>
    </row>
    <row r="74" spans="1:14" x14ac:dyDescent="0.3">
      <c r="A74" s="30">
        <v>43850</v>
      </c>
      <c r="B74" s="31">
        <v>4</v>
      </c>
      <c r="C74" s="11" t="s">
        <v>30</v>
      </c>
      <c r="D74" s="31">
        <v>103701.10936970645</v>
      </c>
      <c r="E74" s="31">
        <v>126830.21076145707</v>
      </c>
      <c r="F74" s="31">
        <v>321015.38418034808</v>
      </c>
      <c r="G74" s="31">
        <v>10940.491558477752</v>
      </c>
      <c r="H74" s="31">
        <v>155</v>
      </c>
      <c r="I74" s="31">
        <v>3836.9410466791387</v>
      </c>
      <c r="J74" s="31">
        <v>5445.212820430711</v>
      </c>
      <c r="K74" s="32">
        <f t="shared" si="4"/>
        <v>4.2933089740520067</v>
      </c>
      <c r="L74" s="32">
        <f t="shared" si="5"/>
        <v>8.6260927051952034</v>
      </c>
      <c r="M74" s="32">
        <f t="shared" si="6"/>
        <v>1.4167553548349572</v>
      </c>
      <c r="N74" s="32">
        <f t="shared" si="7"/>
        <v>3.0252579599474747</v>
      </c>
    </row>
    <row r="75" spans="1:14" x14ac:dyDescent="0.3">
      <c r="A75" s="30">
        <v>43851</v>
      </c>
      <c r="B75" s="31">
        <v>4</v>
      </c>
      <c r="C75" s="11" t="s">
        <v>30</v>
      </c>
      <c r="D75" s="31">
        <v>104264.36906243689</v>
      </c>
      <c r="E75" s="31">
        <v>125629.52600376039</v>
      </c>
      <c r="F75" s="31">
        <v>316326.10457260755</v>
      </c>
      <c r="G75" s="31">
        <v>10649.170989680662</v>
      </c>
      <c r="H75" s="31">
        <v>175</v>
      </c>
      <c r="I75" s="31">
        <v>3232.195440935544</v>
      </c>
      <c r="J75" s="31">
        <v>5237.6102308238205</v>
      </c>
      <c r="K75" s="32">
        <f t="shared" si="4"/>
        <v>4.1690917712027717</v>
      </c>
      <c r="L75" s="32">
        <f t="shared" si="5"/>
        <v>8.4766466358886898</v>
      </c>
      <c r="M75" s="32">
        <f t="shared" si="6"/>
        <v>1.643320406532863</v>
      </c>
      <c r="N75" s="32">
        <f t="shared" si="7"/>
        <v>2.5727992007538076</v>
      </c>
    </row>
    <row r="76" spans="1:14" x14ac:dyDescent="0.3">
      <c r="A76" s="30">
        <v>43852</v>
      </c>
      <c r="B76" s="31">
        <v>4</v>
      </c>
      <c r="C76" s="11" t="s">
        <v>30</v>
      </c>
      <c r="D76" s="31">
        <v>102493.01833036018</v>
      </c>
      <c r="E76" s="31">
        <v>125163.42802186272</v>
      </c>
      <c r="F76" s="31">
        <v>310301.57986020157</v>
      </c>
      <c r="G76" s="31">
        <v>11193.10137949536</v>
      </c>
      <c r="H76" s="31">
        <v>128</v>
      </c>
      <c r="I76" s="31">
        <v>4509.6928065358479</v>
      </c>
      <c r="J76" s="31">
        <v>5426.7001861723738</v>
      </c>
      <c r="K76" s="32">
        <f t="shared" si="4"/>
        <v>4.3356915609761613</v>
      </c>
      <c r="L76" s="32">
        <f t="shared" si="5"/>
        <v>8.9427890849555691</v>
      </c>
      <c r="M76" s="32">
        <f t="shared" si="6"/>
        <v>1.1435615175833498</v>
      </c>
      <c r="N76" s="32">
        <f t="shared" si="7"/>
        <v>3.603043539002563</v>
      </c>
    </row>
    <row r="77" spans="1:14" x14ac:dyDescent="0.3">
      <c r="A77" s="30">
        <v>43853</v>
      </c>
      <c r="B77" s="31">
        <v>4</v>
      </c>
      <c r="C77" s="11" t="s">
        <v>30</v>
      </c>
      <c r="D77" s="31">
        <v>101365.12598815942</v>
      </c>
      <c r="E77" s="31">
        <v>124139.11640262007</v>
      </c>
      <c r="F77" s="31">
        <v>311952.9674942912</v>
      </c>
      <c r="G77" s="31">
        <v>10395.90538212605</v>
      </c>
      <c r="H77" s="31">
        <v>110</v>
      </c>
      <c r="I77" s="31">
        <v>1115.0163858697535</v>
      </c>
      <c r="J77" s="31">
        <v>4982.0956816205789</v>
      </c>
      <c r="K77" s="32">
        <f t="shared" si="4"/>
        <v>4.0133165322863755</v>
      </c>
      <c r="L77" s="32">
        <f t="shared" si="5"/>
        <v>8.3743993701461807</v>
      </c>
      <c r="M77" s="32">
        <f t="shared" si="6"/>
        <v>1.0581088991933869</v>
      </c>
      <c r="N77" s="32">
        <f t="shared" si="7"/>
        <v>0.89819906745060418</v>
      </c>
    </row>
    <row r="78" spans="1:14" x14ac:dyDescent="0.3">
      <c r="A78" s="30">
        <v>43854</v>
      </c>
      <c r="B78" s="31">
        <v>4</v>
      </c>
      <c r="C78" s="11" t="s">
        <v>30</v>
      </c>
      <c r="D78" s="31">
        <v>104040.24297117881</v>
      </c>
      <c r="E78" s="31">
        <v>126981.99883770478</v>
      </c>
      <c r="F78" s="31">
        <v>316731.58959733549</v>
      </c>
      <c r="G78" s="31">
        <v>10933.031117047276</v>
      </c>
      <c r="H78" s="31">
        <v>79</v>
      </c>
      <c r="I78" s="31">
        <v>1248.4829156541457</v>
      </c>
      <c r="J78" s="31">
        <v>5166.2237462585636</v>
      </c>
      <c r="K78" s="32">
        <f t="shared" si="4"/>
        <v>4.0684693842798101</v>
      </c>
      <c r="L78" s="32">
        <f t="shared" si="5"/>
        <v>8.6099062994123621</v>
      </c>
      <c r="M78" s="32">
        <f t="shared" si="6"/>
        <v>0.72258094899976677</v>
      </c>
      <c r="N78" s="32">
        <f t="shared" si="7"/>
        <v>0.98319677362287161</v>
      </c>
    </row>
    <row r="79" spans="1:14" x14ac:dyDescent="0.3">
      <c r="A79" s="30">
        <v>43855</v>
      </c>
      <c r="B79" s="31">
        <v>5</v>
      </c>
      <c r="C79" s="11" t="s">
        <v>30</v>
      </c>
      <c r="D79" s="31">
        <v>103563.77145342482</v>
      </c>
      <c r="E79" s="31">
        <v>125761.56831469761</v>
      </c>
      <c r="F79" s="31">
        <v>318498.24704635481</v>
      </c>
      <c r="G79" s="31">
        <v>10878.004389547297</v>
      </c>
      <c r="H79" s="31">
        <v>63</v>
      </c>
      <c r="I79" s="31">
        <v>4556.8059439506924</v>
      </c>
      <c r="J79" s="31">
        <v>5078.0660231013599</v>
      </c>
      <c r="K79" s="32">
        <f t="shared" si="4"/>
        <v>4.0378520172349761</v>
      </c>
      <c r="L79" s="32">
        <f t="shared" si="5"/>
        <v>8.6497047828847702</v>
      </c>
      <c r="M79" s="32">
        <f t="shared" si="6"/>
        <v>0.57915034544881105</v>
      </c>
      <c r="N79" s="32">
        <f t="shared" si="7"/>
        <v>3.6233692097000856</v>
      </c>
    </row>
    <row r="80" spans="1:14" x14ac:dyDescent="0.3">
      <c r="A80" s="30">
        <v>43856</v>
      </c>
      <c r="B80" s="31">
        <v>5</v>
      </c>
      <c r="C80" s="11" t="s">
        <v>30</v>
      </c>
      <c r="D80" s="31">
        <v>104807.80824503826</v>
      </c>
      <c r="E80" s="31">
        <v>125704.35737655852</v>
      </c>
      <c r="F80" s="31">
        <v>320050.22464472585</v>
      </c>
      <c r="G80" s="31">
        <v>11118.05812055034</v>
      </c>
      <c r="H80" s="31">
        <v>65</v>
      </c>
      <c r="I80" s="31">
        <v>3877.8889050664156</v>
      </c>
      <c r="J80" s="31">
        <v>3405.2853672477249</v>
      </c>
      <c r="K80" s="32">
        <f t="shared" si="4"/>
        <v>2.7089636654733389</v>
      </c>
      <c r="L80" s="32">
        <f t="shared" si="5"/>
        <v>8.8446083752253823</v>
      </c>
      <c r="M80" s="32">
        <f t="shared" si="6"/>
        <v>0.58463446849459821</v>
      </c>
      <c r="N80" s="32">
        <f t="shared" si="7"/>
        <v>3.084927989767178</v>
      </c>
    </row>
    <row r="81" spans="1:14" x14ac:dyDescent="0.3">
      <c r="A81" s="30">
        <v>43857</v>
      </c>
      <c r="B81" s="31">
        <v>5</v>
      </c>
      <c r="C81" s="11" t="s">
        <v>30</v>
      </c>
      <c r="D81" s="31">
        <v>104204.70909099693</v>
      </c>
      <c r="E81" s="31">
        <v>127932.84330954208</v>
      </c>
      <c r="F81" s="31">
        <v>318328.18708475796</v>
      </c>
      <c r="G81" s="31">
        <v>10553.676810985842</v>
      </c>
      <c r="H81" s="31">
        <v>26</v>
      </c>
      <c r="I81" s="31">
        <v>4689.2119090948618</v>
      </c>
      <c r="J81" s="31">
        <v>3198.750102655205</v>
      </c>
      <c r="K81" s="32">
        <f t="shared" si="4"/>
        <v>2.5003353477539894</v>
      </c>
      <c r="L81" s="32">
        <f t="shared" si="5"/>
        <v>8.2493881461311034</v>
      </c>
      <c r="M81" s="32">
        <f t="shared" si="6"/>
        <v>0.24635963812095629</v>
      </c>
      <c r="N81" s="32">
        <f t="shared" si="7"/>
        <v>3.6653698829697698</v>
      </c>
    </row>
    <row r="82" spans="1:14" x14ac:dyDescent="0.3">
      <c r="A82" s="30">
        <v>43858</v>
      </c>
      <c r="B82" s="31">
        <v>5</v>
      </c>
      <c r="C82" s="11" t="s">
        <v>30</v>
      </c>
      <c r="D82" s="31">
        <v>104101.64928700063</v>
      </c>
      <c r="E82" s="31">
        <v>125933.94022516029</v>
      </c>
      <c r="F82" s="31">
        <v>315043.81699849805</v>
      </c>
      <c r="G82" s="31">
        <v>11180.487015416753</v>
      </c>
      <c r="H82" s="31">
        <v>27</v>
      </c>
      <c r="I82" s="31">
        <v>2186.1346350270132</v>
      </c>
      <c r="J82" s="31">
        <v>3340.0406574706963</v>
      </c>
      <c r="K82" s="32">
        <f t="shared" si="4"/>
        <v>2.6522164330751172</v>
      </c>
      <c r="L82" s="32">
        <f t="shared" si="5"/>
        <v>8.8780570157869239</v>
      </c>
      <c r="M82" s="32">
        <f t="shared" si="6"/>
        <v>0.24149216364877263</v>
      </c>
      <c r="N82" s="32">
        <f t="shared" si="7"/>
        <v>1.7359376123056034</v>
      </c>
    </row>
    <row r="83" spans="1:14" x14ac:dyDescent="0.3">
      <c r="A83" s="30">
        <v>43859</v>
      </c>
      <c r="B83" s="31">
        <v>5</v>
      </c>
      <c r="C83" s="11" t="s">
        <v>30</v>
      </c>
      <c r="D83" s="31">
        <v>101927.2299048549</v>
      </c>
      <c r="E83" s="31">
        <v>123024.77866566155</v>
      </c>
      <c r="F83" s="31">
        <v>307851.99992037879</v>
      </c>
      <c r="G83" s="31">
        <v>10763.293110219236</v>
      </c>
      <c r="H83" s="31">
        <v>28</v>
      </c>
      <c r="I83" s="31">
        <v>3057.8168971456471</v>
      </c>
      <c r="J83" s="31">
        <v>3170.5421374053085</v>
      </c>
      <c r="K83" s="32">
        <f t="shared" si="4"/>
        <v>2.5771573595118888</v>
      </c>
      <c r="L83" s="32">
        <f t="shared" si="5"/>
        <v>8.7488823202601438</v>
      </c>
      <c r="M83" s="32">
        <f t="shared" si="6"/>
        <v>0.26014343113461558</v>
      </c>
      <c r="N83" s="32">
        <f t="shared" si="7"/>
        <v>2.4855292814268961</v>
      </c>
    </row>
    <row r="84" spans="1:14" x14ac:dyDescent="0.3">
      <c r="A84" s="30">
        <v>43860</v>
      </c>
      <c r="B84" s="31">
        <v>5</v>
      </c>
      <c r="C84" s="11" t="s">
        <v>30</v>
      </c>
      <c r="D84" s="31">
        <v>101031.66566593028</v>
      </c>
      <c r="E84" s="31">
        <v>120407.50935358221</v>
      </c>
      <c r="F84" s="31">
        <v>305099.0177777448</v>
      </c>
      <c r="G84" s="31">
        <v>10543.56388419864</v>
      </c>
      <c r="H84" s="31">
        <v>144</v>
      </c>
      <c r="I84" s="31">
        <v>5051.5832832965143</v>
      </c>
      <c r="J84" s="31">
        <v>3049.2097775651864</v>
      </c>
      <c r="K84" s="32">
        <f t="shared" si="4"/>
        <v>2.5324083140122444</v>
      </c>
      <c r="L84" s="32">
        <f t="shared" si="5"/>
        <v>8.7565667131582128</v>
      </c>
      <c r="M84" s="32">
        <f t="shared" si="6"/>
        <v>1.3657621045556425</v>
      </c>
      <c r="N84" s="32">
        <f t="shared" si="7"/>
        <v>4.1954055111814554</v>
      </c>
    </row>
    <row r="85" spans="1:14" x14ac:dyDescent="0.3">
      <c r="A85" s="30">
        <v>43861</v>
      </c>
      <c r="B85" s="31">
        <v>5</v>
      </c>
      <c r="C85" s="11" t="s">
        <v>30</v>
      </c>
      <c r="D85" s="31">
        <v>104651.01196344878</v>
      </c>
      <c r="E85" s="31">
        <v>128648.67787245837</v>
      </c>
      <c r="F85" s="31">
        <v>315660.66491456953</v>
      </c>
      <c r="G85" s="31">
        <v>11445.814873719273</v>
      </c>
      <c r="H85" s="31">
        <v>195</v>
      </c>
      <c r="I85" s="31">
        <v>4186.0404785379515</v>
      </c>
      <c r="J85" s="31">
        <v>3222.8246975200618</v>
      </c>
      <c r="K85" s="32">
        <f t="shared" si="4"/>
        <v>2.5051362756445532</v>
      </c>
      <c r="L85" s="32">
        <f t="shared" si="5"/>
        <v>8.8969549186246546</v>
      </c>
      <c r="M85" s="32">
        <f t="shared" si="6"/>
        <v>1.7036794859205642</v>
      </c>
      <c r="N85" s="32">
        <f t="shared" si="7"/>
        <v>3.2538542546764222</v>
      </c>
    </row>
    <row r="86" spans="1:14" x14ac:dyDescent="0.3">
      <c r="A86" s="30">
        <v>43834</v>
      </c>
      <c r="B86" s="31">
        <v>2</v>
      </c>
      <c r="C86" s="11" t="s">
        <v>31</v>
      </c>
      <c r="D86" s="31">
        <v>419810.9472481907</v>
      </c>
      <c r="E86" s="31">
        <v>499862.69688958267</v>
      </c>
      <c r="F86" s="31">
        <v>1285552.7841461019</v>
      </c>
      <c r="G86" s="31">
        <v>44019.171436708057</v>
      </c>
      <c r="H86" s="31">
        <v>131</v>
      </c>
      <c r="I86" s="31">
        <v>6716.9751559710512</v>
      </c>
      <c r="J86" s="31">
        <v>26518.950781678432</v>
      </c>
      <c r="K86" s="32">
        <f t="shared" si="4"/>
        <v>5.3052470101677427</v>
      </c>
      <c r="L86" s="32">
        <f t="shared" si="5"/>
        <v>8.8062525390710817</v>
      </c>
      <c r="M86" s="32">
        <f t="shared" si="6"/>
        <v>0.29759760514428424</v>
      </c>
      <c r="N86" s="32">
        <f t="shared" si="7"/>
        <v>1.3437640371581479</v>
      </c>
    </row>
    <row r="87" spans="1:14" x14ac:dyDescent="0.3">
      <c r="A87" s="30">
        <v>43835</v>
      </c>
      <c r="B87" s="31">
        <v>2</v>
      </c>
      <c r="C87" s="11" t="s">
        <v>31</v>
      </c>
      <c r="D87" s="31">
        <v>416713.00655871234</v>
      </c>
      <c r="E87" s="31">
        <v>508323.52249991102</v>
      </c>
      <c r="F87" s="31">
        <v>1260056.1969444014</v>
      </c>
      <c r="G87" s="31">
        <v>43536.120465044965</v>
      </c>
      <c r="H87" s="31">
        <v>22</v>
      </c>
      <c r="I87" s="31">
        <v>4167.1300655871237</v>
      </c>
      <c r="J87" s="31">
        <v>26159.6851854698</v>
      </c>
      <c r="K87" s="32">
        <f t="shared" si="4"/>
        <v>5.1462669004215478</v>
      </c>
      <c r="L87" s="32">
        <f t="shared" si="5"/>
        <v>8.5646480121432091</v>
      </c>
      <c r="M87" s="32">
        <f t="shared" si="6"/>
        <v>5.0532752493791307E-2</v>
      </c>
      <c r="N87" s="32">
        <f t="shared" si="7"/>
        <v>0.81977911332794029</v>
      </c>
    </row>
    <row r="88" spans="1:14" x14ac:dyDescent="0.3">
      <c r="A88" s="30">
        <v>43836</v>
      </c>
      <c r="B88" s="31">
        <v>2</v>
      </c>
      <c r="C88" s="11" t="s">
        <v>31</v>
      </c>
      <c r="D88" s="31">
        <v>412107.11239018088</v>
      </c>
      <c r="E88" s="31">
        <v>502760.60650445329</v>
      </c>
      <c r="F88" s="31">
        <v>1270097.2740597462</v>
      </c>
      <c r="G88" s="31">
        <v>44323.908502771752</v>
      </c>
      <c r="H88" s="31">
        <v>185</v>
      </c>
      <c r="I88" s="31">
        <v>5357.3924610723516</v>
      </c>
      <c r="J88" s="31">
        <v>26634.758806070997</v>
      </c>
      <c r="K88" s="32">
        <f t="shared" si="4"/>
        <v>5.2977020199045919</v>
      </c>
      <c r="L88" s="32">
        <f t="shared" si="5"/>
        <v>8.8161061008623687</v>
      </c>
      <c r="M88" s="32">
        <f t="shared" si="6"/>
        <v>0.41738196438256614</v>
      </c>
      <c r="N88" s="32">
        <f t="shared" si="7"/>
        <v>1.0655951146054832</v>
      </c>
    </row>
    <row r="89" spans="1:14" x14ac:dyDescent="0.3">
      <c r="A89" s="30">
        <v>43837</v>
      </c>
      <c r="B89" s="31">
        <v>2</v>
      </c>
      <c r="C89" s="11" t="s">
        <v>31</v>
      </c>
      <c r="D89" s="31">
        <v>408130.48564117198</v>
      </c>
      <c r="E89" s="31">
        <v>499344.89521769137</v>
      </c>
      <c r="F89" s="31">
        <v>1264754.4397615381</v>
      </c>
      <c r="G89" s="31">
        <v>42537.122978909538</v>
      </c>
      <c r="H89" s="31">
        <v>149</v>
      </c>
      <c r="I89" s="31">
        <v>4489.4353420528914</v>
      </c>
      <c r="J89" s="31">
        <v>25590.501536106105</v>
      </c>
      <c r="K89" s="32">
        <f t="shared" si="4"/>
        <v>5.1248148887052958</v>
      </c>
      <c r="L89" s="32">
        <f t="shared" si="5"/>
        <v>8.5185857282801116</v>
      </c>
      <c r="M89" s="32">
        <f t="shared" si="6"/>
        <v>0.35028227008647517</v>
      </c>
      <c r="N89" s="32">
        <f t="shared" si="7"/>
        <v>0.89906503201473698</v>
      </c>
    </row>
    <row r="90" spans="1:14" x14ac:dyDescent="0.3">
      <c r="A90" s="30">
        <v>43838</v>
      </c>
      <c r="B90" s="31">
        <v>2</v>
      </c>
      <c r="C90" s="11" t="s">
        <v>31</v>
      </c>
      <c r="D90" s="31">
        <v>435470.87926513329</v>
      </c>
      <c r="E90" s="31">
        <v>534282.12600674247</v>
      </c>
      <c r="F90" s="31">
        <v>1334040.1188914054</v>
      </c>
      <c r="G90" s="31">
        <v>47764.283331741761</v>
      </c>
      <c r="H90" s="31">
        <v>72</v>
      </c>
      <c r="I90" s="31">
        <v>18289.776929135598</v>
      </c>
      <c r="J90" s="31">
        <v>28784.520295124865</v>
      </c>
      <c r="K90" s="32">
        <f t="shared" si="4"/>
        <v>5.3875132432863033</v>
      </c>
      <c r="L90" s="32">
        <f t="shared" si="5"/>
        <v>8.9398991668942696</v>
      </c>
      <c r="M90" s="32">
        <f t="shared" si="6"/>
        <v>0.15074024978022102</v>
      </c>
      <c r="N90" s="32">
        <f t="shared" si="7"/>
        <v>3.4232432714593162</v>
      </c>
    </row>
    <row r="91" spans="1:14" x14ac:dyDescent="0.3">
      <c r="A91" s="30">
        <v>43839</v>
      </c>
      <c r="B91" s="31">
        <v>2</v>
      </c>
      <c r="C91" s="11" t="s">
        <v>31</v>
      </c>
      <c r="D91" s="31">
        <v>448633.16401290463</v>
      </c>
      <c r="E91" s="31">
        <v>548847.80934852327</v>
      </c>
      <c r="F91" s="31">
        <v>1377823.3792430621</v>
      </c>
      <c r="G91" s="31">
        <v>45992.964644804117</v>
      </c>
      <c r="H91" s="31">
        <v>63</v>
      </c>
      <c r="I91" s="31">
        <v>20188.492380580708</v>
      </c>
      <c r="J91" s="31">
        <v>27715.593151424502</v>
      </c>
      <c r="K91" s="32">
        <f t="shared" si="4"/>
        <v>5.049777493750522</v>
      </c>
      <c r="L91" s="32">
        <f t="shared" si="5"/>
        <v>8.3799122200008966</v>
      </c>
      <c r="M91" s="32">
        <f t="shared" si="6"/>
        <v>0.13697747141663585</v>
      </c>
      <c r="N91" s="32">
        <f t="shared" si="7"/>
        <v>3.6783407051481616</v>
      </c>
    </row>
    <row r="92" spans="1:14" x14ac:dyDescent="0.3">
      <c r="A92" s="30">
        <v>43840</v>
      </c>
      <c r="B92" s="31">
        <v>2</v>
      </c>
      <c r="C92" s="11" t="s">
        <v>31</v>
      </c>
      <c r="D92" s="31">
        <v>415023.14798595937</v>
      </c>
      <c r="E92" s="31">
        <v>502783.1475586681</v>
      </c>
      <c r="F92" s="31">
        <v>1249487.4778922524</v>
      </c>
      <c r="G92" s="31">
        <v>45394.957524619014</v>
      </c>
      <c r="H92" s="31">
        <v>63</v>
      </c>
      <c r="I92" s="31">
        <v>16185.902771452416</v>
      </c>
      <c r="J92" s="31">
        <v>27332.906258753294</v>
      </c>
      <c r="K92" s="32">
        <f t="shared" si="4"/>
        <v>5.436321084243164</v>
      </c>
      <c r="L92" s="32">
        <f t="shared" si="5"/>
        <v>9.028734901923503</v>
      </c>
      <c r="M92" s="32">
        <f t="shared" si="6"/>
        <v>0.13878193401950703</v>
      </c>
      <c r="N92" s="32">
        <f t="shared" si="7"/>
        <v>3.2192611964114679</v>
      </c>
    </row>
    <row r="93" spans="1:14" x14ac:dyDescent="0.3">
      <c r="A93" s="30">
        <v>43841</v>
      </c>
      <c r="B93" s="31">
        <v>3</v>
      </c>
      <c r="C93" s="11" t="s">
        <v>31</v>
      </c>
      <c r="D93" s="31">
        <v>431600.89457627136</v>
      </c>
      <c r="E93" s="31">
        <v>524169.01504167652</v>
      </c>
      <c r="F93" s="31">
        <v>1319151.0148678739</v>
      </c>
      <c r="G93" s="31">
        <v>44571.353703466273</v>
      </c>
      <c r="H93" s="31">
        <v>108</v>
      </c>
      <c r="I93" s="31">
        <v>6905.6143132203415</v>
      </c>
      <c r="J93" s="31">
        <v>26810.988056556231</v>
      </c>
      <c r="K93" s="32">
        <f t="shared" si="4"/>
        <v>5.114950958027249</v>
      </c>
      <c r="L93" s="32">
        <f t="shared" si="5"/>
        <v>8.5032408296630084</v>
      </c>
      <c r="M93" s="32">
        <f t="shared" si="6"/>
        <v>0.24230809931985739</v>
      </c>
      <c r="N93" s="32">
        <f t="shared" si="7"/>
        <v>1.317440389465081</v>
      </c>
    </row>
    <row r="94" spans="1:14" x14ac:dyDescent="0.3">
      <c r="A94" s="30">
        <v>43842</v>
      </c>
      <c r="B94" s="31">
        <v>3</v>
      </c>
      <c r="C94" s="11" t="s">
        <v>31</v>
      </c>
      <c r="D94" s="31">
        <v>439153.68806816492</v>
      </c>
      <c r="E94" s="31">
        <v>528312.264728838</v>
      </c>
      <c r="F94" s="31">
        <v>1329676.956828037</v>
      </c>
      <c r="G94" s="31">
        <v>44878.037562699552</v>
      </c>
      <c r="H94" s="31">
        <v>96</v>
      </c>
      <c r="I94" s="31">
        <v>11417.995889772288</v>
      </c>
      <c r="J94" s="31">
        <v>26963.033945765055</v>
      </c>
      <c r="K94" s="32">
        <f t="shared" si="4"/>
        <v>5.1036168845340217</v>
      </c>
      <c r="L94" s="32">
        <f t="shared" si="5"/>
        <v>8.4946045282014584</v>
      </c>
      <c r="M94" s="32">
        <f t="shared" si="6"/>
        <v>0.21391309694831787</v>
      </c>
      <c r="N94" s="32">
        <f t="shared" si="7"/>
        <v>2.1612210527864044</v>
      </c>
    </row>
    <row r="95" spans="1:14" x14ac:dyDescent="0.3">
      <c r="A95" s="30">
        <v>43843</v>
      </c>
      <c r="B95" s="31">
        <v>3</v>
      </c>
      <c r="C95" s="11" t="s">
        <v>31</v>
      </c>
      <c r="D95" s="31">
        <v>452073.41944174346</v>
      </c>
      <c r="E95" s="31">
        <v>545843.98060024495</v>
      </c>
      <c r="F95" s="31">
        <v>1396164.0595903562</v>
      </c>
      <c r="G95" s="31">
        <v>49621.992656126662</v>
      </c>
      <c r="H95" s="31">
        <v>131</v>
      </c>
      <c r="I95" s="31">
        <v>14466.349422135791</v>
      </c>
      <c r="J95" s="31">
        <v>29865.135174663308</v>
      </c>
      <c r="K95" s="32">
        <f t="shared" si="4"/>
        <v>5.4713684195659162</v>
      </c>
      <c r="L95" s="32">
        <f t="shared" si="5"/>
        <v>9.0908747590399628</v>
      </c>
      <c r="M95" s="32">
        <f t="shared" si="6"/>
        <v>0.26399584738124349</v>
      </c>
      <c r="N95" s="32">
        <f t="shared" si="7"/>
        <v>2.6502718608763751</v>
      </c>
    </row>
    <row r="96" spans="1:14" x14ac:dyDescent="0.3">
      <c r="A96" s="30">
        <v>43844</v>
      </c>
      <c r="B96" s="31">
        <v>3</v>
      </c>
      <c r="C96" s="11" t="s">
        <v>31</v>
      </c>
      <c r="D96" s="31">
        <v>405183.48392896459</v>
      </c>
      <c r="E96" s="31">
        <v>490392.09990758536</v>
      </c>
      <c r="F96" s="31">
        <v>1246184.2237837927</v>
      </c>
      <c r="G96" s="31">
        <v>42618.485392864211</v>
      </c>
      <c r="H96" s="31">
        <v>139</v>
      </c>
      <c r="I96" s="31">
        <v>5267.3852910765399</v>
      </c>
      <c r="J96" s="31">
        <v>25679.343257095545</v>
      </c>
      <c r="K96" s="32">
        <f t="shared" si="4"/>
        <v>5.2364920360533596</v>
      </c>
      <c r="L96" s="32">
        <f t="shared" si="5"/>
        <v>8.690695751602787</v>
      </c>
      <c r="M96" s="32">
        <f t="shared" si="6"/>
        <v>0.3261495539287122</v>
      </c>
      <c r="N96" s="32">
        <f t="shared" si="7"/>
        <v>1.0741170773487545</v>
      </c>
    </row>
    <row r="97" spans="1:14" x14ac:dyDescent="0.3">
      <c r="A97" s="30">
        <v>43845</v>
      </c>
      <c r="B97" s="31">
        <v>3</v>
      </c>
      <c r="C97" s="11" t="s">
        <v>31</v>
      </c>
      <c r="D97" s="31">
        <v>453208.46695236332</v>
      </c>
      <c r="E97" s="31">
        <v>552936.60676256975</v>
      </c>
      <c r="F97" s="31">
        <v>1395480.4415888824</v>
      </c>
      <c r="G97" s="31">
        <v>48668.604752164596</v>
      </c>
      <c r="H97" s="31">
        <v>66</v>
      </c>
      <c r="I97" s="31">
        <v>22660.423347618165</v>
      </c>
      <c r="J97" s="31">
        <v>29329.853918582794</v>
      </c>
      <c r="K97" s="32">
        <f t="shared" si="4"/>
        <v>5.3043791204761011</v>
      </c>
      <c r="L97" s="32">
        <f t="shared" si="5"/>
        <v>8.8018416861777489</v>
      </c>
      <c r="M97" s="32">
        <f t="shared" si="6"/>
        <v>0.13561103782631978</v>
      </c>
      <c r="N97" s="32">
        <f t="shared" si="7"/>
        <v>4.0981955382361805</v>
      </c>
    </row>
    <row r="98" spans="1:14" x14ac:dyDescent="0.3">
      <c r="A98" s="30">
        <v>43846</v>
      </c>
      <c r="B98" s="31">
        <v>3</v>
      </c>
      <c r="C98" s="11" t="s">
        <v>31</v>
      </c>
      <c r="D98" s="31">
        <v>436562.34340620029</v>
      </c>
      <c r="E98" s="31">
        <v>529565.43218420655</v>
      </c>
      <c r="F98" s="31">
        <v>1325863.5085096066</v>
      </c>
      <c r="G98" s="31">
        <v>44421.207710376366</v>
      </c>
      <c r="H98" s="31">
        <v>194</v>
      </c>
      <c r="I98" s="31">
        <v>17899.056079654212</v>
      </c>
      <c r="J98" s="31">
        <v>26740.508251176405</v>
      </c>
      <c r="K98" s="32">
        <f t="shared" si="4"/>
        <v>5.0495192144405037</v>
      </c>
      <c r="L98" s="32">
        <f t="shared" si="5"/>
        <v>8.3882377909675725</v>
      </c>
      <c r="M98" s="32">
        <f t="shared" si="6"/>
        <v>0.43672833315309317</v>
      </c>
      <c r="N98" s="32">
        <f t="shared" si="7"/>
        <v>3.3799517475733043</v>
      </c>
    </row>
    <row r="99" spans="1:14" x14ac:dyDescent="0.3">
      <c r="A99" s="30">
        <v>43847</v>
      </c>
      <c r="B99" s="31">
        <v>3</v>
      </c>
      <c r="C99" s="11" t="s">
        <v>31</v>
      </c>
      <c r="D99" s="31">
        <v>412484.68023703509</v>
      </c>
      <c r="E99" s="31">
        <v>495697.55130381242</v>
      </c>
      <c r="F99" s="31">
        <v>1265922.6646148686</v>
      </c>
      <c r="G99" s="31">
        <v>42989.866922781526</v>
      </c>
      <c r="H99" s="31">
        <v>138</v>
      </c>
      <c r="I99" s="31">
        <v>14024.479128059193</v>
      </c>
      <c r="J99" s="31">
        <v>25822.638000517421</v>
      </c>
      <c r="K99" s="32">
        <f t="shared" si="4"/>
        <v>5.2093535529068529</v>
      </c>
      <c r="L99" s="32">
        <f t="shared" si="5"/>
        <v>8.6726002195708034</v>
      </c>
      <c r="M99" s="32">
        <f t="shared" si="6"/>
        <v>0.32100587854313634</v>
      </c>
      <c r="N99" s="32">
        <f t="shared" si="7"/>
        <v>2.8292411554527948</v>
      </c>
    </row>
    <row r="100" spans="1:14" x14ac:dyDescent="0.3">
      <c r="A100" s="30">
        <v>43848</v>
      </c>
      <c r="B100" s="31">
        <v>4</v>
      </c>
      <c r="C100" s="11" t="s">
        <v>31</v>
      </c>
      <c r="D100" s="31">
        <v>408326.51790823304</v>
      </c>
      <c r="E100" s="31">
        <v>493959.70265041385</v>
      </c>
      <c r="F100" s="31">
        <v>1243951.6193190464</v>
      </c>
      <c r="G100" s="31">
        <v>40881.43699808068</v>
      </c>
      <c r="H100" s="31">
        <v>103</v>
      </c>
      <c r="I100" s="31">
        <v>10208.162947705825</v>
      </c>
      <c r="J100" s="31">
        <v>24541.617442433977</v>
      </c>
      <c r="K100" s="32">
        <f t="shared" si="4"/>
        <v>4.9683440391498124</v>
      </c>
      <c r="L100" s="32">
        <f t="shared" si="5"/>
        <v>8.2762696589874203</v>
      </c>
      <c r="M100" s="32">
        <f t="shared" si="6"/>
        <v>0.25194809077977293</v>
      </c>
      <c r="N100" s="32">
        <f t="shared" si="7"/>
        <v>2.0665983263275156</v>
      </c>
    </row>
    <row r="101" spans="1:14" x14ac:dyDescent="0.3">
      <c r="A101" s="30">
        <v>43849</v>
      </c>
      <c r="B101" s="31">
        <v>4</v>
      </c>
      <c r="C101" s="11" t="s">
        <v>31</v>
      </c>
      <c r="D101" s="31">
        <v>413603.12028405973</v>
      </c>
      <c r="E101" s="31">
        <v>508245.10154444387</v>
      </c>
      <c r="F101" s="31">
        <v>1250525.6448003484</v>
      </c>
      <c r="G101" s="31">
        <v>43329.795833976896</v>
      </c>
      <c r="H101" s="31">
        <v>112</v>
      </c>
      <c r="I101" s="31">
        <v>6204.0468042608954</v>
      </c>
      <c r="J101" s="31">
        <v>26046.901300907932</v>
      </c>
      <c r="K101" s="32">
        <f t="shared" si="4"/>
        <v>5.1248701112430179</v>
      </c>
      <c r="L101" s="32">
        <f t="shared" si="5"/>
        <v>8.5253740178325934</v>
      </c>
      <c r="M101" s="32">
        <f t="shared" si="6"/>
        <v>0.25848263958856604</v>
      </c>
      <c r="N101" s="32">
        <f t="shared" si="7"/>
        <v>1.2206800981274932</v>
      </c>
    </row>
    <row r="102" spans="1:14" x14ac:dyDescent="0.3">
      <c r="A102" s="30">
        <v>43850</v>
      </c>
      <c r="B102" s="31">
        <v>4</v>
      </c>
      <c r="C102" s="11" t="s">
        <v>31</v>
      </c>
      <c r="D102" s="31">
        <v>447733.61556256248</v>
      </c>
      <c r="E102" s="31">
        <v>545620.77702468599</v>
      </c>
      <c r="F102" s="31">
        <v>1351030.7753101636</v>
      </c>
      <c r="G102" s="31">
        <v>47993.53510233586</v>
      </c>
      <c r="H102" s="31">
        <v>69</v>
      </c>
      <c r="I102" s="31">
        <v>9402.4059268138135</v>
      </c>
      <c r="J102" s="31">
        <v>28879.637923867376</v>
      </c>
      <c r="K102" s="32">
        <f t="shared" si="4"/>
        <v>5.2929872064898928</v>
      </c>
      <c r="L102" s="32">
        <f t="shared" si="5"/>
        <v>8.7961340776002839</v>
      </c>
      <c r="M102" s="32">
        <f t="shared" si="6"/>
        <v>0.14376936362964801</v>
      </c>
      <c r="N102" s="32">
        <f t="shared" si="7"/>
        <v>1.7232492461313313</v>
      </c>
    </row>
    <row r="103" spans="1:14" x14ac:dyDescent="0.3">
      <c r="A103" s="30">
        <v>43851</v>
      </c>
      <c r="B103" s="31">
        <v>4</v>
      </c>
      <c r="C103" s="11" t="s">
        <v>31</v>
      </c>
      <c r="D103" s="31">
        <v>443133.14001415321</v>
      </c>
      <c r="E103" s="31">
        <v>535666.21915263531</v>
      </c>
      <c r="F103" s="31">
        <v>1357202.8952798415</v>
      </c>
      <c r="G103" s="31">
        <v>45537.024801615516</v>
      </c>
      <c r="H103" s="31">
        <v>91</v>
      </c>
      <c r="I103" s="31">
        <v>11521.461640367983</v>
      </c>
      <c r="J103" s="31">
        <v>27326.21604292317</v>
      </c>
      <c r="K103" s="32">
        <f t="shared" si="4"/>
        <v>5.1013513762637901</v>
      </c>
      <c r="L103" s="32">
        <f t="shared" si="5"/>
        <v>8.5010073761324829</v>
      </c>
      <c r="M103" s="32">
        <f t="shared" si="6"/>
        <v>0.19983738594351819</v>
      </c>
      <c r="N103" s="32">
        <f t="shared" si="7"/>
        <v>2.1508658243548866</v>
      </c>
    </row>
    <row r="104" spans="1:14" x14ac:dyDescent="0.3">
      <c r="A104" s="30">
        <v>43852</v>
      </c>
      <c r="B104" s="31">
        <v>4</v>
      </c>
      <c r="C104" s="11" t="s">
        <v>31</v>
      </c>
      <c r="D104" s="31">
        <v>400699.1978972354</v>
      </c>
      <c r="E104" s="31">
        <v>482576.15182828507</v>
      </c>
      <c r="F104" s="31">
        <v>1237212.9377701438</v>
      </c>
      <c r="G104" s="31">
        <v>42895.204724217525</v>
      </c>
      <c r="H104" s="31">
        <v>192</v>
      </c>
      <c r="I104" s="31">
        <v>7212.5855621502369</v>
      </c>
      <c r="J104" s="31">
        <v>25840.060126855409</v>
      </c>
      <c r="K104" s="32">
        <f t="shared" si="4"/>
        <v>5.3546077710135309</v>
      </c>
      <c r="L104" s="32">
        <f t="shared" si="5"/>
        <v>8.8887949729187845</v>
      </c>
      <c r="M104" s="32">
        <f t="shared" si="6"/>
        <v>0.44760247965806249</v>
      </c>
      <c r="N104" s="32">
        <f t="shared" si="7"/>
        <v>1.4946004966935642</v>
      </c>
    </row>
    <row r="105" spans="1:14" x14ac:dyDescent="0.3">
      <c r="A105" s="30">
        <v>43853</v>
      </c>
      <c r="B105" s="31">
        <v>4</v>
      </c>
      <c r="C105" s="11" t="s">
        <v>31</v>
      </c>
      <c r="D105" s="31">
        <v>406750.23955059121</v>
      </c>
      <c r="E105" s="31">
        <v>490160.24297479639</v>
      </c>
      <c r="F105" s="31">
        <v>1239611.4392871892</v>
      </c>
      <c r="G105" s="31">
        <v>40710.170806268354</v>
      </c>
      <c r="H105" s="31">
        <v>178</v>
      </c>
      <c r="I105" s="31">
        <v>9355.2555096635988</v>
      </c>
      <c r="J105" s="31">
        <v>24534.631347536073</v>
      </c>
      <c r="K105" s="32">
        <f t="shared" si="4"/>
        <v>5.0054307135631202</v>
      </c>
      <c r="L105" s="32">
        <f t="shared" si="5"/>
        <v>8.3054820111882552</v>
      </c>
      <c r="M105" s="32">
        <f t="shared" si="6"/>
        <v>0.43723717310611826</v>
      </c>
      <c r="N105" s="32">
        <f t="shared" si="7"/>
        <v>1.9086116517501071</v>
      </c>
    </row>
    <row r="106" spans="1:14" x14ac:dyDescent="0.3">
      <c r="A106" s="30">
        <v>43854</v>
      </c>
      <c r="B106" s="31">
        <v>4</v>
      </c>
      <c r="C106" s="11" t="s">
        <v>31</v>
      </c>
      <c r="D106" s="31">
        <v>448716.2925174128</v>
      </c>
      <c r="E106" s="31">
        <v>542342.62231166125</v>
      </c>
      <c r="F106" s="31">
        <v>1353433.6141206669</v>
      </c>
      <c r="G106" s="31">
        <v>48664.681377125802</v>
      </c>
      <c r="H106" s="31">
        <v>160</v>
      </c>
      <c r="I106" s="31">
        <v>10769.191020417906</v>
      </c>
      <c r="J106" s="31">
        <v>29290.606113528749</v>
      </c>
      <c r="K106" s="32">
        <f t="shared" si="4"/>
        <v>5.4007568110139577</v>
      </c>
      <c r="L106" s="32">
        <f t="shared" si="5"/>
        <v>8.9730512364488799</v>
      </c>
      <c r="M106" s="32">
        <f t="shared" si="6"/>
        <v>0.32878053543612823</v>
      </c>
      <c r="N106" s="32">
        <f t="shared" si="7"/>
        <v>1.9856803757218457</v>
      </c>
    </row>
    <row r="107" spans="1:14" x14ac:dyDescent="0.3">
      <c r="A107" s="30">
        <v>43855</v>
      </c>
      <c r="B107" s="31">
        <v>5</v>
      </c>
      <c r="C107" s="11" t="s">
        <v>31</v>
      </c>
      <c r="D107" s="31">
        <v>419671.22719291289</v>
      </c>
      <c r="E107" s="31">
        <v>499544.86350944394</v>
      </c>
      <c r="F107" s="31">
        <v>1265738.5080968565</v>
      </c>
      <c r="G107" s="31">
        <v>43493.814489344979</v>
      </c>
      <c r="H107" s="31">
        <v>132</v>
      </c>
      <c r="I107" s="31">
        <v>20983.561359645646</v>
      </c>
      <c r="J107" s="31">
        <v>26210.428069210051</v>
      </c>
      <c r="K107" s="32">
        <f t="shared" si="4"/>
        <v>5.2468616902742991</v>
      </c>
      <c r="L107" s="32">
        <f t="shared" si="5"/>
        <v>8.7066883610390118</v>
      </c>
      <c r="M107" s="32">
        <f t="shared" si="6"/>
        <v>0.30349143102253562</v>
      </c>
      <c r="N107" s="32">
        <f t="shared" si="7"/>
        <v>4.2005359062707992</v>
      </c>
    </row>
    <row r="108" spans="1:14" x14ac:dyDescent="0.3">
      <c r="A108" s="30">
        <v>43856</v>
      </c>
      <c r="B108" s="31">
        <v>5</v>
      </c>
      <c r="C108" s="11" t="s">
        <v>31</v>
      </c>
      <c r="D108" s="31">
        <v>456925.86127372168</v>
      </c>
      <c r="E108" s="31">
        <v>556136.22868064127</v>
      </c>
      <c r="F108" s="31">
        <v>1406359.5919442039</v>
      </c>
      <c r="G108" s="31">
        <v>49600.114381009851</v>
      </c>
      <c r="H108" s="31">
        <v>189</v>
      </c>
      <c r="I108" s="31">
        <v>21475.515479864916</v>
      </c>
      <c r="J108" s="31">
        <v>19842.13817951678</v>
      </c>
      <c r="K108" s="32">
        <f t="shared" si="4"/>
        <v>3.567855708050093</v>
      </c>
      <c r="L108" s="32">
        <f t="shared" si="5"/>
        <v>8.9186986610599863</v>
      </c>
      <c r="M108" s="32">
        <f t="shared" si="6"/>
        <v>0.38104750837502399</v>
      </c>
      <c r="N108" s="32">
        <f t="shared" si="7"/>
        <v>3.8615566424817711</v>
      </c>
    </row>
    <row r="109" spans="1:14" x14ac:dyDescent="0.3">
      <c r="A109" s="30">
        <v>43857</v>
      </c>
      <c r="B109" s="31">
        <v>5</v>
      </c>
      <c r="C109" s="11" t="s">
        <v>31</v>
      </c>
      <c r="D109" s="31">
        <v>401803.81429681584</v>
      </c>
      <c r="E109" s="31">
        <v>491205.88854449528</v>
      </c>
      <c r="F109" s="31">
        <v>1233263.5774814226</v>
      </c>
      <c r="G109" s="31">
        <v>42475.457526726088</v>
      </c>
      <c r="H109" s="31">
        <v>169</v>
      </c>
      <c r="I109" s="31">
        <v>8437.8801002331329</v>
      </c>
      <c r="J109" s="31">
        <v>17099.912642906791</v>
      </c>
      <c r="K109" s="32">
        <f t="shared" si="4"/>
        <v>3.4812108408504585</v>
      </c>
      <c r="L109" s="32">
        <f t="shared" si="5"/>
        <v>8.6471800353587387</v>
      </c>
      <c r="M109" s="32">
        <f t="shared" si="6"/>
        <v>0.39787682073503994</v>
      </c>
      <c r="N109" s="32">
        <f t="shared" si="7"/>
        <v>1.7177888736708007</v>
      </c>
    </row>
    <row r="110" spans="1:14" x14ac:dyDescent="0.3">
      <c r="A110" s="30">
        <v>43858</v>
      </c>
      <c r="B110" s="31">
        <v>5</v>
      </c>
      <c r="C110" s="11" t="s">
        <v>31</v>
      </c>
      <c r="D110" s="31">
        <v>446029.04694770172</v>
      </c>
      <c r="E110" s="31">
        <v>536540.25543858064</v>
      </c>
      <c r="F110" s="31">
        <v>1371780.3515242261</v>
      </c>
      <c r="G110" s="31">
        <v>46269.682233849075</v>
      </c>
      <c r="H110" s="31">
        <v>114</v>
      </c>
      <c r="I110" s="31">
        <v>19625.278065698876</v>
      </c>
      <c r="J110" s="31">
        <v>18546.218353347376</v>
      </c>
      <c r="K110" s="32">
        <f t="shared" si="4"/>
        <v>3.4566312900766896</v>
      </c>
      <c r="L110" s="32">
        <f t="shared" si="5"/>
        <v>8.6237112248040262</v>
      </c>
      <c r="M110" s="32">
        <f t="shared" si="6"/>
        <v>0.24638163587084699</v>
      </c>
      <c r="N110" s="32">
        <f t="shared" si="7"/>
        <v>3.6577456894928995</v>
      </c>
    </row>
    <row r="111" spans="1:14" x14ac:dyDescent="0.3">
      <c r="A111" s="30">
        <v>43859</v>
      </c>
      <c r="B111" s="31">
        <v>5</v>
      </c>
      <c r="C111" s="11" t="s">
        <v>31</v>
      </c>
      <c r="D111" s="31">
        <v>445393.19704358332</v>
      </c>
      <c r="E111" s="31">
        <v>543129.92869667639</v>
      </c>
      <c r="F111" s="31">
        <v>1337525.2752014054</v>
      </c>
      <c r="G111" s="31">
        <v>47936.845090753479</v>
      </c>
      <c r="H111" s="31">
        <v>192</v>
      </c>
      <c r="I111" s="31">
        <v>19597.300669917666</v>
      </c>
      <c r="J111" s="31">
        <v>19273.929207331556</v>
      </c>
      <c r="K111" s="32">
        <f t="shared" si="4"/>
        <v>3.5486774322273691</v>
      </c>
      <c r="L111" s="32">
        <f t="shared" si="5"/>
        <v>8.826036378769496</v>
      </c>
      <c r="M111" s="32">
        <f t="shared" si="6"/>
        <v>0.40052698427797623</v>
      </c>
      <c r="N111" s="32">
        <f t="shared" si="7"/>
        <v>3.6082159414312511</v>
      </c>
    </row>
    <row r="112" spans="1:14" x14ac:dyDescent="0.3">
      <c r="A112" s="30">
        <v>43860</v>
      </c>
      <c r="B112" s="31">
        <v>5</v>
      </c>
      <c r="C112" s="11" t="s">
        <v>31</v>
      </c>
      <c r="D112" s="31">
        <v>456597.62576663011</v>
      </c>
      <c r="E112" s="31">
        <v>547396.7697444153</v>
      </c>
      <c r="F112" s="31">
        <v>1369863.1259795257</v>
      </c>
      <c r="G112" s="31">
        <v>47614.892245761795</v>
      </c>
      <c r="H112" s="31">
        <v>35</v>
      </c>
      <c r="I112" s="31">
        <v>15524.319276065424</v>
      </c>
      <c r="J112" s="31">
        <v>19155.746114776481</v>
      </c>
      <c r="K112" s="32">
        <f t="shared" si="4"/>
        <v>3.4994262249155175</v>
      </c>
      <c r="L112" s="32">
        <f t="shared" si="5"/>
        <v>8.6984240458696238</v>
      </c>
      <c r="M112" s="32">
        <f t="shared" si="6"/>
        <v>7.3506414378403537E-2</v>
      </c>
      <c r="N112" s="32">
        <f t="shared" si="7"/>
        <v>2.8360268335733645</v>
      </c>
    </row>
    <row r="113" spans="1:14" x14ac:dyDescent="0.3">
      <c r="A113" s="30">
        <v>43861</v>
      </c>
      <c r="B113" s="31">
        <v>5</v>
      </c>
      <c r="C113" s="11" t="s">
        <v>31</v>
      </c>
      <c r="D113" s="31">
        <v>402055.09404026042</v>
      </c>
      <c r="E113" s="31">
        <v>478457.44762217067</v>
      </c>
      <c r="F113" s="31">
        <v>1234132.8501008993</v>
      </c>
      <c r="G113" s="31">
        <v>42502.216464735633</v>
      </c>
      <c r="H113" s="31">
        <v>104</v>
      </c>
      <c r="I113" s="31">
        <v>7236.9916927246877</v>
      </c>
      <c r="J113" s="31">
        <v>17120.179250474182</v>
      </c>
      <c r="K113" s="32">
        <f t="shared" si="4"/>
        <v>3.5782031057427872</v>
      </c>
      <c r="L113" s="32">
        <f t="shared" si="5"/>
        <v>8.8831758552327678</v>
      </c>
      <c r="M113" s="32">
        <f t="shared" si="6"/>
        <v>0.24469312109002475</v>
      </c>
      <c r="N113" s="32">
        <f t="shared" si="7"/>
        <v>1.5125674662795952</v>
      </c>
    </row>
    <row r="114" spans="1:14" x14ac:dyDescent="0.3">
      <c r="A114" s="30">
        <f>A2</f>
        <v>43834</v>
      </c>
      <c r="B114" s="12">
        <f>B2</f>
        <v>2</v>
      </c>
      <c r="C114" s="11" t="s">
        <v>32</v>
      </c>
      <c r="D114" s="31">
        <f>SUMIF($A$2:$A$113,$A114,D$2:D$113)</f>
        <v>907649.27311413677</v>
      </c>
      <c r="E114" s="31">
        <f t="shared" ref="E114:J129" si="8">SUMIF($A$2:$A$113,$A114,E$2:E$113)</f>
        <v>1091640.295163129</v>
      </c>
      <c r="F114" s="31">
        <f t="shared" si="8"/>
        <v>2772214.9318634942</v>
      </c>
      <c r="G114" s="31">
        <f t="shared" si="8"/>
        <v>96421.966077749355</v>
      </c>
      <c r="H114" s="31">
        <f t="shared" si="8"/>
        <v>455</v>
      </c>
      <c r="I114" s="31">
        <f t="shared" si="8"/>
        <v>24736.308789173847</v>
      </c>
      <c r="J114" s="31">
        <f t="shared" si="8"/>
        <v>58004.763883427491</v>
      </c>
      <c r="K114" s="32">
        <f t="shared" si="4"/>
        <v>5.3135418452796817</v>
      </c>
      <c r="L114" s="32">
        <f t="shared" si="5"/>
        <v>8.8327598848245668</v>
      </c>
      <c r="M114" s="32">
        <f t="shared" si="6"/>
        <v>0.47188417588696863</v>
      </c>
      <c r="N114" s="32">
        <f t="shared" si="7"/>
        <v>2.2659761552203772</v>
      </c>
    </row>
    <row r="115" spans="1:14" x14ac:dyDescent="0.3">
      <c r="A115" s="30">
        <f t="shared" ref="A115:B141" si="9">A3</f>
        <v>43835</v>
      </c>
      <c r="B115" s="12">
        <f t="shared" si="9"/>
        <v>2</v>
      </c>
      <c r="C115" s="11" t="s">
        <v>32</v>
      </c>
      <c r="D115" s="31">
        <f t="shared" ref="D115:J141" si="10">SUMIF($A$2:$A$113,$A115,D$2:D$113)</f>
        <v>902422.0901600197</v>
      </c>
      <c r="E115" s="31">
        <f t="shared" si="8"/>
        <v>1097325.6808936947</v>
      </c>
      <c r="F115" s="31">
        <f t="shared" si="8"/>
        <v>2754763.8535903064</v>
      </c>
      <c r="G115" s="31">
        <f t="shared" si="8"/>
        <v>94281.193398236312</v>
      </c>
      <c r="H115" s="31">
        <f t="shared" si="8"/>
        <v>296</v>
      </c>
      <c r="I115" s="31">
        <f t="shared" si="8"/>
        <v>18251.252496052355</v>
      </c>
      <c r="J115" s="31">
        <f t="shared" si="8"/>
        <v>56548.268694367303</v>
      </c>
      <c r="K115" s="32">
        <f t="shared" si="4"/>
        <v>5.1532803504892648</v>
      </c>
      <c r="L115" s="32">
        <f t="shared" si="5"/>
        <v>8.5919062170723013</v>
      </c>
      <c r="M115" s="32">
        <f t="shared" si="6"/>
        <v>0.31395444768048214</v>
      </c>
      <c r="N115" s="32">
        <f t="shared" si="7"/>
        <v>1.6632484606746822</v>
      </c>
    </row>
    <row r="116" spans="1:14" x14ac:dyDescent="0.3">
      <c r="A116" s="30">
        <f t="shared" si="9"/>
        <v>43836</v>
      </c>
      <c r="B116" s="12">
        <f t="shared" si="9"/>
        <v>2</v>
      </c>
      <c r="C116" s="11" t="s">
        <v>32</v>
      </c>
      <c r="D116" s="31">
        <f t="shared" si="10"/>
        <v>915002.75000947388</v>
      </c>
      <c r="E116" s="31">
        <f t="shared" si="8"/>
        <v>1106111.3767539705</v>
      </c>
      <c r="F116" s="31">
        <f t="shared" si="8"/>
        <v>2798235.7541213902</v>
      </c>
      <c r="G116" s="31">
        <f t="shared" si="8"/>
        <v>95816.911290438322</v>
      </c>
      <c r="H116" s="31">
        <f t="shared" si="8"/>
        <v>459</v>
      </c>
      <c r="I116" s="31">
        <f t="shared" si="8"/>
        <v>17699.604128715117</v>
      </c>
      <c r="J116" s="31">
        <f t="shared" si="8"/>
        <v>57407.309718923163</v>
      </c>
      <c r="K116" s="32">
        <f t="shared" si="4"/>
        <v>5.1900116864716166</v>
      </c>
      <c r="L116" s="32">
        <f t="shared" si="5"/>
        <v>8.6625012005233746</v>
      </c>
      <c r="M116" s="32">
        <f t="shared" si="6"/>
        <v>0.47903861000975939</v>
      </c>
      <c r="N116" s="32">
        <f t="shared" si="7"/>
        <v>1.6001647303056348</v>
      </c>
    </row>
    <row r="117" spans="1:14" x14ac:dyDescent="0.3">
      <c r="A117" s="30">
        <f t="shared" si="9"/>
        <v>43837</v>
      </c>
      <c r="B117" s="12">
        <f t="shared" si="9"/>
        <v>2</v>
      </c>
      <c r="C117" s="11" t="s">
        <v>32</v>
      </c>
      <c r="D117" s="31">
        <f t="shared" si="10"/>
        <v>896094.22933703056</v>
      </c>
      <c r="E117" s="31">
        <f t="shared" si="8"/>
        <v>1083894.8897379597</v>
      </c>
      <c r="F117" s="31">
        <f t="shared" si="8"/>
        <v>2740533.9882157892</v>
      </c>
      <c r="G117" s="31">
        <f t="shared" si="8"/>
        <v>93029.289625860882</v>
      </c>
      <c r="H117" s="31">
        <f t="shared" si="8"/>
        <v>549</v>
      </c>
      <c r="I117" s="31">
        <f t="shared" si="8"/>
        <v>22153.63292208936</v>
      </c>
      <c r="J117" s="31">
        <f t="shared" si="8"/>
        <v>55715.279021137219</v>
      </c>
      <c r="K117" s="32">
        <f t="shared" si="4"/>
        <v>5.1402843161855696</v>
      </c>
      <c r="L117" s="32">
        <f t="shared" si="5"/>
        <v>8.5828700279555203</v>
      </c>
      <c r="M117" s="32">
        <f t="shared" si="6"/>
        <v>0.59013672167973374</v>
      </c>
      <c r="N117" s="32">
        <f t="shared" si="7"/>
        <v>2.043891260290486</v>
      </c>
    </row>
    <row r="118" spans="1:14" x14ac:dyDescent="0.3">
      <c r="A118" s="30">
        <f t="shared" si="9"/>
        <v>43838</v>
      </c>
      <c r="B118" s="12">
        <f t="shared" si="9"/>
        <v>2</v>
      </c>
      <c r="C118" s="11" t="s">
        <v>32</v>
      </c>
      <c r="D118" s="31">
        <f t="shared" si="10"/>
        <v>939942.277545552</v>
      </c>
      <c r="E118" s="31">
        <f t="shared" si="8"/>
        <v>1143947.375198069</v>
      </c>
      <c r="F118" s="31">
        <f t="shared" si="8"/>
        <v>2879807.3146589976</v>
      </c>
      <c r="G118" s="31">
        <f t="shared" si="8"/>
        <v>100225.42525872021</v>
      </c>
      <c r="H118" s="31">
        <f t="shared" si="8"/>
        <v>432</v>
      </c>
      <c r="I118" s="31">
        <f t="shared" si="8"/>
        <v>33691.081473451195</v>
      </c>
      <c r="J118" s="31">
        <f t="shared" si="8"/>
        <v>60087.703128277964</v>
      </c>
      <c r="K118" s="32">
        <f t="shared" si="4"/>
        <v>5.252663228312759</v>
      </c>
      <c r="L118" s="32">
        <f t="shared" si="5"/>
        <v>8.7613667754049143</v>
      </c>
      <c r="M118" s="32">
        <f t="shared" si="6"/>
        <v>0.43102835321959732</v>
      </c>
      <c r="N118" s="32">
        <f t="shared" si="7"/>
        <v>2.9451600837510328</v>
      </c>
    </row>
    <row r="119" spans="1:14" x14ac:dyDescent="0.3">
      <c r="A119" s="30">
        <f t="shared" si="9"/>
        <v>43839</v>
      </c>
      <c r="B119" s="12">
        <f t="shared" si="9"/>
        <v>2</v>
      </c>
      <c r="C119" s="11" t="s">
        <v>32</v>
      </c>
      <c r="D119" s="31">
        <f t="shared" si="10"/>
        <v>949844.41671076312</v>
      </c>
      <c r="E119" s="31">
        <f t="shared" si="8"/>
        <v>1157353.7032327773</v>
      </c>
      <c r="F119" s="31">
        <f t="shared" si="8"/>
        <v>2899399.184691323</v>
      </c>
      <c r="G119" s="31">
        <f t="shared" si="8"/>
        <v>97150.162853079179</v>
      </c>
      <c r="H119" s="31">
        <f t="shared" si="8"/>
        <v>353</v>
      </c>
      <c r="I119" s="31">
        <f t="shared" si="8"/>
        <v>32804.12530175483</v>
      </c>
      <c r="J119" s="31">
        <f t="shared" si="8"/>
        <v>58166.761338812823</v>
      </c>
      <c r="K119" s="32">
        <f t="shared" si="4"/>
        <v>5.0258413807584112</v>
      </c>
      <c r="L119" s="32">
        <f t="shared" si="5"/>
        <v>8.3941635631107907</v>
      </c>
      <c r="M119" s="32">
        <f t="shared" si="6"/>
        <v>0.36335502652099944</v>
      </c>
      <c r="N119" s="32">
        <f t="shared" si="7"/>
        <v>2.8344079437534724</v>
      </c>
    </row>
    <row r="120" spans="1:14" x14ac:dyDescent="0.3">
      <c r="A120" s="30">
        <f t="shared" si="9"/>
        <v>43840</v>
      </c>
      <c r="B120" s="12">
        <f t="shared" si="9"/>
        <v>2</v>
      </c>
      <c r="C120" s="11" t="s">
        <v>32</v>
      </c>
      <c r="D120" s="31">
        <f t="shared" si="10"/>
        <v>914063.16695934953</v>
      </c>
      <c r="E120" s="31">
        <f t="shared" si="8"/>
        <v>1114564.1257757689</v>
      </c>
      <c r="F120" s="31">
        <f t="shared" si="8"/>
        <v>2776682.1144832801</v>
      </c>
      <c r="G120" s="31">
        <f t="shared" si="8"/>
        <v>96419.57977286994</v>
      </c>
      <c r="H120" s="31">
        <f t="shared" si="8"/>
        <v>370</v>
      </c>
      <c r="I120" s="31">
        <f t="shared" si="8"/>
        <v>33871.560127350996</v>
      </c>
      <c r="J120" s="31">
        <f t="shared" si="8"/>
        <v>57632.982337429094</v>
      </c>
      <c r="K120" s="32">
        <f t="shared" si="4"/>
        <v>5.1708987401074724</v>
      </c>
      <c r="L120" s="32">
        <f t="shared" si="5"/>
        <v>8.6508777326525852</v>
      </c>
      <c r="M120" s="32">
        <f t="shared" si="6"/>
        <v>0.38373948618277293</v>
      </c>
      <c r="N120" s="32">
        <f t="shared" si="7"/>
        <v>3.0389960832244993</v>
      </c>
    </row>
    <row r="121" spans="1:14" x14ac:dyDescent="0.3">
      <c r="A121" s="30">
        <f t="shared" si="9"/>
        <v>43841</v>
      </c>
      <c r="B121" s="12">
        <f t="shared" si="9"/>
        <v>3</v>
      </c>
      <c r="C121" s="11" t="s">
        <v>32</v>
      </c>
      <c r="D121" s="31">
        <f t="shared" si="10"/>
        <v>930730.62004386284</v>
      </c>
      <c r="E121" s="31">
        <f t="shared" si="8"/>
        <v>1125372.8387759882</v>
      </c>
      <c r="F121" s="31">
        <f t="shared" si="8"/>
        <v>2836641.9730765317</v>
      </c>
      <c r="G121" s="31">
        <f t="shared" si="8"/>
        <v>97730.166458746404</v>
      </c>
      <c r="H121" s="31">
        <f t="shared" si="8"/>
        <v>451</v>
      </c>
      <c r="I121" s="31">
        <f t="shared" si="8"/>
        <v>22279.253218617749</v>
      </c>
      <c r="J121" s="31">
        <f t="shared" si="8"/>
        <v>58298.284168390979</v>
      </c>
      <c r="K121" s="32">
        <f t="shared" si="4"/>
        <v>5.1803528714802738</v>
      </c>
      <c r="L121" s="32">
        <f t="shared" si="5"/>
        <v>8.6842478413680766</v>
      </c>
      <c r="M121" s="32">
        <f t="shared" si="6"/>
        <v>0.46147470769977145</v>
      </c>
      <c r="N121" s="32">
        <f t="shared" si="7"/>
        <v>1.9797219597773283</v>
      </c>
    </row>
    <row r="122" spans="1:14" x14ac:dyDescent="0.3">
      <c r="A122" s="30">
        <f t="shared" si="9"/>
        <v>43842</v>
      </c>
      <c r="B122" s="12">
        <f t="shared" si="9"/>
        <v>3</v>
      </c>
      <c r="C122" s="11" t="s">
        <v>32</v>
      </c>
      <c r="D122" s="31">
        <f t="shared" si="10"/>
        <v>936500.65408972162</v>
      </c>
      <c r="E122" s="31">
        <f t="shared" si="8"/>
        <v>1130208.5492440541</v>
      </c>
      <c r="F122" s="31">
        <f t="shared" si="8"/>
        <v>2847659.2194543057</v>
      </c>
      <c r="G122" s="31">
        <f t="shared" si="8"/>
        <v>97274.197570383723</v>
      </c>
      <c r="H122" s="31">
        <f t="shared" si="8"/>
        <v>364</v>
      </c>
      <c r="I122" s="31">
        <f t="shared" si="8"/>
        <v>20650.264911265262</v>
      </c>
      <c r="J122" s="31">
        <f t="shared" si="8"/>
        <v>57915.453738844102</v>
      </c>
      <c r="K122" s="32">
        <f t="shared" si="4"/>
        <v>5.124315665244362</v>
      </c>
      <c r="L122" s="32">
        <f t="shared" si="5"/>
        <v>8.6067476339164202</v>
      </c>
      <c r="M122" s="32">
        <f t="shared" si="6"/>
        <v>0.37419995136595618</v>
      </c>
      <c r="N122" s="32">
        <f t="shared" si="7"/>
        <v>1.8271198643009114</v>
      </c>
    </row>
    <row r="123" spans="1:14" x14ac:dyDescent="0.3">
      <c r="A123" s="30">
        <f t="shared" si="9"/>
        <v>43843</v>
      </c>
      <c r="B123" s="12">
        <f t="shared" si="9"/>
        <v>3</v>
      </c>
      <c r="C123" s="11" t="s">
        <v>32</v>
      </c>
      <c r="D123" s="31">
        <f t="shared" si="10"/>
        <v>952501.79319525615</v>
      </c>
      <c r="E123" s="31">
        <f t="shared" si="8"/>
        <v>1148551.4444575645</v>
      </c>
      <c r="F123" s="31">
        <f t="shared" si="8"/>
        <v>2928200.7759112278</v>
      </c>
      <c r="G123" s="31">
        <f t="shared" si="8"/>
        <v>102631.87849563769</v>
      </c>
      <c r="H123" s="31">
        <f t="shared" si="8"/>
        <v>490</v>
      </c>
      <c r="I123" s="31">
        <f t="shared" si="8"/>
        <v>26224.407828343141</v>
      </c>
      <c r="J123" s="31">
        <f t="shared" si="8"/>
        <v>61047.224639205924</v>
      </c>
      <c r="K123" s="32">
        <f t="shared" si="4"/>
        <v>5.3151493504095653</v>
      </c>
      <c r="L123" s="32">
        <f t="shared" si="5"/>
        <v>8.9357667861458712</v>
      </c>
      <c r="M123" s="32">
        <f t="shared" si="6"/>
        <v>0.47743450395953452</v>
      </c>
      <c r="N123" s="32">
        <f t="shared" si="7"/>
        <v>2.2832593137113113</v>
      </c>
    </row>
    <row r="124" spans="1:14" x14ac:dyDescent="0.3">
      <c r="A124" s="30">
        <f t="shared" si="9"/>
        <v>43844</v>
      </c>
      <c r="B124" s="12">
        <f t="shared" si="9"/>
        <v>3</v>
      </c>
      <c r="C124" s="11" t="s">
        <v>32</v>
      </c>
      <c r="D124" s="31">
        <f t="shared" si="10"/>
        <v>927763.37824316474</v>
      </c>
      <c r="E124" s="31">
        <f t="shared" si="8"/>
        <v>1119842.4888623978</v>
      </c>
      <c r="F124" s="31">
        <f t="shared" si="8"/>
        <v>2840216.8933235947</v>
      </c>
      <c r="G124" s="31">
        <f t="shared" si="8"/>
        <v>97591.051210064557</v>
      </c>
      <c r="H124" s="31">
        <f t="shared" si="8"/>
        <v>565</v>
      </c>
      <c r="I124" s="31">
        <f t="shared" si="8"/>
        <v>15536.235427976108</v>
      </c>
      <c r="J124" s="31">
        <f t="shared" si="8"/>
        <v>58018.144497149318</v>
      </c>
      <c r="K124" s="32">
        <f t="shared" si="4"/>
        <v>5.1809200913681686</v>
      </c>
      <c r="L124" s="32">
        <f t="shared" si="5"/>
        <v>8.714712308264291</v>
      </c>
      <c r="M124" s="32">
        <f t="shared" si="6"/>
        <v>0.57894652531597235</v>
      </c>
      <c r="N124" s="32">
        <f t="shared" si="7"/>
        <v>1.3873589886519428</v>
      </c>
    </row>
    <row r="125" spans="1:14" x14ac:dyDescent="0.3">
      <c r="A125" s="30">
        <f t="shared" si="9"/>
        <v>43845</v>
      </c>
      <c r="B125" s="12">
        <f t="shared" si="9"/>
        <v>3</v>
      </c>
      <c r="C125" s="11" t="s">
        <v>32</v>
      </c>
      <c r="D125" s="31">
        <f t="shared" si="10"/>
        <v>961631.19592238823</v>
      </c>
      <c r="E125" s="31">
        <f t="shared" si="8"/>
        <v>1170204.6178319692</v>
      </c>
      <c r="F125" s="31">
        <f t="shared" si="8"/>
        <v>2952086.7020688644</v>
      </c>
      <c r="G125" s="31">
        <f t="shared" si="8"/>
        <v>102329.09477857266</v>
      </c>
      <c r="H125" s="31">
        <f t="shared" si="8"/>
        <v>463</v>
      </c>
      <c r="I125" s="31">
        <f t="shared" si="8"/>
        <v>38883.375720372271</v>
      </c>
      <c r="J125" s="31">
        <f t="shared" si="8"/>
        <v>60883.305317660532</v>
      </c>
      <c r="K125" s="32">
        <f t="shared" si="4"/>
        <v>5.2027914084340789</v>
      </c>
      <c r="L125" s="32">
        <f t="shared" si="5"/>
        <v>8.7445471688666849</v>
      </c>
      <c r="M125" s="32">
        <f t="shared" si="6"/>
        <v>0.45246173730147221</v>
      </c>
      <c r="N125" s="32">
        <f t="shared" si="7"/>
        <v>3.3227843342826024</v>
      </c>
    </row>
    <row r="126" spans="1:14" x14ac:dyDescent="0.3">
      <c r="A126" s="30">
        <f t="shared" si="9"/>
        <v>43846</v>
      </c>
      <c r="B126" s="12">
        <f t="shared" si="9"/>
        <v>3</v>
      </c>
      <c r="C126" s="11" t="s">
        <v>32</v>
      </c>
      <c r="D126" s="31">
        <f t="shared" si="10"/>
        <v>946764.87616670737</v>
      </c>
      <c r="E126" s="31">
        <f t="shared" si="8"/>
        <v>1148519.4897317656</v>
      </c>
      <c r="F126" s="31">
        <f t="shared" si="8"/>
        <v>2887747.3258823273</v>
      </c>
      <c r="G126" s="31">
        <f t="shared" si="8"/>
        <v>98335.265480395523</v>
      </c>
      <c r="H126" s="31">
        <f t="shared" si="8"/>
        <v>495</v>
      </c>
      <c r="I126" s="31">
        <f t="shared" si="8"/>
        <v>30855.021328000814</v>
      </c>
      <c r="J126" s="31">
        <f t="shared" si="8"/>
        <v>58288.463545278144</v>
      </c>
      <c r="K126" s="32">
        <f t="shared" si="4"/>
        <v>5.0750957268379739</v>
      </c>
      <c r="L126" s="32">
        <f t="shared" si="5"/>
        <v>8.5619152621747432</v>
      </c>
      <c r="M126" s="32">
        <f t="shared" si="6"/>
        <v>0.50337993961961192</v>
      </c>
      <c r="N126" s="32">
        <f t="shared" si="7"/>
        <v>2.6865039386668959</v>
      </c>
    </row>
    <row r="127" spans="1:14" x14ac:dyDescent="0.3">
      <c r="A127" s="30">
        <f t="shared" si="9"/>
        <v>43847</v>
      </c>
      <c r="B127" s="12">
        <f t="shared" si="9"/>
        <v>3</v>
      </c>
      <c r="C127" s="11" t="s">
        <v>32</v>
      </c>
      <c r="D127" s="31">
        <f t="shared" si="10"/>
        <v>929504.93449921929</v>
      </c>
      <c r="E127" s="31">
        <f t="shared" si="8"/>
        <v>1122058.6169035484</v>
      </c>
      <c r="F127" s="31">
        <f t="shared" si="8"/>
        <v>2851959.4576982372</v>
      </c>
      <c r="G127" s="31">
        <f t="shared" si="8"/>
        <v>97859.755487368791</v>
      </c>
      <c r="H127" s="31">
        <f t="shared" si="8"/>
        <v>557</v>
      </c>
      <c r="I127" s="31">
        <f t="shared" si="8"/>
        <v>25807.461943631453</v>
      </c>
      <c r="J127" s="31">
        <f t="shared" si="8"/>
        <v>57945.681277200303</v>
      </c>
      <c r="K127" s="32">
        <f t="shared" si="4"/>
        <v>5.1642294265435238</v>
      </c>
      <c r="L127" s="32">
        <f t="shared" si="5"/>
        <v>8.7214477045258292</v>
      </c>
      <c r="M127" s="32">
        <f t="shared" si="6"/>
        <v>0.56918188404005832</v>
      </c>
      <c r="N127" s="32">
        <f t="shared" si="7"/>
        <v>2.3000101380487727</v>
      </c>
    </row>
    <row r="128" spans="1:14" x14ac:dyDescent="0.3">
      <c r="A128" s="30">
        <f t="shared" si="9"/>
        <v>43848</v>
      </c>
      <c r="B128" s="12">
        <f t="shared" si="9"/>
        <v>4</v>
      </c>
      <c r="C128" s="11" t="s">
        <v>32</v>
      </c>
      <c r="D128" s="31">
        <f t="shared" si="10"/>
        <v>933897.86541906907</v>
      </c>
      <c r="E128" s="31">
        <f t="shared" si="8"/>
        <v>1132414.9207755523</v>
      </c>
      <c r="F128" s="31">
        <f t="shared" si="8"/>
        <v>2864197.3057090081</v>
      </c>
      <c r="G128" s="31">
        <f t="shared" si="8"/>
        <v>94437.156807066873</v>
      </c>
      <c r="H128" s="31">
        <f t="shared" si="8"/>
        <v>481</v>
      </c>
      <c r="I128" s="31">
        <f t="shared" si="8"/>
        <v>23657.473453066727</v>
      </c>
      <c r="J128" s="31">
        <f t="shared" si="8"/>
        <v>55819.773051328622</v>
      </c>
      <c r="K128" s="32">
        <f t="shared" si="4"/>
        <v>4.9292685946860866</v>
      </c>
      <c r="L128" s="32">
        <f t="shared" si="5"/>
        <v>8.3394482953642193</v>
      </c>
      <c r="M128" s="32">
        <f t="shared" si="6"/>
        <v>0.50933341945339683</v>
      </c>
      <c r="N128" s="32">
        <f t="shared" si="7"/>
        <v>2.0891170735250055</v>
      </c>
    </row>
    <row r="129" spans="1:14" x14ac:dyDescent="0.3">
      <c r="A129" s="30">
        <f t="shared" si="9"/>
        <v>43849</v>
      </c>
      <c r="B129" s="12">
        <f t="shared" si="9"/>
        <v>4</v>
      </c>
      <c r="C129" s="11" t="s">
        <v>32</v>
      </c>
      <c r="D129" s="31">
        <f t="shared" si="10"/>
        <v>937975.29462793027</v>
      </c>
      <c r="E129" s="31">
        <f t="shared" si="8"/>
        <v>1147887.095294768</v>
      </c>
      <c r="F129" s="31">
        <f t="shared" si="8"/>
        <v>2843054.3707690109</v>
      </c>
      <c r="G129" s="31">
        <f t="shared" si="8"/>
        <v>99635.456730895297</v>
      </c>
      <c r="H129" s="31">
        <f t="shared" si="8"/>
        <v>518</v>
      </c>
      <c r="I129" s="31">
        <f t="shared" si="8"/>
        <v>22586.617323295246</v>
      </c>
      <c r="J129" s="31">
        <f t="shared" si="8"/>
        <v>58840.254028938652</v>
      </c>
      <c r="K129" s="32">
        <f t="shared" si="4"/>
        <v>5.1259618014809156</v>
      </c>
      <c r="L129" s="32">
        <f t="shared" si="5"/>
        <v>8.6799004134905555</v>
      </c>
      <c r="M129" s="32">
        <f t="shared" si="6"/>
        <v>0.51989524311517188</v>
      </c>
      <c r="N129" s="32">
        <f t="shared" si="7"/>
        <v>1.9676688949530519</v>
      </c>
    </row>
    <row r="130" spans="1:14" x14ac:dyDescent="0.3">
      <c r="A130" s="30">
        <f t="shared" si="9"/>
        <v>43850</v>
      </c>
      <c r="B130" s="12">
        <f t="shared" si="9"/>
        <v>4</v>
      </c>
      <c r="C130" s="11" t="s">
        <v>32</v>
      </c>
      <c r="D130" s="31">
        <f t="shared" si="10"/>
        <v>967956.01292207919</v>
      </c>
      <c r="E130" s="31">
        <f t="shared" si="10"/>
        <v>1170321.6863623434</v>
      </c>
      <c r="F130" s="31">
        <f t="shared" si="10"/>
        <v>2955065.0197112598</v>
      </c>
      <c r="G130" s="31">
        <f t="shared" si="10"/>
        <v>102188.70501818534</v>
      </c>
      <c r="H130" s="31">
        <f t="shared" si="10"/>
        <v>486</v>
      </c>
      <c r="I130" s="31">
        <f t="shared" si="10"/>
        <v>25715.94687022447</v>
      </c>
      <c r="J130" s="31">
        <f t="shared" si="10"/>
        <v>60280.928619506776</v>
      </c>
      <c r="K130" s="32">
        <f t="shared" si="4"/>
        <v>5.1507999315021831</v>
      </c>
      <c r="L130" s="32">
        <f t="shared" si="5"/>
        <v>8.7316766158383139</v>
      </c>
      <c r="M130" s="32">
        <f t="shared" si="6"/>
        <v>0.47559072200152863</v>
      </c>
      <c r="N130" s="32">
        <f t="shared" si="7"/>
        <v>2.1973400279504478</v>
      </c>
    </row>
    <row r="131" spans="1:14" x14ac:dyDescent="0.3">
      <c r="A131" s="30">
        <f t="shared" si="9"/>
        <v>43851</v>
      </c>
      <c r="B131" s="12">
        <f t="shared" si="9"/>
        <v>4</v>
      </c>
      <c r="C131" s="11" t="s">
        <v>32</v>
      </c>
      <c r="D131" s="31">
        <f t="shared" si="10"/>
        <v>970224.12650197314</v>
      </c>
      <c r="E131" s="31">
        <f t="shared" si="10"/>
        <v>1170316.6541978475</v>
      </c>
      <c r="F131" s="31">
        <f t="shared" si="10"/>
        <v>2961703.9441272127</v>
      </c>
      <c r="G131" s="31">
        <f t="shared" si="10"/>
        <v>100386.95478654897</v>
      </c>
      <c r="H131" s="31">
        <f t="shared" si="10"/>
        <v>389</v>
      </c>
      <c r="I131" s="31">
        <f t="shared" si="10"/>
        <v>24794.277789210773</v>
      </c>
      <c r="J131" s="31">
        <f t="shared" si="10"/>
        <v>59212.479947089145</v>
      </c>
      <c r="K131" s="32">
        <f t="shared" ref="K131:K141" si="11">(J131/E131)*100</f>
        <v>5.0595263884093207</v>
      </c>
      <c r="L131" s="32">
        <f t="shared" ref="L131:L141" si="12">(G131/E131)*100</f>
        <v>8.5777600811257102</v>
      </c>
      <c r="M131" s="32">
        <f t="shared" ref="M131:M141" si="13">(H131/G131)*100</f>
        <v>0.38750054808129591</v>
      </c>
      <c r="N131" s="32">
        <f t="shared" ref="N131:N141" si="14">(I131/E131)*100</f>
        <v>2.1185956553104974</v>
      </c>
    </row>
    <row r="132" spans="1:14" x14ac:dyDescent="0.3">
      <c r="A132" s="30">
        <f t="shared" si="9"/>
        <v>43852</v>
      </c>
      <c r="B132" s="12">
        <f t="shared" si="9"/>
        <v>4</v>
      </c>
      <c r="C132" s="11" t="s">
        <v>32</v>
      </c>
      <c r="D132" s="31">
        <f t="shared" si="10"/>
        <v>918169.04706396442</v>
      </c>
      <c r="E132" s="31">
        <f t="shared" si="10"/>
        <v>1116031.4659239994</v>
      </c>
      <c r="F132" s="31">
        <f t="shared" si="10"/>
        <v>2803439.1764925998</v>
      </c>
      <c r="G132" s="31">
        <f t="shared" si="10"/>
        <v>98370.408502537015</v>
      </c>
      <c r="H132" s="31">
        <f t="shared" si="10"/>
        <v>513</v>
      </c>
      <c r="I132" s="31">
        <f t="shared" si="10"/>
        <v>19883.672198034739</v>
      </c>
      <c r="J132" s="31">
        <f t="shared" si="10"/>
        <v>57931.429847979962</v>
      </c>
      <c r="K132" s="32">
        <f t="shared" si="11"/>
        <v>5.1908419804289849</v>
      </c>
      <c r="L132" s="32">
        <f t="shared" si="12"/>
        <v>8.8143042114939743</v>
      </c>
      <c r="M132" s="32">
        <f t="shared" si="13"/>
        <v>0.5214982918229617</v>
      </c>
      <c r="N132" s="32">
        <f t="shared" si="14"/>
        <v>1.7816408233232373</v>
      </c>
    </row>
    <row r="133" spans="1:14" x14ac:dyDescent="0.3">
      <c r="A133" s="30">
        <f t="shared" si="9"/>
        <v>43853</v>
      </c>
      <c r="B133" s="12">
        <f t="shared" si="9"/>
        <v>4</v>
      </c>
      <c r="C133" s="11" t="s">
        <v>32</v>
      </c>
      <c r="D133" s="31">
        <f t="shared" si="10"/>
        <v>942592.84013094997</v>
      </c>
      <c r="E133" s="31">
        <f t="shared" si="10"/>
        <v>1139961.992824015</v>
      </c>
      <c r="F133" s="31">
        <f t="shared" si="10"/>
        <v>2883961.4223412517</v>
      </c>
      <c r="G133" s="31">
        <f t="shared" si="10"/>
        <v>97230.198848455912</v>
      </c>
      <c r="H133" s="31">
        <f t="shared" si="10"/>
        <v>659</v>
      </c>
      <c r="I133" s="31">
        <f t="shared" si="10"/>
        <v>25297.359897265393</v>
      </c>
      <c r="J133" s="31">
        <f t="shared" si="10"/>
        <v>57257.052949826786</v>
      </c>
      <c r="K133" s="32">
        <f t="shared" si="11"/>
        <v>5.0227159598527082</v>
      </c>
      <c r="L133" s="32">
        <f t="shared" si="12"/>
        <v>8.5292491732631053</v>
      </c>
      <c r="M133" s="32">
        <f t="shared" si="13"/>
        <v>0.67777296334354398</v>
      </c>
      <c r="N133" s="32">
        <f t="shared" si="14"/>
        <v>2.2191406429785019</v>
      </c>
    </row>
    <row r="134" spans="1:14" x14ac:dyDescent="0.3">
      <c r="A134" s="30">
        <f t="shared" si="9"/>
        <v>43854</v>
      </c>
      <c r="B134" s="12">
        <f t="shared" si="9"/>
        <v>4</v>
      </c>
      <c r="C134" s="11" t="s">
        <v>32</v>
      </c>
      <c r="D134" s="31">
        <f t="shared" si="10"/>
        <v>982861.68615298066</v>
      </c>
      <c r="E134" s="31">
        <f t="shared" si="10"/>
        <v>1190840.7226342531</v>
      </c>
      <c r="F134" s="31">
        <f t="shared" si="10"/>
        <v>2965160.7183402721</v>
      </c>
      <c r="G134" s="31">
        <f t="shared" si="10"/>
        <v>104975.62125357264</v>
      </c>
      <c r="H134" s="31">
        <f t="shared" si="10"/>
        <v>558</v>
      </c>
      <c r="I134" s="31">
        <f t="shared" si="10"/>
        <v>21428.468934224096</v>
      </c>
      <c r="J134" s="31">
        <f t="shared" si="10"/>
        <v>61717.421122159416</v>
      </c>
      <c r="K134" s="32">
        <f t="shared" si="11"/>
        <v>5.182676402402044</v>
      </c>
      <c r="L134" s="32">
        <f t="shared" si="12"/>
        <v>8.815252893044887</v>
      </c>
      <c r="M134" s="32">
        <f t="shared" si="13"/>
        <v>0.53155198639132561</v>
      </c>
      <c r="N134" s="32">
        <f t="shared" si="14"/>
        <v>1.7994403892085822</v>
      </c>
    </row>
    <row r="135" spans="1:14" x14ac:dyDescent="0.3">
      <c r="A135" s="30">
        <f t="shared" si="9"/>
        <v>43855</v>
      </c>
      <c r="B135" s="12">
        <f t="shared" si="9"/>
        <v>5</v>
      </c>
      <c r="C135" s="11" t="s">
        <v>32</v>
      </c>
      <c r="D135" s="31">
        <f t="shared" si="10"/>
        <v>954310.53749315697</v>
      </c>
      <c r="E135" s="31">
        <f t="shared" si="10"/>
        <v>1146277.8858657256</v>
      </c>
      <c r="F135" s="31">
        <f t="shared" si="10"/>
        <v>2910186.8967991928</v>
      </c>
      <c r="G135" s="31">
        <f t="shared" si="10"/>
        <v>99501.028025602383</v>
      </c>
      <c r="H135" s="31">
        <f t="shared" si="10"/>
        <v>466</v>
      </c>
      <c r="I135" s="31">
        <f t="shared" si="10"/>
        <v>39777.995536711242</v>
      </c>
      <c r="J135" s="31">
        <f t="shared" si="10"/>
        <v>58398.829135630425</v>
      </c>
      <c r="K135" s="32">
        <f t="shared" si="11"/>
        <v>5.0946485015302159</v>
      </c>
      <c r="L135" s="32">
        <f t="shared" si="12"/>
        <v>8.6803583365349759</v>
      </c>
      <c r="M135" s="32">
        <f t="shared" si="13"/>
        <v>0.46833686972570232</v>
      </c>
      <c r="N135" s="32">
        <f t="shared" si="14"/>
        <v>3.4701878163399216</v>
      </c>
    </row>
    <row r="136" spans="1:14" x14ac:dyDescent="0.3">
      <c r="A136" s="30">
        <f t="shared" si="9"/>
        <v>43856</v>
      </c>
      <c r="B136" s="12">
        <f t="shared" si="9"/>
        <v>5</v>
      </c>
      <c r="C136" s="11" t="s">
        <v>32</v>
      </c>
      <c r="D136" s="31">
        <f t="shared" si="10"/>
        <v>992187.26065232966</v>
      </c>
      <c r="E136" s="31">
        <f t="shared" si="10"/>
        <v>1199056.8105675455</v>
      </c>
      <c r="F136" s="31">
        <f t="shared" si="10"/>
        <v>3037540.6376179438</v>
      </c>
      <c r="G136" s="31">
        <f t="shared" si="10"/>
        <v>105131.09611102095</v>
      </c>
      <c r="H136" s="31">
        <f t="shared" si="10"/>
        <v>379</v>
      </c>
      <c r="I136" s="31">
        <f t="shared" si="10"/>
        <v>39906.865305502302</v>
      </c>
      <c r="J136" s="31">
        <f t="shared" si="10"/>
        <v>41076.659439019386</v>
      </c>
      <c r="K136" s="32">
        <f t="shared" si="11"/>
        <v>3.42574756066618</v>
      </c>
      <c r="L136" s="32">
        <f t="shared" si="12"/>
        <v>8.7678161021627989</v>
      </c>
      <c r="M136" s="32">
        <f t="shared" si="13"/>
        <v>0.360502281456066</v>
      </c>
      <c r="N136" s="32">
        <f t="shared" si="14"/>
        <v>3.3281880352786057</v>
      </c>
    </row>
    <row r="137" spans="1:14" x14ac:dyDescent="0.3">
      <c r="A137" s="30">
        <f t="shared" si="9"/>
        <v>43857</v>
      </c>
      <c r="B137" s="12">
        <f t="shared" si="9"/>
        <v>5</v>
      </c>
      <c r="C137" s="11" t="s">
        <v>32</v>
      </c>
      <c r="D137" s="31">
        <f t="shared" si="10"/>
        <v>944730.66130978987</v>
      </c>
      <c r="E137" s="31">
        <f t="shared" si="10"/>
        <v>1155151.0846293487</v>
      </c>
      <c r="F137" s="31">
        <f t="shared" si="10"/>
        <v>2903498.6469861707</v>
      </c>
      <c r="G137" s="31">
        <f t="shared" si="10"/>
        <v>99941.201170304412</v>
      </c>
      <c r="H137" s="31">
        <f t="shared" si="10"/>
        <v>334</v>
      </c>
      <c r="I137" s="31">
        <f t="shared" si="10"/>
        <v>26974.314170449659</v>
      </c>
      <c r="J137" s="31">
        <f t="shared" si="10"/>
        <v>39117.311919471562</v>
      </c>
      <c r="K137" s="32">
        <f t="shared" si="11"/>
        <v>3.3863372886866197</v>
      </c>
      <c r="L137" s="32">
        <f t="shared" si="12"/>
        <v>8.6517861169971866</v>
      </c>
      <c r="M137" s="32">
        <f t="shared" si="13"/>
        <v>0.33419650363301978</v>
      </c>
      <c r="N137" s="32">
        <f t="shared" si="14"/>
        <v>2.3351329994296686</v>
      </c>
    </row>
    <row r="138" spans="1:14" x14ac:dyDescent="0.3">
      <c r="A138" s="30">
        <f t="shared" si="9"/>
        <v>43858</v>
      </c>
      <c r="B138" s="12">
        <f t="shared" si="9"/>
        <v>5</v>
      </c>
      <c r="C138" s="11" t="s">
        <v>32</v>
      </c>
      <c r="D138" s="31">
        <f t="shared" si="10"/>
        <v>990409.41672648699</v>
      </c>
      <c r="E138" s="31">
        <f t="shared" si="10"/>
        <v>1202564.9740214455</v>
      </c>
      <c r="F138" s="31">
        <f t="shared" si="10"/>
        <v>3040738.6772261336</v>
      </c>
      <c r="G138" s="31">
        <f t="shared" si="10"/>
        <v>102960.46922330247</v>
      </c>
      <c r="H138" s="31">
        <f t="shared" si="10"/>
        <v>353</v>
      </c>
      <c r="I138" s="31">
        <f t="shared" si="10"/>
        <v>37641.22885722715</v>
      </c>
      <c r="J138" s="31">
        <f t="shared" si="10"/>
        <v>40174.766887404738</v>
      </c>
      <c r="K138" s="32">
        <f t="shared" si="11"/>
        <v>3.3407564460370103</v>
      </c>
      <c r="L138" s="32">
        <f t="shared" si="12"/>
        <v>8.5617385710974787</v>
      </c>
      <c r="M138" s="32">
        <f t="shared" si="13"/>
        <v>0.34285003036884709</v>
      </c>
      <c r="N138" s="32">
        <f t="shared" si="14"/>
        <v>3.1300785961986524</v>
      </c>
    </row>
    <row r="139" spans="1:14" x14ac:dyDescent="0.3">
      <c r="A139" s="30">
        <f t="shared" si="9"/>
        <v>43859</v>
      </c>
      <c r="B139" s="12">
        <f t="shared" si="9"/>
        <v>5</v>
      </c>
      <c r="C139" s="11" t="s">
        <v>32</v>
      </c>
      <c r="D139" s="31">
        <f t="shared" si="10"/>
        <v>982904.67830249621</v>
      </c>
      <c r="E139" s="31">
        <f t="shared" si="10"/>
        <v>1195032.0989748579</v>
      </c>
      <c r="F139" s="31">
        <f t="shared" si="10"/>
        <v>2987559.3757362822</v>
      </c>
      <c r="G139" s="31">
        <f t="shared" si="10"/>
        <v>104862.78208387556</v>
      </c>
      <c r="H139" s="31">
        <f t="shared" si="10"/>
        <v>447</v>
      </c>
      <c r="I139" s="31">
        <f t="shared" si="10"/>
        <v>35049.344221077285</v>
      </c>
      <c r="J139" s="31">
        <f t="shared" si="10"/>
        <v>40942.059937017024</v>
      </c>
      <c r="K139" s="32">
        <f t="shared" si="11"/>
        <v>3.4260217756609728</v>
      </c>
      <c r="L139" s="32">
        <f t="shared" si="12"/>
        <v>8.7748925048817252</v>
      </c>
      <c r="M139" s="32">
        <f t="shared" si="13"/>
        <v>0.42627135301680485</v>
      </c>
      <c r="N139" s="32">
        <f t="shared" si="14"/>
        <v>2.9329207350282798</v>
      </c>
    </row>
    <row r="140" spans="1:14" x14ac:dyDescent="0.3">
      <c r="A140" s="30">
        <f t="shared" si="9"/>
        <v>43860</v>
      </c>
      <c r="B140" s="12">
        <f t="shared" si="9"/>
        <v>5</v>
      </c>
      <c r="C140" s="11" t="s">
        <v>32</v>
      </c>
      <c r="D140" s="31">
        <f t="shared" si="10"/>
        <v>1000173.1271778247</v>
      </c>
      <c r="E140" s="31">
        <f t="shared" si="10"/>
        <v>1198300.5722583439</v>
      </c>
      <c r="F140" s="31">
        <f t="shared" si="10"/>
        <v>3012888.5522914948</v>
      </c>
      <c r="G140" s="31">
        <f t="shared" si="10"/>
        <v>105596.96727047706</v>
      </c>
      <c r="H140" s="31">
        <f t="shared" si="10"/>
        <v>412</v>
      </c>
      <c r="I140" s="31">
        <f t="shared" si="10"/>
        <v>29079.407647823184</v>
      </c>
      <c r="J140" s="31">
        <f t="shared" si="10"/>
        <v>41262.495257700532</v>
      </c>
      <c r="K140" s="32">
        <f t="shared" si="11"/>
        <v>3.4434178045944113</v>
      </c>
      <c r="L140" s="32">
        <f t="shared" si="12"/>
        <v>8.8122270584805502</v>
      </c>
      <c r="M140" s="32">
        <f t="shared" si="13"/>
        <v>0.39016272024621629</v>
      </c>
      <c r="N140" s="32">
        <f t="shared" si="14"/>
        <v>2.4267206676718418</v>
      </c>
    </row>
    <row r="141" spans="1:14" x14ac:dyDescent="0.3">
      <c r="A141" s="30">
        <f t="shared" si="9"/>
        <v>43861</v>
      </c>
      <c r="B141" s="12">
        <f t="shared" si="9"/>
        <v>5</v>
      </c>
      <c r="C141" s="11" t="s">
        <v>32</v>
      </c>
      <c r="D141" s="31">
        <f t="shared" si="10"/>
        <v>955738.14601125335</v>
      </c>
      <c r="E141" s="31">
        <f t="shared" si="10"/>
        <v>1150654.6035867657</v>
      </c>
      <c r="F141" s="31">
        <f t="shared" si="10"/>
        <v>2922483.027510955</v>
      </c>
      <c r="G141" s="31">
        <f t="shared" si="10"/>
        <v>100832.34396013676</v>
      </c>
      <c r="H141" s="31">
        <f t="shared" si="10"/>
        <v>405</v>
      </c>
      <c r="I141" s="31">
        <f t="shared" si="10"/>
        <v>25060.722859933616</v>
      </c>
      <c r="J141" s="31">
        <f t="shared" si="10"/>
        <v>39166.286554232021</v>
      </c>
      <c r="K141" s="32">
        <f t="shared" si="11"/>
        <v>3.4038265203254507</v>
      </c>
      <c r="L141" s="32">
        <f t="shared" si="12"/>
        <v>8.7630418064488662</v>
      </c>
      <c r="M141" s="32">
        <f t="shared" si="13"/>
        <v>0.40165683360501214</v>
      </c>
      <c r="N141" s="32">
        <f t="shared" si="14"/>
        <v>2.1779535563335446</v>
      </c>
    </row>
    <row r="142" spans="1:14" x14ac:dyDescent="0.3">
      <c r="A142" s="30"/>
    </row>
  </sheetData>
  <autoFilter ref="A1:J141"/>
  <pageMargins left="0.7" right="0.7" top="0.75" bottom="0.75" header="0.3" footer="0.3"/>
  <pageSetup orientation="portrait" r:id="rId1"/>
  <customProperties>
    <customPr name="ORB_SHEETNAM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1"/>
  <sheetViews>
    <sheetView workbookViewId="0">
      <selection activeCell="B11" sqref="B11"/>
    </sheetView>
  </sheetViews>
  <sheetFormatPr defaultRowHeight="14.4" x14ac:dyDescent="0.3"/>
  <cols>
    <col min="1" max="2" width="15.44140625" bestFit="1" customWidth="1"/>
    <col min="3" max="3" width="11.5546875" bestFit="1" customWidth="1"/>
    <col min="4" max="4" width="13.33203125" bestFit="1" customWidth="1"/>
    <col min="5" max="5" width="15.5546875" bestFit="1" customWidth="1"/>
    <col min="6" max="6" width="16.33203125" bestFit="1" customWidth="1"/>
    <col min="7" max="7" width="12" bestFit="1" customWidth="1"/>
    <col min="8" max="8" width="13.88671875" bestFit="1" customWidth="1"/>
    <col min="9" max="11" width="12" bestFit="1" customWidth="1"/>
  </cols>
  <sheetData>
    <row r="1" spans="1:4" x14ac:dyDescent="0.3">
      <c r="A1" s="6" t="s">
        <v>7</v>
      </c>
      <c r="B1" s="6" t="s">
        <v>53</v>
      </c>
      <c r="C1" s="6" t="s">
        <v>21</v>
      </c>
      <c r="D1" s="6" t="s">
        <v>23</v>
      </c>
    </row>
    <row r="2" spans="1:4" x14ac:dyDescent="0.3">
      <c r="A2" t="s">
        <v>31</v>
      </c>
      <c r="B2" s="1">
        <v>43834</v>
      </c>
      <c r="C2" s="2">
        <v>185954.30496901303</v>
      </c>
      <c r="D2" s="2">
        <v>1850245.3344416795</v>
      </c>
    </row>
    <row r="3" spans="1:4" x14ac:dyDescent="0.3">
      <c r="A3" t="s">
        <v>31</v>
      </c>
      <c r="B3" s="1">
        <v>43841</v>
      </c>
      <c r="C3" s="2">
        <v>192940.18418994892</v>
      </c>
      <c r="D3" s="2">
        <v>1921684.2345318913</v>
      </c>
    </row>
    <row r="4" spans="1:4" x14ac:dyDescent="0.3">
      <c r="A4" t="s">
        <v>31</v>
      </c>
      <c r="B4" s="1">
        <v>43848</v>
      </c>
      <c r="C4" s="2">
        <v>188759.51750455162</v>
      </c>
      <c r="D4" s="2">
        <v>1861168.842594879</v>
      </c>
    </row>
    <row r="5" spans="1:4" x14ac:dyDescent="0.3">
      <c r="A5" t="s">
        <v>31</v>
      </c>
      <c r="B5" s="1">
        <v>43855</v>
      </c>
      <c r="C5" s="2">
        <v>137154.2795718805</v>
      </c>
      <c r="D5" s="2">
        <v>1381143.5952888364</v>
      </c>
    </row>
    <row r="6" spans="1:4" x14ac:dyDescent="0.3">
      <c r="A6" t="s">
        <v>28</v>
      </c>
      <c r="B6" s="1">
        <v>43834</v>
      </c>
      <c r="C6" s="2">
        <v>90716.865970820392</v>
      </c>
      <c r="D6" s="2">
        <v>635653.07985753834</v>
      </c>
    </row>
    <row r="7" spans="1:4" x14ac:dyDescent="0.3">
      <c r="A7" t="s">
        <v>28</v>
      </c>
      <c r="B7" s="1">
        <v>43841</v>
      </c>
      <c r="C7" s="2">
        <v>89420.693570394127</v>
      </c>
      <c r="D7" s="2">
        <v>627196.74470274441</v>
      </c>
    </row>
    <row r="8" spans="1:4" x14ac:dyDescent="0.3">
      <c r="A8" t="s">
        <v>28</v>
      </c>
      <c r="B8" s="1">
        <v>43848</v>
      </c>
      <c r="C8" s="2">
        <v>91477.443211913473</v>
      </c>
      <c r="D8" s="2">
        <v>651227.91822561191</v>
      </c>
    </row>
    <row r="9" spans="1:4" x14ac:dyDescent="0.3">
      <c r="A9" t="s">
        <v>28</v>
      </c>
      <c r="B9" s="1">
        <v>43855</v>
      </c>
      <c r="C9" s="2">
        <v>66787.022400042668</v>
      </c>
      <c r="D9" s="2">
        <v>460029.01029149385</v>
      </c>
    </row>
    <row r="10" spans="1:4" x14ac:dyDescent="0.3">
      <c r="A10" t="s">
        <v>29</v>
      </c>
      <c r="B10" s="1">
        <v>43834</v>
      </c>
      <c r="C10" s="2">
        <v>82525.836303440316</v>
      </c>
      <c r="D10" s="2">
        <v>1007145.3062471855</v>
      </c>
    </row>
    <row r="11" spans="1:4" x14ac:dyDescent="0.3">
      <c r="A11" t="s">
        <v>29</v>
      </c>
      <c r="B11" s="1">
        <v>43841</v>
      </c>
      <c r="C11" s="2">
        <v>87691.904505893632</v>
      </c>
      <c r="D11" s="2">
        <v>1035466.0084055919</v>
      </c>
    </row>
    <row r="12" spans="1:4" x14ac:dyDescent="0.3">
      <c r="A12" t="s">
        <v>29</v>
      </c>
      <c r="B12" s="1">
        <v>43848</v>
      </c>
      <c r="C12" s="2">
        <v>96398.297930606626</v>
      </c>
      <c r="D12" s="2">
        <v>1153309.2364417776</v>
      </c>
    </row>
    <row r="13" spans="1:4" x14ac:dyDescent="0.3">
      <c r="A13" t="s">
        <v>29</v>
      </c>
      <c r="B13" s="1">
        <v>43855</v>
      </c>
      <c r="C13" s="2">
        <v>71480.889126603841</v>
      </c>
      <c r="D13" s="2">
        <v>843188.56813741894</v>
      </c>
    </row>
    <row r="14" spans="1:4" x14ac:dyDescent="0.3">
      <c r="A14" t="s">
        <v>30</v>
      </c>
      <c r="B14" s="1">
        <v>43834</v>
      </c>
      <c r="C14" s="2">
        <v>43684.491738946213</v>
      </c>
      <c r="D14" s="2">
        <v>657233.17821244569</v>
      </c>
    </row>
    <row r="15" spans="1:4" x14ac:dyDescent="0.3">
      <c r="A15" t="s">
        <v>30</v>
      </c>
      <c r="B15" s="1">
        <v>43841</v>
      </c>
      <c r="C15" s="2">
        <v>40183.502254373343</v>
      </c>
      <c r="D15" s="2">
        <v>645402.98100462172</v>
      </c>
    </row>
    <row r="16" spans="1:4" x14ac:dyDescent="0.3">
      <c r="A16" t="s">
        <v>30</v>
      </c>
      <c r="B16" s="1">
        <v>43848</v>
      </c>
      <c r="C16" s="2">
        <v>37115.081882143924</v>
      </c>
      <c r="D16" s="2">
        <v>653793.21975768171</v>
      </c>
    </row>
    <row r="17" spans="1:4" x14ac:dyDescent="0.3">
      <c r="A17" t="s">
        <v>30</v>
      </c>
      <c r="B17" s="1">
        <v>43855</v>
      </c>
      <c r="C17" s="2">
        <v>24427.847961891879</v>
      </c>
      <c r="D17" s="2">
        <v>643986.32146131643</v>
      </c>
    </row>
    <row r="18" spans="1:4" x14ac:dyDescent="0.3">
      <c r="A18" t="s">
        <v>32</v>
      </c>
      <c r="B18" s="1">
        <f>B2</f>
        <v>43834</v>
      </c>
      <c r="C18">
        <f>SUMIF($B$2:$B$17,$B18,C$2:C$17)</f>
        <v>402881.49898221996</v>
      </c>
      <c r="D18">
        <f t="shared" ref="D18:D21" si="0">SUMIF($B$2:$B$17,$B18,D$2:D$17)</f>
        <v>4150276.8987588491</v>
      </c>
    </row>
    <row r="19" spans="1:4" x14ac:dyDescent="0.3">
      <c r="A19" t="s">
        <v>32</v>
      </c>
      <c r="B19" s="1">
        <f>B3</f>
        <v>43841</v>
      </c>
      <c r="C19">
        <f t="shared" ref="C19:C21" si="1">SUMIF($B$2:$B$17,$B19,C$2:C$17)</f>
        <v>410236.28452061</v>
      </c>
      <c r="D19">
        <f t="shared" si="0"/>
        <v>4229749.968644849</v>
      </c>
    </row>
    <row r="20" spans="1:4" x14ac:dyDescent="0.3">
      <c r="A20" t="s">
        <v>32</v>
      </c>
      <c r="B20" s="1">
        <f>B4</f>
        <v>43848</v>
      </c>
      <c r="C20">
        <f t="shared" si="1"/>
        <v>413750.34052921564</v>
      </c>
      <c r="D20">
        <f t="shared" si="0"/>
        <v>4319499.21701995</v>
      </c>
    </row>
    <row r="21" spans="1:4" x14ac:dyDescent="0.3">
      <c r="A21" t="s">
        <v>32</v>
      </c>
      <c r="B21" s="1">
        <f>B5</f>
        <v>43855</v>
      </c>
      <c r="C21">
        <f t="shared" si="1"/>
        <v>299850.03906041884</v>
      </c>
      <c r="D21">
        <f t="shared" si="0"/>
        <v>3328347.4951790655</v>
      </c>
    </row>
  </sheetData>
  <pageMargins left="0.7" right="0.7" top="0.75" bottom="0.75" header="0.3" footer="0.3"/>
  <customProperties>
    <customPr name="ORB_SHEETNAM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0"/>
  <sheetViews>
    <sheetView zoomScale="85" zoomScaleNormal="85" workbookViewId="0">
      <selection activeCell="W4" sqref="W4:W7"/>
    </sheetView>
  </sheetViews>
  <sheetFormatPr defaultColWidth="9.109375" defaultRowHeight="14.4" x14ac:dyDescent="0.3"/>
  <cols>
    <col min="1" max="1" width="11" style="11" bestFit="1" customWidth="1"/>
    <col min="2" max="2" width="14.6640625" style="11" bestFit="1" customWidth="1"/>
    <col min="3" max="3" width="18.6640625" style="11" bestFit="1" customWidth="1"/>
    <col min="4" max="4" width="13.5546875" style="11" bestFit="1" customWidth="1"/>
    <col min="5" max="5" width="11.109375" style="11" bestFit="1" customWidth="1"/>
    <col min="6" max="6" width="13.88671875" style="11" bestFit="1" customWidth="1"/>
    <col min="7" max="7" width="24.5546875" style="11" bestFit="1" customWidth="1"/>
    <col min="8" max="8" width="13.88671875" style="11" bestFit="1" customWidth="1"/>
    <col min="9" max="9" width="16.109375" style="11" bestFit="1" customWidth="1"/>
    <col min="10" max="10" width="18.5546875" style="11" bestFit="1" customWidth="1"/>
    <col min="11" max="11" width="14.6640625" style="11" bestFit="1" customWidth="1"/>
    <col min="12" max="16" width="13.88671875" style="11" bestFit="1" customWidth="1"/>
    <col min="17" max="17" width="13.88671875" style="11" customWidth="1"/>
    <col min="18" max="34" width="13.88671875" style="11" bestFit="1" customWidth="1"/>
    <col min="35" max="16384" width="9.109375" style="11"/>
  </cols>
  <sheetData>
    <row r="1" spans="1:34" x14ac:dyDescent="0.3">
      <c r="A1"/>
      <c r="B1"/>
    </row>
    <row r="3" spans="1:34" x14ac:dyDescent="0.3">
      <c r="A3" s="10" t="s">
        <v>25</v>
      </c>
      <c r="B3" s="10" t="s">
        <v>7</v>
      </c>
      <c r="C3" s="11" t="s">
        <v>34</v>
      </c>
      <c r="D3" s="11" t="s">
        <v>33</v>
      </c>
      <c r="E3" s="11" t="s">
        <v>36</v>
      </c>
      <c r="F3" s="11" t="s">
        <v>47</v>
      </c>
      <c r="G3" s="11" t="s">
        <v>37</v>
      </c>
      <c r="H3" s="11" t="s">
        <v>38</v>
      </c>
      <c r="I3" s="11" t="s">
        <v>35</v>
      </c>
      <c r="J3" s="11" t="s">
        <v>39</v>
      </c>
      <c r="K3"/>
      <c r="L3"/>
      <c r="M3" s="22" t="s">
        <v>25</v>
      </c>
      <c r="N3" s="22" t="s">
        <v>7</v>
      </c>
      <c r="O3" s="22" t="s">
        <v>34</v>
      </c>
      <c r="P3" s="22" t="s">
        <v>33</v>
      </c>
      <c r="Q3" s="22" t="s">
        <v>50</v>
      </c>
      <c r="R3" s="22" t="s">
        <v>36</v>
      </c>
      <c r="S3" s="22" t="s">
        <v>47</v>
      </c>
      <c r="T3" s="22" t="s">
        <v>37</v>
      </c>
      <c r="U3" s="22" t="s">
        <v>38</v>
      </c>
      <c r="V3" s="22" t="s">
        <v>35</v>
      </c>
      <c r="W3" s="22" t="s">
        <v>39</v>
      </c>
      <c r="X3" s="22" t="s">
        <v>49</v>
      </c>
      <c r="Y3" s="22" t="s">
        <v>40</v>
      </c>
      <c r="Z3" s="22" t="s">
        <v>41</v>
      </c>
      <c r="AA3" s="22" t="s">
        <v>42</v>
      </c>
      <c r="AB3" s="22" t="s">
        <v>43</v>
      </c>
      <c r="AC3" s="22" t="s">
        <v>44</v>
      </c>
      <c r="AD3" s="22" t="s">
        <v>45</v>
      </c>
      <c r="AE3" s="22" t="s">
        <v>48</v>
      </c>
      <c r="AF3" s="22" t="s">
        <v>46</v>
      </c>
      <c r="AG3"/>
      <c r="AH3"/>
    </row>
    <row r="4" spans="1:34" x14ac:dyDescent="0.3">
      <c r="A4" s="12">
        <v>2</v>
      </c>
      <c r="B4" s="11" t="s">
        <v>31</v>
      </c>
      <c r="C4" s="13">
        <v>2955888.7431022529</v>
      </c>
      <c r="D4" s="13">
        <v>3596204.8040255718</v>
      </c>
      <c r="E4" s="13">
        <v>9041811.6709385067</v>
      </c>
      <c r="F4" s="13">
        <v>313568.52888459922</v>
      </c>
      <c r="G4" s="13">
        <v>75395.105105852141</v>
      </c>
      <c r="H4" s="13">
        <v>685</v>
      </c>
      <c r="I4" s="13">
        <v>188736.91601462799</v>
      </c>
      <c r="J4" s="13">
        <v>1877932.3143455484</v>
      </c>
      <c r="K4"/>
      <c r="L4"/>
      <c r="M4" s="23">
        <v>2</v>
      </c>
      <c r="N4" s="11" t="s">
        <v>31</v>
      </c>
      <c r="O4" s="13">
        <v>2955888.7431022529</v>
      </c>
      <c r="P4" s="13">
        <v>3596204.8040255718</v>
      </c>
      <c r="Q4" s="14">
        <f>P4/SUM($P$4:$P$7)</f>
        <v>0.4613572545406327</v>
      </c>
      <c r="R4" s="13">
        <v>9041811.6709385067</v>
      </c>
      <c r="S4" s="13">
        <v>313568.52888459922</v>
      </c>
      <c r="T4" s="13">
        <v>75395.105105852141</v>
      </c>
      <c r="U4" s="13">
        <v>685</v>
      </c>
      <c r="V4" s="13">
        <v>188736.91601462799</v>
      </c>
      <c r="W4" s="13">
        <v>1877932.3143455484</v>
      </c>
      <c r="X4" s="20">
        <v>9.9500000000000011</v>
      </c>
      <c r="Y4" s="15">
        <v>1.2165338993217258</v>
      </c>
      <c r="Z4" s="15">
        <v>3.0588742071645116</v>
      </c>
      <c r="AA4" s="15">
        <v>2.5145929115075569</v>
      </c>
      <c r="AB4" s="16">
        <v>8.7220198098822074E-2</v>
      </c>
      <c r="AC4" s="16">
        <v>1.9047858432123075E-4</v>
      </c>
      <c r="AD4" s="16">
        <v>2.0965186693887757E-2</v>
      </c>
      <c r="AE4" s="16">
        <v>0.60190005893125753</v>
      </c>
      <c r="AF4" s="16">
        <v>5.2482249009666228E-2</v>
      </c>
      <c r="AG4"/>
      <c r="AH4"/>
    </row>
    <row r="5" spans="1:34" x14ac:dyDescent="0.3">
      <c r="A5" s="12">
        <v>2</v>
      </c>
      <c r="B5" s="11" t="s">
        <v>28</v>
      </c>
      <c r="C5" s="13">
        <v>1435733.2025239423</v>
      </c>
      <c r="D5" s="13">
        <v>1741782.3716201638</v>
      </c>
      <c r="E5" s="13">
        <v>4359400.6748122629</v>
      </c>
      <c r="F5" s="13">
        <v>147944.87098219115</v>
      </c>
      <c r="G5" s="13">
        <v>53106.985997261378</v>
      </c>
      <c r="H5" s="13">
        <v>624</v>
      </c>
      <c r="I5" s="13">
        <v>88887.454719265777</v>
      </c>
      <c r="J5" s="13">
        <v>622834.39521789516</v>
      </c>
      <c r="K5"/>
      <c r="L5"/>
      <c r="M5" s="23">
        <v>2</v>
      </c>
      <c r="N5" s="11" t="s">
        <v>28</v>
      </c>
      <c r="O5" s="13">
        <v>1435733.2025239423</v>
      </c>
      <c r="P5" s="13">
        <v>1741782.3716201638</v>
      </c>
      <c r="Q5" s="14">
        <f t="shared" ref="Q5:Q7" si="0">P5/SUM($P$4:$P$7)</f>
        <v>0.22345332837507567</v>
      </c>
      <c r="R5" s="13">
        <v>4359400.6748122629</v>
      </c>
      <c r="S5" s="13">
        <v>147944.87098219115</v>
      </c>
      <c r="T5" s="13">
        <v>53106.985997261378</v>
      </c>
      <c r="U5" s="13">
        <v>624</v>
      </c>
      <c r="V5" s="13">
        <v>88887.454719265777</v>
      </c>
      <c r="W5" s="13">
        <v>622834.39521789516</v>
      </c>
      <c r="X5" s="20">
        <v>7.0069999999999979</v>
      </c>
      <c r="Y5" s="15">
        <v>1.2132534132238499</v>
      </c>
      <c r="Z5" s="15">
        <v>3.0365649231300553</v>
      </c>
      <c r="AA5" s="15">
        <v>2.5031886855522147</v>
      </c>
      <c r="AB5" s="16">
        <v>8.4948575160086845E-2</v>
      </c>
      <c r="AC5" s="16">
        <v>3.5825371192588793E-4</v>
      </c>
      <c r="AD5" s="16">
        <v>3.0490023818453591E-2</v>
      </c>
      <c r="AE5" s="16">
        <v>0.60081470975743123</v>
      </c>
      <c r="AF5" s="16">
        <v>5.1032468905162255E-2</v>
      </c>
      <c r="AG5"/>
      <c r="AH5"/>
    </row>
    <row r="6" spans="1:34" x14ac:dyDescent="0.3">
      <c r="A6" s="12">
        <v>2</v>
      </c>
      <c r="B6" s="11" t="s">
        <v>29</v>
      </c>
      <c r="C6" s="13">
        <v>1313360.3960641033</v>
      </c>
      <c r="D6" s="13">
        <v>1588874.2476797495</v>
      </c>
      <c r="E6" s="13">
        <v>4021962.5713659404</v>
      </c>
      <c r="F6" s="13">
        <v>136948.56710588798</v>
      </c>
      <c r="G6" s="13">
        <v>39131.954651923559</v>
      </c>
      <c r="H6" s="13">
        <v>887</v>
      </c>
      <c r="I6" s="13">
        <v>82381.636480046829</v>
      </c>
      <c r="J6" s="13">
        <v>1005385.4916024914</v>
      </c>
      <c r="K6"/>
      <c r="L6"/>
      <c r="M6" s="23">
        <v>2</v>
      </c>
      <c r="N6" s="11" t="s">
        <v>29</v>
      </c>
      <c r="O6" s="13">
        <v>1313360.3960641033</v>
      </c>
      <c r="P6" s="13">
        <v>1588874.2476797495</v>
      </c>
      <c r="Q6" s="14">
        <f t="shared" si="0"/>
        <v>0.20383673919218478</v>
      </c>
      <c r="R6" s="13">
        <v>4021962.5713659404</v>
      </c>
      <c r="S6" s="13">
        <v>136948.56710588798</v>
      </c>
      <c r="T6" s="13">
        <v>39131.954651923559</v>
      </c>
      <c r="U6" s="13">
        <v>887</v>
      </c>
      <c r="V6" s="13">
        <v>82381.636480046829</v>
      </c>
      <c r="W6" s="13">
        <v>1005385.4916024914</v>
      </c>
      <c r="X6" s="20">
        <v>12.203999999999997</v>
      </c>
      <c r="Y6" s="15">
        <v>1.2096867421295421</v>
      </c>
      <c r="Z6" s="15">
        <v>3.06237091074125</v>
      </c>
      <c r="AA6" s="15">
        <v>2.5318298910956352</v>
      </c>
      <c r="AB6" s="16">
        <v>8.6262553363869718E-2</v>
      </c>
      <c r="AC6" s="16">
        <v>5.5825689244777923E-4</v>
      </c>
      <c r="AD6" s="16">
        <v>2.4628729875299057E-2</v>
      </c>
      <c r="AE6" s="16">
        <v>0.60155164979820297</v>
      </c>
      <c r="AF6" s="16">
        <v>5.1849060176001743E-2</v>
      </c>
      <c r="AG6"/>
      <c r="AH6"/>
    </row>
    <row r="7" spans="1:34" x14ac:dyDescent="0.3">
      <c r="A7" s="12">
        <v>2</v>
      </c>
      <c r="B7" s="11" t="s">
        <v>30</v>
      </c>
      <c r="C7" s="13">
        <v>720035.86214602669</v>
      </c>
      <c r="D7" s="13">
        <v>867976.02342988353</v>
      </c>
      <c r="E7" s="13">
        <v>2198462.2245078692</v>
      </c>
      <c r="F7" s="13">
        <v>74882.561304275863</v>
      </c>
      <c r="G7" s="13">
        <v>15573.519483550628</v>
      </c>
      <c r="H7" s="13">
        <v>718</v>
      </c>
      <c r="I7" s="13">
        <v>43557.060908434483</v>
      </c>
      <c r="J7" s="13">
        <v>655315.98136739666</v>
      </c>
      <c r="K7"/>
      <c r="L7"/>
      <c r="M7" s="24">
        <v>2</v>
      </c>
      <c r="N7" s="11" t="s">
        <v>30</v>
      </c>
      <c r="O7" s="13">
        <v>720035.86214602669</v>
      </c>
      <c r="P7" s="13">
        <v>867976.02342988353</v>
      </c>
      <c r="Q7" s="14">
        <f t="shared" si="0"/>
        <v>0.1113526778921069</v>
      </c>
      <c r="R7" s="13">
        <v>2198462.2245078692</v>
      </c>
      <c r="S7" s="13">
        <v>74882.561304275863</v>
      </c>
      <c r="T7" s="13">
        <v>15573.519483550628</v>
      </c>
      <c r="U7" s="13">
        <v>718</v>
      </c>
      <c r="V7" s="13">
        <v>43557.060908434483</v>
      </c>
      <c r="W7" s="13">
        <v>655315.98136739666</v>
      </c>
      <c r="X7" s="20">
        <v>15.045</v>
      </c>
      <c r="Y7" s="15">
        <v>1.2054865753488351</v>
      </c>
      <c r="Z7" s="15">
        <v>3.0532179521107259</v>
      </c>
      <c r="AA7" s="15">
        <v>2.5329365783479219</v>
      </c>
      <c r="AB7" s="16">
        <v>8.6278151783570525E-2</v>
      </c>
      <c r="AC7" s="16">
        <v>8.2721178997866777E-4</v>
      </c>
      <c r="AD7" s="16">
        <v>1.794233834018882E-2</v>
      </c>
      <c r="AE7" s="16">
        <v>0.58167162220114033</v>
      </c>
      <c r="AF7" s="16">
        <v>5.0182331922389897E-2</v>
      </c>
      <c r="AG7"/>
      <c r="AH7"/>
    </row>
    <row r="8" spans="1:34" x14ac:dyDescent="0.3">
      <c r="A8" s="12">
        <v>3</v>
      </c>
      <c r="B8" s="11" t="s">
        <v>31</v>
      </c>
      <c r="C8" s="13">
        <v>3030266.9766107434</v>
      </c>
      <c r="D8" s="13">
        <v>3666916.9505289337</v>
      </c>
      <c r="E8" s="13">
        <v>9278442.8697834183</v>
      </c>
      <c r="F8" s="13">
        <v>317769.54870047921</v>
      </c>
      <c r="G8" s="13">
        <v>92641.303471536536</v>
      </c>
      <c r="H8" s="13">
        <v>872</v>
      </c>
      <c r="I8" s="13">
        <v>191211.50060435673</v>
      </c>
      <c r="J8" s="13">
        <v>1904466.5460193937</v>
      </c>
      <c r="K8"/>
      <c r="L8"/>
      <c r="M8" s="23">
        <v>3</v>
      </c>
      <c r="N8" s="11" t="s">
        <v>31</v>
      </c>
      <c r="O8" s="13">
        <v>3030266.9766107434</v>
      </c>
      <c r="P8" s="13">
        <v>3666916.9505289337</v>
      </c>
      <c r="Q8" s="14">
        <f>P8/SUM($P$8:$P$11)</f>
        <v>0.46039276139207114</v>
      </c>
      <c r="R8" s="13">
        <v>9278442.8697834183</v>
      </c>
      <c r="S8" s="13">
        <v>317769.54870047921</v>
      </c>
      <c r="T8" s="13">
        <v>92641.303471536536</v>
      </c>
      <c r="U8" s="13">
        <v>872</v>
      </c>
      <c r="V8" s="13">
        <v>191211.50060435673</v>
      </c>
      <c r="W8" s="13">
        <v>1904466.5460193937</v>
      </c>
      <c r="X8" s="20">
        <v>9.9599999999999991</v>
      </c>
      <c r="Y8" s="15">
        <v>1.2100056274832551</v>
      </c>
      <c r="Z8" s="15">
        <v>3.0619111281875142</v>
      </c>
      <c r="AA8" s="15">
        <v>2.5305376535262458</v>
      </c>
      <c r="AB8" s="16">
        <v>8.6631565093176183E-2</v>
      </c>
      <c r="AC8" s="16">
        <v>2.3780194963897902E-4</v>
      </c>
      <c r="AD8" s="16">
        <v>2.5264085530536357E-2</v>
      </c>
      <c r="AE8" s="16">
        <v>0.60173009461201521</v>
      </c>
      <c r="AF8" s="16">
        <v>5.2145031693934453E-2</v>
      </c>
      <c r="AG8"/>
      <c r="AH8"/>
    </row>
    <row r="9" spans="1:34" x14ac:dyDescent="0.3">
      <c r="A9" s="12">
        <v>3</v>
      </c>
      <c r="B9" s="11" t="s">
        <v>28</v>
      </c>
      <c r="C9" s="13">
        <v>1441130.5394687713</v>
      </c>
      <c r="D9" s="13">
        <v>1741926.5206359716</v>
      </c>
      <c r="E9" s="13">
        <v>4414483.2325821314</v>
      </c>
      <c r="F9" s="13">
        <v>151998.97741565909</v>
      </c>
      <c r="G9" s="13">
        <v>37731.015820392066</v>
      </c>
      <c r="H9" s="13">
        <v>709</v>
      </c>
      <c r="I9" s="13">
        <v>91443.981939549281</v>
      </c>
      <c r="J9" s="13">
        <v>641388.08932399866</v>
      </c>
      <c r="K9"/>
      <c r="L9"/>
      <c r="M9" s="23">
        <v>3</v>
      </c>
      <c r="N9" s="11" t="s">
        <v>28</v>
      </c>
      <c r="O9" s="13">
        <v>1441130.5394687713</v>
      </c>
      <c r="P9" s="13">
        <v>1741926.5206359716</v>
      </c>
      <c r="Q9" s="14">
        <f t="shared" ref="Q9:Q11" si="1">P9/SUM($P$8:$P$11)</f>
        <v>0.21870426077198107</v>
      </c>
      <c r="R9" s="13">
        <v>4414483.2325821314</v>
      </c>
      <c r="S9" s="13">
        <v>151998.97741565909</v>
      </c>
      <c r="T9" s="13">
        <v>37731.015820392066</v>
      </c>
      <c r="U9" s="13">
        <v>709</v>
      </c>
      <c r="V9" s="13">
        <v>91443.981939549281</v>
      </c>
      <c r="W9" s="13">
        <v>641388.08932399866</v>
      </c>
      <c r="X9" s="20">
        <v>7.0140000000000011</v>
      </c>
      <c r="Y9" s="15">
        <v>1.2087283463940606</v>
      </c>
      <c r="Z9" s="15">
        <v>3.063020564012064</v>
      </c>
      <c r="AA9" s="15">
        <v>2.5342051646396193</v>
      </c>
      <c r="AB9" s="16">
        <v>8.7253626137191426E-2</v>
      </c>
      <c r="AC9" s="16">
        <v>4.0702061286784156E-4</v>
      </c>
      <c r="AD9" s="16">
        <v>2.1660509426434701E-2</v>
      </c>
      <c r="AE9" s="16">
        <v>0.60160919168215821</v>
      </c>
      <c r="AF9" s="16">
        <v>5.2495889382385308E-2</v>
      </c>
      <c r="AG9"/>
      <c r="AH9"/>
    </row>
    <row r="10" spans="1:34" x14ac:dyDescent="0.3">
      <c r="A10" s="12">
        <v>3</v>
      </c>
      <c r="B10" s="11" t="s">
        <v>29</v>
      </c>
      <c r="C10" s="13">
        <v>1396359.1027220755</v>
      </c>
      <c r="D10" s="13">
        <v>1690428.2300116196</v>
      </c>
      <c r="E10" s="13">
        <v>4262071.0470130304</v>
      </c>
      <c r="F10" s="13">
        <v>147201.97266186069</v>
      </c>
      <c r="G10" s="13">
        <v>29363.943076592564</v>
      </c>
      <c r="H10" s="13">
        <v>1020</v>
      </c>
      <c r="I10" s="13">
        <v>88491.533224393337</v>
      </c>
      <c r="J10" s="13">
        <v>1044908.0243136364</v>
      </c>
      <c r="M10" s="23">
        <v>3</v>
      </c>
      <c r="N10" s="11" t="s">
        <v>29</v>
      </c>
      <c r="O10" s="13">
        <v>1396359.1027220755</v>
      </c>
      <c r="P10" s="13">
        <v>1690428.2300116196</v>
      </c>
      <c r="Q10" s="14">
        <f t="shared" si="1"/>
        <v>0.21223849114932933</v>
      </c>
      <c r="R10" s="13">
        <v>4262071.0470130304</v>
      </c>
      <c r="S10" s="13">
        <v>147201.97266186069</v>
      </c>
      <c r="T10" s="13">
        <v>29363.943076592564</v>
      </c>
      <c r="U10" s="13">
        <v>1020</v>
      </c>
      <c r="V10" s="13">
        <v>88491.533224393337</v>
      </c>
      <c r="W10" s="13">
        <v>1044908.0243136364</v>
      </c>
      <c r="X10" s="20">
        <v>11.808000000000002</v>
      </c>
      <c r="Y10" s="15">
        <v>1.2108814894544124</v>
      </c>
      <c r="Z10" s="15">
        <v>3.0525728258558149</v>
      </c>
      <c r="AA10" s="15">
        <v>2.5211057683394835</v>
      </c>
      <c r="AB10" s="16">
        <v>8.7066104388732524E-2</v>
      </c>
      <c r="AC10" s="16">
        <v>6.0339740066514904E-4</v>
      </c>
      <c r="AD10" s="16">
        <v>1.7370712672250346E-2</v>
      </c>
      <c r="AE10" s="16">
        <v>0.6011572509810601</v>
      </c>
      <c r="AF10" s="16">
        <v>5.2348589341639822E-2</v>
      </c>
    </row>
    <row r="11" spans="1:34" x14ac:dyDescent="0.3">
      <c r="A11" s="12">
        <v>3</v>
      </c>
      <c r="B11" s="11" t="s">
        <v>30</v>
      </c>
      <c r="C11" s="13">
        <v>717640.83335873031</v>
      </c>
      <c r="D11" s="13">
        <v>865486.34463076305</v>
      </c>
      <c r="E11" s="13">
        <v>2189515.1980365096</v>
      </c>
      <c r="F11" s="13">
        <v>76780.910703170375</v>
      </c>
      <c r="G11" s="13">
        <v>20499.758009685636</v>
      </c>
      <c r="H11" s="13">
        <v>784</v>
      </c>
      <c r="I11" s="13">
        <v>41249.541415429943</v>
      </c>
      <c r="J11" s="13">
        <v>662525.05384083674</v>
      </c>
      <c r="M11" s="24">
        <v>3</v>
      </c>
      <c r="N11" s="11" t="s">
        <v>30</v>
      </c>
      <c r="O11" s="13">
        <v>717640.83335873031</v>
      </c>
      <c r="P11" s="13">
        <v>865486.34463076305</v>
      </c>
      <c r="Q11" s="14">
        <f t="shared" si="1"/>
        <v>0.10866448668661843</v>
      </c>
      <c r="R11" s="13">
        <v>2189515.1980365096</v>
      </c>
      <c r="S11" s="13">
        <v>76780.910703170375</v>
      </c>
      <c r="T11" s="13">
        <v>20499.758009685636</v>
      </c>
      <c r="U11" s="13">
        <v>784</v>
      </c>
      <c r="V11" s="13">
        <v>41249.541415429943</v>
      </c>
      <c r="W11" s="13">
        <v>662525.05384083674</v>
      </c>
      <c r="X11" s="20">
        <v>16.061391984178773</v>
      </c>
      <c r="Y11" s="15">
        <v>1.2060473903580964</v>
      </c>
      <c r="Z11" s="15">
        <v>3.051091579972204</v>
      </c>
      <c r="AA11" s="15">
        <v>2.529983746205025</v>
      </c>
      <c r="AB11" s="16">
        <v>8.8708925435784153E-2</v>
      </c>
      <c r="AC11" s="16">
        <v>9.0584906955923491E-4</v>
      </c>
      <c r="AD11" s="16">
        <v>2.3685824897019394E-2</v>
      </c>
      <c r="AE11" s="16">
        <v>0.53723693868255595</v>
      </c>
      <c r="AF11" s="16">
        <v>4.7660534070041248E-2</v>
      </c>
    </row>
    <row r="12" spans="1:34" x14ac:dyDescent="0.3">
      <c r="A12" s="12">
        <v>4</v>
      </c>
      <c r="B12" s="11" t="s">
        <v>31</v>
      </c>
      <c r="C12" s="13">
        <v>2968962.1237342483</v>
      </c>
      <c r="D12" s="13">
        <v>3598570.8174869213</v>
      </c>
      <c r="E12" s="13">
        <v>9032968.9258874003</v>
      </c>
      <c r="F12" s="13">
        <v>310011.8496436206</v>
      </c>
      <c r="G12" s="13">
        <v>64673.109411380261</v>
      </c>
      <c r="H12" s="13">
        <v>905</v>
      </c>
      <c r="I12" s="13">
        <v>186459.67029805269</v>
      </c>
      <c r="J12" s="13">
        <v>1838492.3491387994</v>
      </c>
      <c r="M12" s="23">
        <v>4</v>
      </c>
      <c r="N12" s="11" t="s">
        <v>31</v>
      </c>
      <c r="O12" s="13">
        <v>2968962.1237342483</v>
      </c>
      <c r="P12" s="13">
        <v>3598570.8174869213</v>
      </c>
      <c r="Q12" s="14">
        <f>P12/SUM($P$12:$P$15)</f>
        <v>0.44604256112160845</v>
      </c>
      <c r="R12" s="13">
        <v>9032968.9258874003</v>
      </c>
      <c r="S12" s="13">
        <v>310011.8496436206</v>
      </c>
      <c r="T12" s="13">
        <v>64673.109411380261</v>
      </c>
      <c r="U12" s="13">
        <v>905</v>
      </c>
      <c r="V12" s="13">
        <v>186459.67029805269</v>
      </c>
      <c r="W12" s="13">
        <v>1838492.3491387994</v>
      </c>
      <c r="X12" s="20">
        <v>9.86</v>
      </c>
      <c r="Y12" s="15">
        <v>1.2120053740671008</v>
      </c>
      <c r="Z12" s="15">
        <v>3.0430934251164645</v>
      </c>
      <c r="AA12" s="15">
        <v>2.5109862039779212</v>
      </c>
      <c r="AB12" s="16">
        <v>8.6094447644440991E-2</v>
      </c>
      <c r="AC12" s="16">
        <v>2.5148872869257884E-4</v>
      </c>
      <c r="AD12" s="16">
        <v>1.7971887366258651E-2</v>
      </c>
      <c r="AE12" s="16">
        <v>0.60145981681797189</v>
      </c>
      <c r="AF12" s="16">
        <v>5.1814923133364284E-2</v>
      </c>
    </row>
    <row r="13" spans="1:34" x14ac:dyDescent="0.3">
      <c r="A13" s="12">
        <v>4</v>
      </c>
      <c r="B13" s="11" t="s">
        <v>28</v>
      </c>
      <c r="C13" s="13">
        <v>1449088.7249274906</v>
      </c>
      <c r="D13" s="13">
        <v>1758060.9361181292</v>
      </c>
      <c r="E13" s="13">
        <v>4433093.7122018551</v>
      </c>
      <c r="F13" s="13">
        <v>153580.16363978037</v>
      </c>
      <c r="G13" s="13">
        <v>36739.515137222901</v>
      </c>
      <c r="H13" s="13">
        <v>801</v>
      </c>
      <c r="I13" s="13">
        <v>92365.516475047363</v>
      </c>
      <c r="J13" s="13">
        <v>657550.11178586225</v>
      </c>
      <c r="M13" s="23">
        <v>4</v>
      </c>
      <c r="N13" s="11" t="s">
        <v>28</v>
      </c>
      <c r="O13" s="13">
        <v>1449088.7249274906</v>
      </c>
      <c r="P13" s="13">
        <v>1758060.9361181292</v>
      </c>
      <c r="Q13" s="14">
        <f t="shared" ref="Q13:Q15" si="2">P13/SUM($P$12:$P$15)</f>
        <v>0.21791151052061594</v>
      </c>
      <c r="R13" s="13">
        <v>4433093.7122018551</v>
      </c>
      <c r="S13" s="13">
        <v>153580.16363978037</v>
      </c>
      <c r="T13" s="13">
        <v>36739.515137222901</v>
      </c>
      <c r="U13" s="13">
        <v>801</v>
      </c>
      <c r="V13" s="13">
        <v>92365.516475047363</v>
      </c>
      <c r="W13" s="13">
        <v>657550.11178586225</v>
      </c>
      <c r="X13" s="20">
        <v>7.1189999999999989</v>
      </c>
      <c r="Y13" s="15">
        <v>1.2132714495480277</v>
      </c>
      <c r="Z13" s="15">
        <v>3.0591289129180281</v>
      </c>
      <c r="AA13" s="15">
        <v>2.5218048564414905</v>
      </c>
      <c r="AB13" s="16">
        <v>8.7370622007712173E-2</v>
      </c>
      <c r="AC13" s="16">
        <v>4.5561560668576194E-4</v>
      </c>
      <c r="AD13" s="16">
        <v>2.0897748412717288E-2</v>
      </c>
      <c r="AE13" s="16">
        <v>0.60141566648990619</v>
      </c>
      <c r="AF13" s="16">
        <v>5.2538290668692193E-2</v>
      </c>
    </row>
    <row r="14" spans="1:34" x14ac:dyDescent="0.3">
      <c r="A14" s="12">
        <v>4</v>
      </c>
      <c r="B14" s="11" t="s">
        <v>29</v>
      </c>
      <c r="C14" s="13">
        <v>1510853.9795591226</v>
      </c>
      <c r="D14" s="13">
        <v>1830107.0160503478</v>
      </c>
      <c r="E14" s="13">
        <v>4596105.8282243321</v>
      </c>
      <c r="F14" s="13">
        <v>158108.51855890657</v>
      </c>
      <c r="G14" s="13">
        <v>40495.325814052791</v>
      </c>
      <c r="H14" s="13">
        <v>880</v>
      </c>
      <c r="I14" s="13">
        <v>95092.544679400628</v>
      </c>
      <c r="J14" s="13">
        <v>1137687.2045443491</v>
      </c>
      <c r="M14" s="23">
        <v>4</v>
      </c>
      <c r="N14" s="11" t="s">
        <v>29</v>
      </c>
      <c r="O14" s="13">
        <v>1510853.9795591226</v>
      </c>
      <c r="P14" s="13">
        <v>1830107.0160503478</v>
      </c>
      <c r="Q14" s="14">
        <f t="shared" si="2"/>
        <v>0.2268416162880442</v>
      </c>
      <c r="R14" s="13">
        <v>4596105.8282243321</v>
      </c>
      <c r="S14" s="13">
        <v>158108.51855890657</v>
      </c>
      <c r="T14" s="13">
        <v>40495.325814052791</v>
      </c>
      <c r="U14" s="13">
        <v>880</v>
      </c>
      <c r="V14" s="13">
        <v>95092.544679400628</v>
      </c>
      <c r="W14" s="13">
        <v>1137687.2045443491</v>
      </c>
      <c r="X14" s="20">
        <v>11.963999999999999</v>
      </c>
      <c r="Y14" s="15">
        <v>1.2113475476213835</v>
      </c>
      <c r="Z14" s="15">
        <v>3.0422485529315009</v>
      </c>
      <c r="AA14" s="15">
        <v>2.5117435211024453</v>
      </c>
      <c r="AB14" s="16">
        <v>8.6386609134771017E-2</v>
      </c>
      <c r="AC14" s="16">
        <v>4.8084619767163958E-4</v>
      </c>
      <c r="AD14" s="16">
        <v>2.2127299364956225E-2</v>
      </c>
      <c r="AE14" s="16">
        <v>0.60143846483497321</v>
      </c>
      <c r="AF14" s="16">
        <v>5.1960100609102604E-2</v>
      </c>
    </row>
    <row r="15" spans="1:34" x14ac:dyDescent="0.3">
      <c r="A15" s="12">
        <v>4</v>
      </c>
      <c r="B15" s="11" t="s">
        <v>30</v>
      </c>
      <c r="C15" s="13">
        <v>724772.04459808534</v>
      </c>
      <c r="D15" s="13">
        <v>881035.76835738006</v>
      </c>
      <c r="E15" s="13">
        <v>2214413.491177028</v>
      </c>
      <c r="F15" s="13">
        <v>75523.970104954467</v>
      </c>
      <c r="G15" s="13">
        <v>21455.866102665485</v>
      </c>
      <c r="H15" s="13">
        <v>1018</v>
      </c>
      <c r="I15" s="13">
        <v>37141.608114328686</v>
      </c>
      <c r="J15" s="13">
        <v>654260.48723679408</v>
      </c>
      <c r="M15" s="24">
        <v>4</v>
      </c>
      <c r="N15" s="11" t="s">
        <v>30</v>
      </c>
      <c r="O15" s="13">
        <v>724772.04459808534</v>
      </c>
      <c r="P15" s="13">
        <v>881035.76835738006</v>
      </c>
      <c r="Q15" s="14">
        <f t="shared" si="2"/>
        <v>0.10920431206973133</v>
      </c>
      <c r="R15" s="13">
        <v>2214413.491177028</v>
      </c>
      <c r="S15" s="13">
        <v>75523.970104954467</v>
      </c>
      <c r="T15" s="13">
        <v>21455.866102665485</v>
      </c>
      <c r="U15" s="13">
        <v>1018</v>
      </c>
      <c r="V15" s="13">
        <v>37141.608114328686</v>
      </c>
      <c r="W15" s="13">
        <v>654260.48723679408</v>
      </c>
      <c r="X15" s="20">
        <v>17.615297787399516</v>
      </c>
      <c r="Y15" s="15">
        <v>1.2156653442879224</v>
      </c>
      <c r="Z15" s="15">
        <v>3.0553223049447729</v>
      </c>
      <c r="AA15" s="15">
        <v>2.5133485470796049</v>
      </c>
      <c r="AB15" s="16">
        <v>8.5720052680764297E-2</v>
      </c>
      <c r="AC15" s="16">
        <v>1.1554581965474327E-3</v>
      </c>
      <c r="AD15" s="16">
        <v>2.4353002310755455E-2</v>
      </c>
      <c r="AE15" s="16">
        <v>0.491785694829252</v>
      </c>
      <c r="AF15" s="16">
        <v>4.2156753957420155E-2</v>
      </c>
    </row>
    <row r="16" spans="1:34" x14ac:dyDescent="0.3">
      <c r="A16" s="12">
        <v>5</v>
      </c>
      <c r="B16" s="11" t="s">
        <v>31</v>
      </c>
      <c r="C16" s="13">
        <v>3028475.8665616261</v>
      </c>
      <c r="D16" s="13">
        <v>3652411.3822364234</v>
      </c>
      <c r="E16" s="13">
        <v>9218663.2803285401</v>
      </c>
      <c r="F16" s="13">
        <v>319893.02243218094</v>
      </c>
      <c r="G16" s="13">
        <v>112880.84664415034</v>
      </c>
      <c r="H16" s="13">
        <v>935</v>
      </c>
      <c r="I16" s="13">
        <v>137248.55181756322</v>
      </c>
      <c r="J16" s="13">
        <v>1382092.9168028613</v>
      </c>
      <c r="M16" s="23">
        <v>5</v>
      </c>
      <c r="N16" s="11" t="s">
        <v>31</v>
      </c>
      <c r="O16" s="13">
        <v>3028475.8665616261</v>
      </c>
      <c r="P16" s="13">
        <v>3652411.3822364234</v>
      </c>
      <c r="Q16" s="14">
        <f>P16/SUM($P$16:$P$19)</f>
        <v>0.44287553531251572</v>
      </c>
      <c r="R16" s="13">
        <v>9218663.2803285401</v>
      </c>
      <c r="S16" s="13">
        <v>319893.02243218094</v>
      </c>
      <c r="T16" s="13">
        <v>112880.84664415034</v>
      </c>
      <c r="U16" s="13">
        <v>935</v>
      </c>
      <c r="V16" s="13">
        <v>137248.55181756322</v>
      </c>
      <c r="W16" s="13">
        <v>1382092.9168028613</v>
      </c>
      <c r="X16" s="25">
        <v>10.069999999999999</v>
      </c>
      <c r="Y16" s="15">
        <v>1.2058868073788449</v>
      </c>
      <c r="Z16" s="15">
        <v>3.0444987867065199</v>
      </c>
      <c r="AA16" s="15">
        <v>2.5249310207362377</v>
      </c>
      <c r="AB16" s="16">
        <v>8.7577020803048078E-2</v>
      </c>
      <c r="AC16" s="16">
        <v>2.5599525961051138E-4</v>
      </c>
      <c r="AD16" s="26">
        <v>3.0905841328046621E-2</v>
      </c>
      <c r="AE16" s="26">
        <v>0.42904515632772411</v>
      </c>
      <c r="AF16" s="16">
        <v>3.757751727668858E-2</v>
      </c>
    </row>
    <row r="17" spans="1:32" x14ac:dyDescent="0.3">
      <c r="A17" s="12">
        <v>5</v>
      </c>
      <c r="B17" s="11" t="s">
        <v>28</v>
      </c>
      <c r="C17" s="13">
        <v>1462658.295495121</v>
      </c>
      <c r="D17" s="13">
        <v>1776905.5496222561</v>
      </c>
      <c r="E17" s="13">
        <v>4473415.9713236755</v>
      </c>
      <c r="F17" s="13">
        <v>153725.1403032727</v>
      </c>
      <c r="G17" s="13">
        <v>44317.063587919467</v>
      </c>
      <c r="H17" s="13">
        <v>460</v>
      </c>
      <c r="I17" s="13">
        <v>66127.040997392527</v>
      </c>
      <c r="J17" s="13">
        <v>455483.05839003972</v>
      </c>
      <c r="M17" s="23">
        <v>5</v>
      </c>
      <c r="N17" s="11" t="s">
        <v>28</v>
      </c>
      <c r="O17" s="13">
        <v>1462658.295495121</v>
      </c>
      <c r="P17" s="13">
        <v>1776905.5496222561</v>
      </c>
      <c r="Q17" s="14">
        <f t="shared" ref="Q17:Q19" si="3">P17/SUM($P$16:$P$19)</f>
        <v>0.21545984669637</v>
      </c>
      <c r="R17" s="13">
        <v>4473415.9713236755</v>
      </c>
      <c r="S17" s="13">
        <v>153725.1403032727</v>
      </c>
      <c r="T17" s="13">
        <v>44317.063587919467</v>
      </c>
      <c r="U17" s="13">
        <v>460</v>
      </c>
      <c r="V17" s="13">
        <v>66127.040997392527</v>
      </c>
      <c r="W17" s="13">
        <v>455483.05839003972</v>
      </c>
      <c r="X17" s="25">
        <v>6.887999999999999</v>
      </c>
      <c r="Y17" s="15">
        <v>1.2149182648528993</v>
      </c>
      <c r="Z17" s="15">
        <v>3.0582179183917071</v>
      </c>
      <c r="AA17" s="15">
        <v>2.5175233829258756</v>
      </c>
      <c r="AB17" s="16">
        <v>8.6517108884682115E-2</v>
      </c>
      <c r="AC17" s="16">
        <v>2.5887701239820499E-4</v>
      </c>
      <c r="AD17" s="26">
        <v>2.4940584825873621E-2</v>
      </c>
      <c r="AE17" s="26">
        <v>0.43016412843686785</v>
      </c>
      <c r="AF17" s="16">
        <v>3.7214719156823027E-2</v>
      </c>
    </row>
    <row r="18" spans="1:32" x14ac:dyDescent="0.3">
      <c r="A18" s="12">
        <v>5</v>
      </c>
      <c r="B18" s="11" t="s">
        <v>29</v>
      </c>
      <c r="C18" s="13">
        <v>1605031.8200058963</v>
      </c>
      <c r="D18" s="13">
        <v>1940307.4229276928</v>
      </c>
      <c r="E18" s="13">
        <v>4922284.4041289259</v>
      </c>
      <c r="F18" s="13">
        <v>168724.8269046286</v>
      </c>
      <c r="G18" s="13">
        <v>48686.486314535527</v>
      </c>
      <c r="H18" s="13">
        <v>853</v>
      </c>
      <c r="I18" s="13">
        <v>72298.097552554391</v>
      </c>
      <c r="J18" s="13">
        <v>852828.35872993164</v>
      </c>
      <c r="M18" s="23">
        <v>5</v>
      </c>
      <c r="N18" s="11" t="s">
        <v>29</v>
      </c>
      <c r="O18" s="13">
        <v>1605031.8200058963</v>
      </c>
      <c r="P18" s="13">
        <v>1940307.4229276928</v>
      </c>
      <c r="Q18" s="14">
        <f t="shared" si="3"/>
        <v>0.23527324790937959</v>
      </c>
      <c r="R18" s="13">
        <v>4922284.4041289259</v>
      </c>
      <c r="S18" s="13">
        <v>168724.8269046286</v>
      </c>
      <c r="T18" s="13">
        <v>48686.486314535527</v>
      </c>
      <c r="U18" s="13">
        <v>853</v>
      </c>
      <c r="V18" s="13">
        <v>72298.097552554391</v>
      </c>
      <c r="W18" s="13">
        <v>852828.35872993164</v>
      </c>
      <c r="X18" s="25">
        <v>11.796000000000003</v>
      </c>
      <c r="Y18" s="15">
        <v>1.2090637014698888</v>
      </c>
      <c r="Z18" s="15">
        <v>3.0663970964203844</v>
      </c>
      <c r="AA18" s="15">
        <v>2.5364164216691023</v>
      </c>
      <c r="AB18" s="16">
        <v>8.6934579946105747E-2</v>
      </c>
      <c r="AC18" s="16">
        <v>4.3962105691113863E-4</v>
      </c>
      <c r="AD18" s="26">
        <v>2.5092150727884871E-2</v>
      </c>
      <c r="AE18" s="26">
        <v>0.42849709126340224</v>
      </c>
      <c r="AF18" s="16">
        <v>3.7261155989119069E-2</v>
      </c>
    </row>
    <row r="19" spans="1:32" x14ac:dyDescent="0.3">
      <c r="A19" s="12">
        <v>5</v>
      </c>
      <c r="B19" s="11" t="s">
        <v>30</v>
      </c>
      <c r="C19" s="13">
        <v>724287.84561069473</v>
      </c>
      <c r="D19" s="13">
        <v>877413.67511766055</v>
      </c>
      <c r="E19" s="13">
        <v>2200532.1583870295</v>
      </c>
      <c r="F19" s="13">
        <v>76482.898204637386</v>
      </c>
      <c r="G19" s="13">
        <v>27605.482052119096</v>
      </c>
      <c r="H19" s="13">
        <v>548</v>
      </c>
      <c r="I19" s="13">
        <v>24464.718762965545</v>
      </c>
      <c r="J19" s="13">
        <v>644958.33879128355</v>
      </c>
      <c r="M19" s="24">
        <v>5</v>
      </c>
      <c r="N19" s="11" t="s">
        <v>30</v>
      </c>
      <c r="O19" s="13">
        <v>724287.84561069473</v>
      </c>
      <c r="P19" s="13">
        <v>877413.67511766055</v>
      </c>
      <c r="Q19" s="14">
        <f t="shared" si="3"/>
        <v>0.10639137008173476</v>
      </c>
      <c r="R19" s="13">
        <v>2200532.1583870295</v>
      </c>
      <c r="S19" s="13">
        <v>76482.898204637386</v>
      </c>
      <c r="T19" s="13">
        <v>27605.482052119096</v>
      </c>
      <c r="U19" s="13">
        <v>548</v>
      </c>
      <c r="V19" s="13">
        <v>24464.718762965545</v>
      </c>
      <c r="W19" s="13">
        <v>644958.33879128355</v>
      </c>
      <c r="X19" s="25">
        <v>26.362793909064486</v>
      </c>
      <c r="Y19" s="15">
        <v>1.21131779655126</v>
      </c>
      <c r="Z19" s="15">
        <v>3.0380969706886773</v>
      </c>
      <c r="AA19" s="15">
        <v>2.5083462989697121</v>
      </c>
      <c r="AB19" s="16">
        <v>8.7177374674387423E-2</v>
      </c>
      <c r="AC19" s="16">
        <v>6.2456286645693501E-4</v>
      </c>
      <c r="AD19" s="26">
        <v>3.1462333942330251E-2</v>
      </c>
      <c r="AE19" s="26">
        <v>0.31987175351943159</v>
      </c>
      <c r="AF19" s="16">
        <v>2.7882764375292926E-2</v>
      </c>
    </row>
    <row r="28" spans="1:32" x14ac:dyDescent="0.3">
      <c r="A28"/>
      <c r="B28"/>
    </row>
    <row r="30" spans="1:32" x14ac:dyDescent="0.3">
      <c r="A30" s="10" t="s">
        <v>25</v>
      </c>
      <c r="B30" s="10" t="s">
        <v>7</v>
      </c>
      <c r="C30" s="11" t="s">
        <v>49</v>
      </c>
      <c r="D30" s="11" t="s">
        <v>40</v>
      </c>
      <c r="E30" s="11" t="s">
        <v>41</v>
      </c>
      <c r="F30" s="11" t="s">
        <v>42</v>
      </c>
      <c r="G30" s="11" t="s">
        <v>43</v>
      </c>
      <c r="H30" s="11" t="s">
        <v>44</v>
      </c>
      <c r="I30" s="11" t="s">
        <v>45</v>
      </c>
      <c r="J30" s="11" t="s">
        <v>48</v>
      </c>
      <c r="K30" s="11" t="s">
        <v>46</v>
      </c>
    </row>
    <row r="31" spans="1:32" x14ac:dyDescent="0.3">
      <c r="A31" s="12">
        <v>2</v>
      </c>
      <c r="B31" s="11" t="s">
        <v>31</v>
      </c>
      <c r="C31" s="20">
        <v>9.9500000000000011</v>
      </c>
      <c r="D31" s="15">
        <v>1.2165338993217258</v>
      </c>
      <c r="E31" s="15">
        <v>3.0588742071645116</v>
      </c>
      <c r="F31" s="15">
        <v>2.5145929115075569</v>
      </c>
      <c r="G31" s="16">
        <v>8.7220198098822074E-2</v>
      </c>
      <c r="H31" s="16">
        <v>1.9047858432123075E-4</v>
      </c>
      <c r="I31" s="16">
        <v>2.0965186693887757E-2</v>
      </c>
      <c r="J31" s="16">
        <v>0.60190005893125753</v>
      </c>
      <c r="K31" s="16">
        <v>5.2482249009666228E-2</v>
      </c>
    </row>
    <row r="32" spans="1:32" x14ac:dyDescent="0.3">
      <c r="A32" s="12">
        <v>2</v>
      </c>
      <c r="B32" s="11" t="s">
        <v>28</v>
      </c>
      <c r="C32" s="20">
        <v>7.0069999999999979</v>
      </c>
      <c r="D32" s="15">
        <v>1.2132534132238499</v>
      </c>
      <c r="E32" s="15">
        <v>3.0365649231300553</v>
      </c>
      <c r="F32" s="15">
        <v>2.5031886855522147</v>
      </c>
      <c r="G32" s="16">
        <v>8.4948575160086845E-2</v>
      </c>
      <c r="H32" s="16">
        <v>3.5825371192588793E-4</v>
      </c>
      <c r="I32" s="16">
        <v>3.0490023818453591E-2</v>
      </c>
      <c r="J32" s="16">
        <v>0.60081470975743123</v>
      </c>
      <c r="K32" s="16">
        <v>5.1032468905162255E-2</v>
      </c>
    </row>
    <row r="33" spans="1:11" x14ac:dyDescent="0.3">
      <c r="A33" s="12">
        <v>2</v>
      </c>
      <c r="B33" s="11" t="s">
        <v>29</v>
      </c>
      <c r="C33" s="20">
        <v>12.203999999999997</v>
      </c>
      <c r="D33" s="15">
        <v>1.2096867421295421</v>
      </c>
      <c r="E33" s="15">
        <v>3.06237091074125</v>
      </c>
      <c r="F33" s="15">
        <v>2.5318298910956352</v>
      </c>
      <c r="G33" s="16">
        <v>8.6262553363869718E-2</v>
      </c>
      <c r="H33" s="16">
        <v>5.5825689244777923E-4</v>
      </c>
      <c r="I33" s="16">
        <v>2.4628729875299057E-2</v>
      </c>
      <c r="J33" s="16">
        <v>0.60155164979820297</v>
      </c>
      <c r="K33" s="16">
        <v>5.1849060176001743E-2</v>
      </c>
    </row>
    <row r="34" spans="1:11" x14ac:dyDescent="0.3">
      <c r="A34" s="12">
        <v>2</v>
      </c>
      <c r="B34" s="11" t="s">
        <v>30</v>
      </c>
      <c r="C34" s="20">
        <v>15.045</v>
      </c>
      <c r="D34" s="15">
        <v>1.2054865753488351</v>
      </c>
      <c r="E34" s="15">
        <v>3.0532179521107259</v>
      </c>
      <c r="F34" s="15">
        <v>2.5329365783479219</v>
      </c>
      <c r="G34" s="16">
        <v>8.6278151783570525E-2</v>
      </c>
      <c r="H34" s="16">
        <v>8.2721178997866777E-4</v>
      </c>
      <c r="I34" s="16">
        <v>1.794233834018882E-2</v>
      </c>
      <c r="J34" s="16">
        <v>0.58167162220114033</v>
      </c>
      <c r="K34" s="16">
        <v>5.0182331922389897E-2</v>
      </c>
    </row>
    <row r="35" spans="1:11" x14ac:dyDescent="0.3">
      <c r="A35" s="12">
        <v>3</v>
      </c>
      <c r="B35" s="11" t="s">
        <v>31</v>
      </c>
      <c r="C35" s="20">
        <v>9.9599999999999991</v>
      </c>
      <c r="D35" s="15">
        <v>1.2100056274832551</v>
      </c>
      <c r="E35" s="15">
        <v>3.0619111281875142</v>
      </c>
      <c r="F35" s="15">
        <v>2.5305376535262458</v>
      </c>
      <c r="G35" s="16">
        <v>8.6631565093176183E-2</v>
      </c>
      <c r="H35" s="16">
        <v>2.3780194963897902E-4</v>
      </c>
      <c r="I35" s="16">
        <v>2.5264085530536357E-2</v>
      </c>
      <c r="J35" s="16">
        <v>0.60173009461201521</v>
      </c>
      <c r="K35" s="16">
        <v>5.2145031693934453E-2</v>
      </c>
    </row>
    <row r="36" spans="1:11" x14ac:dyDescent="0.3">
      <c r="A36" s="12">
        <v>3</v>
      </c>
      <c r="B36" s="11" t="s">
        <v>28</v>
      </c>
      <c r="C36" s="20">
        <v>7.0140000000000011</v>
      </c>
      <c r="D36" s="15">
        <v>1.2087283463940606</v>
      </c>
      <c r="E36" s="15">
        <v>3.063020564012064</v>
      </c>
      <c r="F36" s="15">
        <v>2.5342051646396193</v>
      </c>
      <c r="G36" s="16">
        <v>8.7253626137191426E-2</v>
      </c>
      <c r="H36" s="16">
        <v>4.0702061286784156E-4</v>
      </c>
      <c r="I36" s="16">
        <v>2.1660509426434701E-2</v>
      </c>
      <c r="J36" s="16">
        <v>0.60160919168215821</v>
      </c>
      <c r="K36" s="16">
        <v>5.2495889382385308E-2</v>
      </c>
    </row>
    <row r="37" spans="1:11" x14ac:dyDescent="0.3">
      <c r="A37" s="12">
        <v>3</v>
      </c>
      <c r="B37" s="11" t="s">
        <v>29</v>
      </c>
      <c r="C37" s="20">
        <v>11.808000000000002</v>
      </c>
      <c r="D37" s="15">
        <v>1.2108814894544124</v>
      </c>
      <c r="E37" s="15">
        <v>3.0525728258558149</v>
      </c>
      <c r="F37" s="15">
        <v>2.5211057683394835</v>
      </c>
      <c r="G37" s="16">
        <v>8.7066104388732524E-2</v>
      </c>
      <c r="H37" s="16">
        <v>6.0339740066514904E-4</v>
      </c>
      <c r="I37" s="16">
        <v>1.7370712672250346E-2</v>
      </c>
      <c r="J37" s="16">
        <v>0.6011572509810601</v>
      </c>
      <c r="K37" s="16">
        <v>5.2348589341639822E-2</v>
      </c>
    </row>
    <row r="38" spans="1:11" x14ac:dyDescent="0.3">
      <c r="A38" s="12">
        <v>3</v>
      </c>
      <c r="B38" s="11" t="s">
        <v>30</v>
      </c>
      <c r="C38" s="20">
        <v>16.061391984178773</v>
      </c>
      <c r="D38" s="15">
        <v>1.2060473903580964</v>
      </c>
      <c r="E38" s="15">
        <v>3.051091579972204</v>
      </c>
      <c r="F38" s="15">
        <v>2.529983746205025</v>
      </c>
      <c r="G38" s="16">
        <v>8.8708925435784153E-2</v>
      </c>
      <c r="H38" s="16">
        <v>9.0584906955923491E-4</v>
      </c>
      <c r="I38" s="16">
        <v>2.3685824897019394E-2</v>
      </c>
      <c r="J38" s="16">
        <v>0.53723693868255595</v>
      </c>
      <c r="K38" s="16">
        <v>4.7660534070041248E-2</v>
      </c>
    </row>
    <row r="39" spans="1:11" x14ac:dyDescent="0.3">
      <c r="A39" s="12">
        <v>4</v>
      </c>
      <c r="B39" s="11" t="s">
        <v>31</v>
      </c>
      <c r="C39" s="20">
        <v>9.86</v>
      </c>
      <c r="D39" s="15">
        <v>1.2120053740671008</v>
      </c>
      <c r="E39" s="15">
        <v>3.0430934251164645</v>
      </c>
      <c r="F39" s="15">
        <v>2.5109862039779212</v>
      </c>
      <c r="G39" s="16">
        <v>8.6094447644440991E-2</v>
      </c>
      <c r="H39" s="16">
        <v>2.5148872869257884E-4</v>
      </c>
      <c r="I39" s="16">
        <v>1.7971887366258651E-2</v>
      </c>
      <c r="J39" s="16">
        <v>0.60145981681797189</v>
      </c>
      <c r="K39" s="16">
        <v>5.1814923133364284E-2</v>
      </c>
    </row>
    <row r="40" spans="1:11" x14ac:dyDescent="0.3">
      <c r="A40" s="12">
        <v>4</v>
      </c>
      <c r="B40" s="11" t="s">
        <v>28</v>
      </c>
      <c r="C40" s="20">
        <v>7.1189999999999989</v>
      </c>
      <c r="D40" s="15">
        <v>1.2132714495480277</v>
      </c>
      <c r="E40" s="15">
        <v>3.0591289129180281</v>
      </c>
      <c r="F40" s="15">
        <v>2.5218048564414905</v>
      </c>
      <c r="G40" s="16">
        <v>8.7370622007712173E-2</v>
      </c>
      <c r="H40" s="16">
        <v>4.5561560668576194E-4</v>
      </c>
      <c r="I40" s="16">
        <v>2.0897748412717288E-2</v>
      </c>
      <c r="J40" s="16">
        <v>0.60141566648990619</v>
      </c>
      <c r="K40" s="16">
        <v>5.2538290668692193E-2</v>
      </c>
    </row>
    <row r="41" spans="1:11" x14ac:dyDescent="0.3">
      <c r="A41" s="12">
        <v>4</v>
      </c>
      <c r="B41" s="11" t="s">
        <v>29</v>
      </c>
      <c r="C41" s="20">
        <v>11.963999999999999</v>
      </c>
      <c r="D41" s="15">
        <v>1.2113475476213835</v>
      </c>
      <c r="E41" s="15">
        <v>3.0422485529315009</v>
      </c>
      <c r="F41" s="15">
        <v>2.5117435211024453</v>
      </c>
      <c r="G41" s="16">
        <v>8.6386609134771017E-2</v>
      </c>
      <c r="H41" s="16">
        <v>4.8084619767163958E-4</v>
      </c>
      <c r="I41" s="16">
        <v>2.2127299364956225E-2</v>
      </c>
      <c r="J41" s="16">
        <v>0.60143846483497321</v>
      </c>
      <c r="K41" s="16">
        <v>5.1960100609102604E-2</v>
      </c>
    </row>
    <row r="42" spans="1:11" x14ac:dyDescent="0.3">
      <c r="A42" s="12">
        <v>4</v>
      </c>
      <c r="B42" s="11" t="s">
        <v>30</v>
      </c>
      <c r="C42" s="20">
        <v>17.615297787399516</v>
      </c>
      <c r="D42" s="15">
        <v>1.2156653442879224</v>
      </c>
      <c r="E42" s="15">
        <v>3.0553223049447729</v>
      </c>
      <c r="F42" s="15">
        <v>2.5133485470796049</v>
      </c>
      <c r="G42" s="16">
        <v>8.5720052680764297E-2</v>
      </c>
      <c r="H42" s="16">
        <v>1.1554581965474327E-3</v>
      </c>
      <c r="I42" s="16">
        <v>2.4353002310755455E-2</v>
      </c>
      <c r="J42" s="16">
        <v>0.491785694829252</v>
      </c>
      <c r="K42" s="16">
        <v>4.2156753957420155E-2</v>
      </c>
    </row>
    <row r="43" spans="1:11" x14ac:dyDescent="0.3">
      <c r="A43" s="12">
        <v>5</v>
      </c>
      <c r="B43" s="11" t="s">
        <v>31</v>
      </c>
      <c r="C43" s="21">
        <v>10.069999999999999</v>
      </c>
      <c r="D43" s="15">
        <v>1.2058868073788449</v>
      </c>
      <c r="E43" s="15">
        <v>3.0444987867065199</v>
      </c>
      <c r="F43" s="15">
        <v>2.5249310207362377</v>
      </c>
      <c r="G43" s="16">
        <v>8.7577020803048078E-2</v>
      </c>
      <c r="H43" s="16">
        <v>2.5599525961051138E-4</v>
      </c>
      <c r="I43" s="18">
        <v>3.0905841328046621E-2</v>
      </c>
      <c r="J43" s="17">
        <v>0.42904515632772411</v>
      </c>
      <c r="K43" s="16">
        <v>3.757751727668858E-2</v>
      </c>
    </row>
    <row r="44" spans="1:11" x14ac:dyDescent="0.3">
      <c r="A44" s="12">
        <v>5</v>
      </c>
      <c r="B44" s="11" t="s">
        <v>28</v>
      </c>
      <c r="C44" s="21">
        <v>6.887999999999999</v>
      </c>
      <c r="D44" s="15">
        <v>1.2149182648528993</v>
      </c>
      <c r="E44" s="15">
        <v>3.0582179183917071</v>
      </c>
      <c r="F44" s="15">
        <v>2.5175233829258756</v>
      </c>
      <c r="G44" s="16">
        <v>8.6517108884682115E-2</v>
      </c>
      <c r="H44" s="16">
        <v>2.5887701239820499E-4</v>
      </c>
      <c r="I44" s="18">
        <v>2.4940584825873621E-2</v>
      </c>
      <c r="J44" s="17">
        <v>0.43016412843686785</v>
      </c>
      <c r="K44" s="16">
        <v>3.7214719156823027E-2</v>
      </c>
    </row>
    <row r="45" spans="1:11" x14ac:dyDescent="0.3">
      <c r="A45" s="12">
        <v>5</v>
      </c>
      <c r="B45" s="11" t="s">
        <v>29</v>
      </c>
      <c r="C45" s="21">
        <v>11.796000000000003</v>
      </c>
      <c r="D45" s="15">
        <v>1.2090637014698888</v>
      </c>
      <c r="E45" s="15">
        <v>3.0663970964203844</v>
      </c>
      <c r="F45" s="15">
        <v>2.5364164216691023</v>
      </c>
      <c r="G45" s="16">
        <v>8.6934579946105747E-2</v>
      </c>
      <c r="H45" s="16">
        <v>4.3962105691113863E-4</v>
      </c>
      <c r="I45" s="18">
        <v>2.5092150727884871E-2</v>
      </c>
      <c r="J45" s="17">
        <v>0.42849709126340224</v>
      </c>
      <c r="K45" s="16">
        <v>3.7261155989119069E-2</v>
      </c>
    </row>
    <row r="46" spans="1:11" x14ac:dyDescent="0.3">
      <c r="A46" s="12">
        <v>5</v>
      </c>
      <c r="B46" s="11" t="s">
        <v>30</v>
      </c>
      <c r="C46" s="21">
        <v>26.362793909064486</v>
      </c>
      <c r="D46" s="15">
        <v>1.21131779655126</v>
      </c>
      <c r="E46" s="15">
        <v>3.0380969706886773</v>
      </c>
      <c r="F46" s="15">
        <v>2.5083462989697121</v>
      </c>
      <c r="G46" s="16">
        <v>8.7177374674387423E-2</v>
      </c>
      <c r="H46" s="16">
        <v>6.2456286645693501E-4</v>
      </c>
      <c r="I46" s="18">
        <v>3.1462333942330251E-2</v>
      </c>
      <c r="J46" s="17">
        <v>0.31987175351943159</v>
      </c>
      <c r="K46" s="16">
        <v>2.7882764375292926E-2</v>
      </c>
    </row>
    <row r="80" spans="2:2" x14ac:dyDescent="0.3">
      <c r="B80" s="16"/>
    </row>
  </sheetData>
  <pageMargins left="0.7" right="0.7" top="0.75" bottom="0.75" header="0.3" footer="0.3"/>
  <pageSetup orientation="portrait" verticalDpi="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3"/>
  <sheetViews>
    <sheetView workbookViewId="0">
      <selection activeCell="W4" sqref="W4:W7"/>
    </sheetView>
  </sheetViews>
  <sheetFormatPr defaultRowHeight="14.4" x14ac:dyDescent="0.3"/>
  <cols>
    <col min="1" max="1" width="20.5546875" bestFit="1" customWidth="1"/>
    <col min="2" max="2" width="10.5546875" bestFit="1" customWidth="1"/>
    <col min="3" max="3" width="7" bestFit="1" customWidth="1"/>
    <col min="4" max="4" width="13.88671875" bestFit="1" customWidth="1"/>
    <col min="5" max="5" width="11.109375" bestFit="1" customWidth="1"/>
    <col min="6" max="9" width="20.5546875" bestFit="1" customWidth="1"/>
  </cols>
  <sheetData>
    <row r="3" spans="1:5" x14ac:dyDescent="0.3">
      <c r="A3" s="19" t="s">
        <v>51</v>
      </c>
      <c r="B3" s="19" t="s">
        <v>7</v>
      </c>
    </row>
    <row r="4" spans="1:5" x14ac:dyDescent="0.3">
      <c r="A4" s="19" t="s">
        <v>25</v>
      </c>
      <c r="B4" t="s">
        <v>31</v>
      </c>
      <c r="C4" t="s">
        <v>28</v>
      </c>
      <c r="D4" t="s">
        <v>29</v>
      </c>
      <c r="E4" t="s">
        <v>30</v>
      </c>
    </row>
    <row r="5" spans="1:5" x14ac:dyDescent="0.3">
      <c r="A5" s="7">
        <v>2</v>
      </c>
      <c r="B5" s="27">
        <v>1877932.3143455484</v>
      </c>
      <c r="C5" s="27">
        <v>622834.39521789516</v>
      </c>
      <c r="D5" s="27">
        <v>1005385.4916024914</v>
      </c>
      <c r="E5" s="27">
        <v>655315.98136739666</v>
      </c>
    </row>
    <row r="6" spans="1:5" x14ac:dyDescent="0.3">
      <c r="A6" s="7">
        <v>3</v>
      </c>
      <c r="B6" s="27">
        <v>1904466.5460193937</v>
      </c>
      <c r="C6" s="27">
        <v>641388.08932399866</v>
      </c>
      <c r="D6" s="27">
        <v>1044908.0243136364</v>
      </c>
      <c r="E6" s="27">
        <v>662525.05384083674</v>
      </c>
    </row>
    <row r="7" spans="1:5" x14ac:dyDescent="0.3">
      <c r="A7" s="7">
        <v>4</v>
      </c>
      <c r="B7" s="27">
        <v>1838492.3491387994</v>
      </c>
      <c r="C7" s="27">
        <v>657550.11178586225</v>
      </c>
      <c r="D7" s="27">
        <v>1137687.2045443491</v>
      </c>
      <c r="E7" s="27">
        <v>654260.48723679408</v>
      </c>
    </row>
    <row r="8" spans="1:5" x14ac:dyDescent="0.3">
      <c r="A8" s="7">
        <v>5</v>
      </c>
      <c r="B8" s="27">
        <v>1382092.9168028613</v>
      </c>
      <c r="C8" s="27">
        <v>455483.05839003972</v>
      </c>
      <c r="D8" s="27">
        <v>852828.35872993164</v>
      </c>
      <c r="E8" s="27">
        <v>644958.33879128355</v>
      </c>
    </row>
    <row r="10" spans="1:5" x14ac:dyDescent="0.3">
      <c r="B10" s="9">
        <f>B8/SUM($B$8:$E$8)</f>
        <v>0.41437560242232901</v>
      </c>
      <c r="C10" s="9">
        <f t="shared" ref="C10:E10" si="0">C8/SUM($B$8:$E$8)</f>
        <v>0.13656177845853124</v>
      </c>
      <c r="D10" s="9">
        <f t="shared" si="0"/>
        <v>0.25569284135327675</v>
      </c>
      <c r="E10" s="9">
        <f t="shared" si="0"/>
        <v>0.19336977776586303</v>
      </c>
    </row>
    <row r="12" spans="1:5" x14ac:dyDescent="0.3">
      <c r="B12" s="9">
        <f>B8/B7-1</f>
        <v>-0.24824657690293261</v>
      </c>
      <c r="C12" s="9">
        <f t="shared" ref="C12:E12" si="1">C8/C7-1</f>
        <v>-0.3073028956637569</v>
      </c>
      <c r="D12" s="9">
        <f t="shared" si="1"/>
        <v>-0.2503841518798704</v>
      </c>
      <c r="E12" s="9">
        <f t="shared" si="1"/>
        <v>-1.4217805640070469E-2</v>
      </c>
    </row>
    <row r="13" spans="1:5" x14ac:dyDescent="0.3">
      <c r="B13" s="9">
        <f>B8/B5-1</f>
        <v>-0.26403475447701907</v>
      </c>
      <c r="C13" s="9">
        <f t="shared" ref="C13:E13" si="2">C8/C5-1</f>
        <v>-0.26869315200440802</v>
      </c>
      <c r="D13" s="9">
        <f t="shared" si="2"/>
        <v>-0.15173993870689118</v>
      </c>
      <c r="E13" s="9">
        <f t="shared" si="2"/>
        <v>-1.5805569939711606E-2</v>
      </c>
    </row>
  </sheetData>
  <pageMargins left="0.7" right="0.7" top="0.75" bottom="0.75" header="0.3" footer="0.3"/>
  <pageSetup orientation="portrait" verticalDpi="0"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59BFD3C192B142A32BB0C14EB39BB8" ma:contentTypeVersion="7" ma:contentTypeDescription="Create a new document." ma:contentTypeScope="" ma:versionID="9e3c22f7a8c25925d5b4041c653c6ad7">
  <xsd:schema xmlns:xsd="http://www.w3.org/2001/XMLSchema" xmlns:xs="http://www.w3.org/2001/XMLSchema" xmlns:p="http://schemas.microsoft.com/office/2006/metadata/properties" xmlns:ns3="72b8a6a8-8594-4fa5-bd3d-8cee20e282d4" xmlns:ns4="112e5eb7-c2ed-4fe3-ac4f-5422327e1120" targetNamespace="http://schemas.microsoft.com/office/2006/metadata/properties" ma:root="true" ma:fieldsID="f3aa1196806ec3653d094742f55d14f3" ns3:_="" ns4:_="">
    <xsd:import namespace="72b8a6a8-8594-4fa5-bd3d-8cee20e282d4"/>
    <xsd:import namespace="112e5eb7-c2ed-4fe3-ac4f-5422327e112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b8a6a8-8594-4fa5-bd3d-8cee20e282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12e5eb7-c2ed-4fe3-ac4f-5422327e112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BFEF22-2BE1-43BB-884D-4F79928EB34C}">
  <ds:schemaRefs>
    <ds:schemaRef ds:uri="http://schemas.microsoft.com/sharepoint/v3/contenttype/forms"/>
  </ds:schemaRefs>
</ds:datastoreItem>
</file>

<file path=customXml/itemProps2.xml><?xml version="1.0" encoding="utf-8"?>
<ds:datastoreItem xmlns:ds="http://schemas.openxmlformats.org/officeDocument/2006/customXml" ds:itemID="{51E389EA-5204-49C2-B5AB-A84B4515195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BC89E32-8872-4A2A-95FC-88C5D45FBF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b8a6a8-8594-4fa5-bd3d-8cee20e282d4"/>
    <ds:schemaRef ds:uri="112e5eb7-c2ed-4fe3-ac4f-5422327e11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Problem</vt:lpstr>
      <vt:lpstr>Metrics Explained</vt:lpstr>
      <vt:lpstr>Data1-Daily channel online</vt:lpstr>
      <vt:lpstr>Data2-Weekly channel order info</vt:lpstr>
      <vt:lpstr>Channel comp</vt:lpstr>
      <vt:lpstr>Channel comp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daniel.wilson</dc:creator>
  <cp:keywords/>
  <dc:description/>
  <cp:lastModifiedBy>MORTEZA</cp:lastModifiedBy>
  <cp:revision/>
  <dcterms:created xsi:type="dcterms:W3CDTF">2011-02-15T10:26:12Z</dcterms:created>
  <dcterms:modified xsi:type="dcterms:W3CDTF">2022-04-27T17:55:01Z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0x010100DE59BFD3C192B142A32BB0C14EB39BB8</vt:lpwstr>
  </property>
</Properties>
</file>