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ankel/Documents/proposals/2017HTIDES-VUV-spectrometer/optics/"/>
    </mc:Choice>
  </mc:AlternateContent>
  <bookViews>
    <workbookView xWindow="6640" yWindow="3940" windowWidth="28720" windowHeight="17600" tabRatio="500"/>
  </bookViews>
  <sheets>
    <sheet name="Sheet1" sheetId="1" r:id="rId1"/>
  </sheets>
  <definedNames>
    <definedName name="a">Sheet1!$A$8</definedName>
    <definedName name="c_">Sheet1!$A$26</definedName>
    <definedName name="c_cgs">Sheet1!$A$26</definedName>
    <definedName name="E">Sheet1!$A$27</definedName>
    <definedName name="E_erg">Sheet1!$A$27</definedName>
    <definedName name="EA">Sheet1!$A$20</definedName>
    <definedName name="G">Sheet1!$A$9</definedName>
    <definedName name="H">Sheet1!$A$10</definedName>
    <definedName name="h_cgs">Sheet1!$A$25</definedName>
    <definedName name="l">Sheet1!$A$11</definedName>
    <definedName name="lambda">Sheet1!$A$23</definedName>
    <definedName name="lambda_cm">Sheet1!$A$24</definedName>
    <definedName name="W">Sheet1!$A$12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2" i="1"/>
  <c r="A13" i="1"/>
  <c r="A19" i="1"/>
  <c r="A20" i="1"/>
  <c r="A29" i="1"/>
  <c r="A24" i="1"/>
  <c r="A27" i="1"/>
  <c r="A30" i="1"/>
</calcChain>
</file>

<file path=xl/sharedStrings.xml><?xml version="1.0" encoding="utf-8"?>
<sst xmlns="http://schemas.openxmlformats.org/spreadsheetml/2006/main" count="41" uniqueCount="41">
  <si>
    <t>Rocket Spectrometer for the Ultraviolet Sun-as-a-Star (RockSUSS)</t>
  </si>
  <si>
    <t>a</t>
  </si>
  <si>
    <t>H</t>
  </si>
  <si>
    <t>G</t>
  </si>
  <si>
    <t>l</t>
  </si>
  <si>
    <t>stirring rod radius (mm)</t>
  </si>
  <si>
    <t>spectrometer arm length (mm)</t>
  </si>
  <si>
    <t>W</t>
  </si>
  <si>
    <t>aperture geometric width (mm), assuming small deviation angles</t>
  </si>
  <si>
    <t>A</t>
  </si>
  <si>
    <t>aperture geometric area (cm^2)</t>
  </si>
  <si>
    <t>Sensitiviity Worksheet</t>
  </si>
  <si>
    <t>2017-May-11</t>
  </si>
  <si>
    <t>C. Kankelborg</t>
  </si>
  <si>
    <t>value</t>
  </si>
  <si>
    <t>variable</t>
  </si>
  <si>
    <t>description</t>
  </si>
  <si>
    <t>Aperture Geometric Area</t>
  </si>
  <si>
    <t>Throughput</t>
  </si>
  <si>
    <t>stirring rod reflectivity (Acton Al_MgF2 coating #1200, 120-200 nm)</t>
  </si>
  <si>
    <t>System throughput</t>
  </si>
  <si>
    <t>EA</t>
  </si>
  <si>
    <t>Si detector QE (GOES SXI-N CCD; Stern et al. 2004 SPIE 5171:77S  http://dx.doi.org/10.1117/12.506346)</t>
  </si>
  <si>
    <t>grating througphut (??guess)</t>
  </si>
  <si>
    <t>Count rate</t>
  </si>
  <si>
    <t>wavelength (nm)</t>
  </si>
  <si>
    <t>lambda</t>
  </si>
  <si>
    <t>lambda_cm</t>
  </si>
  <si>
    <t>wavelength (cm)</t>
  </si>
  <si>
    <t>energy per photon (erg)</t>
  </si>
  <si>
    <t>h_cgs</t>
  </si>
  <si>
    <t>c_cgs</t>
  </si>
  <si>
    <t>E_erg</t>
  </si>
  <si>
    <t>Planck's constant (erg s)</t>
  </si>
  <si>
    <t>speed of light (cm/s)</t>
  </si>
  <si>
    <t>Effective Area (cm^2)</t>
  </si>
  <si>
    <t>spectral count rate (photon s-1 Å-1)</t>
  </si>
  <si>
    <t>spectral irradiance at 1 AU (erg cm-2 s-1 Å-1)</t>
  </si>
  <si>
    <t>detected spectral power (erg s-1 Å-1)</t>
  </si>
  <si>
    <t>grating width (mm)</t>
  </si>
  <si>
    <t>limiting height (mm) — detector height (1024 15 µm pixels), assumed shorter than the rod or the grating.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</si>
</sst>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A13" sqref="A13"/>
    </sheetView>
  </sheetViews>
  <sheetFormatPr baseColWidth="10" defaultRowHeight="16" x14ac:dyDescent="0.2"/>
  <cols>
    <col min="1" max="1" width="15.5" customWidth="1"/>
    <col min="2" max="2" width="10.83203125" style="2"/>
  </cols>
  <sheetData>
    <row r="1" spans="1:3" x14ac:dyDescent="0.2">
      <c r="A1" t="s">
        <v>0</v>
      </c>
    </row>
    <row r="2" spans="1:3" x14ac:dyDescent="0.2">
      <c r="A2" t="s">
        <v>11</v>
      </c>
    </row>
    <row r="3" spans="1:3" x14ac:dyDescent="0.2">
      <c r="A3" t="s">
        <v>12</v>
      </c>
      <c r="B3" s="1" t="s">
        <v>13</v>
      </c>
    </row>
    <row r="6" spans="1:3" x14ac:dyDescent="0.2">
      <c r="A6" t="s">
        <v>17</v>
      </c>
    </row>
    <row r="7" spans="1:3" x14ac:dyDescent="0.2">
      <c r="A7" s="3" t="s">
        <v>14</v>
      </c>
      <c r="B7" s="2" t="s">
        <v>15</v>
      </c>
      <c r="C7" t="s">
        <v>16</v>
      </c>
    </row>
    <row r="8" spans="1:3" x14ac:dyDescent="0.2">
      <c r="A8">
        <v>3</v>
      </c>
      <c r="B8" s="2" t="s">
        <v>1</v>
      </c>
      <c r="C8" t="s">
        <v>5</v>
      </c>
    </row>
    <row r="9" spans="1:3" x14ac:dyDescent="0.2">
      <c r="A9">
        <v>50</v>
      </c>
      <c r="B9" s="2" t="s">
        <v>3</v>
      </c>
      <c r="C9" t="s">
        <v>39</v>
      </c>
    </row>
    <row r="10" spans="1:3" x14ac:dyDescent="0.2">
      <c r="A10">
        <f>1024*0.015</f>
        <v>15.36</v>
      </c>
      <c r="B10" s="2" t="s">
        <v>2</v>
      </c>
      <c r="C10" t="s">
        <v>40</v>
      </c>
    </row>
    <row r="11" spans="1:3" x14ac:dyDescent="0.2">
      <c r="A11">
        <v>1000</v>
      </c>
      <c r="B11" s="2" t="s">
        <v>4</v>
      </c>
      <c r="C11" t="s">
        <v>6</v>
      </c>
    </row>
    <row r="12" spans="1:3" x14ac:dyDescent="0.2">
      <c r="A12">
        <f>a*G/2/l</f>
        <v>7.4999999999999997E-2</v>
      </c>
      <c r="B12" s="2" t="s">
        <v>7</v>
      </c>
      <c r="C12" t="s">
        <v>8</v>
      </c>
    </row>
    <row r="13" spans="1:3" x14ac:dyDescent="0.2">
      <c r="A13" s="4">
        <f>W*H/100</f>
        <v>1.1519999999999999E-2</v>
      </c>
      <c r="B13" s="5" t="s">
        <v>9</v>
      </c>
      <c r="C13" s="4" t="s">
        <v>10</v>
      </c>
    </row>
    <row r="15" spans="1:3" x14ac:dyDescent="0.2">
      <c r="A15" t="s">
        <v>18</v>
      </c>
    </row>
    <row r="16" spans="1:3" x14ac:dyDescent="0.2">
      <c r="A16">
        <v>0.8</v>
      </c>
      <c r="C16" t="s">
        <v>19</v>
      </c>
    </row>
    <row r="17" spans="1:3" x14ac:dyDescent="0.2">
      <c r="A17">
        <v>0.25</v>
      </c>
      <c r="C17" t="s">
        <v>23</v>
      </c>
    </row>
    <row r="18" spans="1:3" x14ac:dyDescent="0.2">
      <c r="A18">
        <v>0.2</v>
      </c>
      <c r="C18" t="s">
        <v>22</v>
      </c>
    </row>
    <row r="19" spans="1:3" x14ac:dyDescent="0.2">
      <c r="A19" s="4">
        <f>PRODUCT(A16:A18)</f>
        <v>4.0000000000000008E-2</v>
      </c>
      <c r="C19" s="4" t="s">
        <v>20</v>
      </c>
    </row>
    <row r="20" spans="1:3" x14ac:dyDescent="0.2">
      <c r="A20" s="4">
        <f>A19*A13</f>
        <v>4.6080000000000003E-4</v>
      </c>
      <c r="B20" s="5" t="s">
        <v>21</v>
      </c>
      <c r="C20" s="4" t="s">
        <v>35</v>
      </c>
    </row>
    <row r="22" spans="1:3" x14ac:dyDescent="0.2">
      <c r="A22" t="s">
        <v>24</v>
      </c>
    </row>
    <row r="23" spans="1:3" x14ac:dyDescent="0.2">
      <c r="A23" s="7">
        <v>120</v>
      </c>
      <c r="B23" s="2" t="s">
        <v>26</v>
      </c>
      <c r="C23" t="s">
        <v>25</v>
      </c>
    </row>
    <row r="24" spans="1:3" x14ac:dyDescent="0.2">
      <c r="A24" s="6">
        <f>lambda*0.0000001</f>
        <v>1.2E-5</v>
      </c>
      <c r="B24" s="2" t="s">
        <v>27</v>
      </c>
      <c r="C24" t="s">
        <v>28</v>
      </c>
    </row>
    <row r="25" spans="1:3" x14ac:dyDescent="0.2">
      <c r="A25" s="6">
        <v>6.6259999999999998E-27</v>
      </c>
      <c r="B25" s="2" t="s">
        <v>30</v>
      </c>
      <c r="C25" t="s">
        <v>33</v>
      </c>
    </row>
    <row r="26" spans="1:3" x14ac:dyDescent="0.2">
      <c r="A26" s="6">
        <v>30000000000</v>
      </c>
      <c r="B26" s="2" t="s">
        <v>31</v>
      </c>
      <c r="C26" t="s">
        <v>34</v>
      </c>
    </row>
    <row r="27" spans="1:3" x14ac:dyDescent="0.2">
      <c r="A27">
        <f>h_cgs*c_cgs/lambda_cm</f>
        <v>1.6565E-11</v>
      </c>
      <c r="B27" s="2" t="s">
        <v>32</v>
      </c>
      <c r="C27" t="s">
        <v>29</v>
      </c>
    </row>
    <row r="28" spans="1:3" x14ac:dyDescent="0.2">
      <c r="A28" s="6">
        <v>2.0000000000000002E-5</v>
      </c>
      <c r="C28" t="s">
        <v>37</v>
      </c>
    </row>
    <row r="29" spans="1:3" x14ac:dyDescent="0.2">
      <c r="A29" s="6">
        <f>A28*EA</f>
        <v>9.2160000000000013E-9</v>
      </c>
      <c r="C29" t="s">
        <v>38</v>
      </c>
    </row>
    <row r="30" spans="1:3" x14ac:dyDescent="0.2">
      <c r="A30" s="8">
        <f>A29/E_erg</f>
        <v>556.35375792333241</v>
      </c>
      <c r="B30" s="5"/>
      <c r="C30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2017-05-11T21:44:49Z</dcterms:created>
  <dcterms:modified xsi:type="dcterms:W3CDTF">2017-05-16T04:26:54Z</dcterms:modified>
</cp:coreProperties>
</file>