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\Desktop\BEIS\Journal\BeisJournal25\"/>
    </mc:Choice>
  </mc:AlternateContent>
  <xr:revisionPtr revIDLastSave="0" documentId="10_ncr:100000_{22D54871-98A9-4758-800C-CBFFCED66B1D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L6" i="2"/>
  <c r="L7" i="2"/>
  <c r="K6" i="2"/>
  <c r="K7" i="2"/>
  <c r="L20" i="1" l="1"/>
  <c r="L2" i="2" l="1"/>
  <c r="L3" i="2"/>
  <c r="L4" i="2"/>
  <c r="L5" i="2"/>
  <c r="K4" i="2"/>
  <c r="K5" i="2"/>
  <c r="J20" i="1" l="1"/>
  <c r="I20" i="1"/>
  <c r="H20" i="1"/>
  <c r="G20" i="1"/>
  <c r="F20" i="1"/>
  <c r="A22" i="1"/>
  <c r="A21" i="1"/>
  <c r="A20" i="1"/>
  <c r="A19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<sst xmlns="http://schemas.openxmlformats.org/spreadsheetml/2006/main" count="148" uniqueCount="88">
  <si>
    <t>Surname</t>
  </si>
  <si>
    <t>First name</t>
  </si>
  <si>
    <t>Topic</t>
  </si>
  <si>
    <t>Reviewer</t>
  </si>
  <si>
    <t>Reviewed?</t>
  </si>
  <si>
    <t>Response to review?</t>
  </si>
  <si>
    <t>Second review</t>
  </si>
  <si>
    <t>Proofread</t>
  </si>
  <si>
    <t>COMPLETE</t>
  </si>
  <si>
    <t>Deutsch</t>
  </si>
  <si>
    <t>Michael</t>
  </si>
  <si>
    <t>Chinuch Keilim</t>
  </si>
  <si>
    <t>MS</t>
  </si>
  <si>
    <t>Lebrett</t>
  </si>
  <si>
    <t>Mikey</t>
  </si>
  <si>
    <t>Tzdaka to goyim</t>
  </si>
  <si>
    <t>Kahan</t>
  </si>
  <si>
    <t>ptur rshus harabim</t>
  </si>
  <si>
    <t>Samole</t>
  </si>
  <si>
    <t>Daniel</t>
  </si>
  <si>
    <t>BK</t>
  </si>
  <si>
    <t>YL</t>
  </si>
  <si>
    <t>van Messel</t>
  </si>
  <si>
    <t>Joel</t>
  </si>
  <si>
    <t>two mazikim</t>
  </si>
  <si>
    <t>Pearlman</t>
  </si>
  <si>
    <t>Rabbi</t>
  </si>
  <si>
    <t>ger shinishgayer</t>
  </si>
  <si>
    <t>Shlicus</t>
  </si>
  <si>
    <t>Westbrook</t>
  </si>
  <si>
    <t>Surrogate motherhood</t>
  </si>
  <si>
    <t>Underway</t>
  </si>
  <si>
    <t>Ebert</t>
  </si>
  <si>
    <t>Shmuel</t>
  </si>
  <si>
    <t>level of mayseh for nezikin vs שבת</t>
  </si>
  <si>
    <t>Athersych</t>
  </si>
  <si>
    <t>Micha</t>
  </si>
  <si>
    <t>gvinas akum</t>
  </si>
  <si>
    <t>Silverblatt</t>
  </si>
  <si>
    <t>Josh</t>
  </si>
  <si>
    <t>torah to goyim</t>
  </si>
  <si>
    <t>Steinberg</t>
  </si>
  <si>
    <t>Moshe</t>
  </si>
  <si>
    <t>har sinai</t>
  </si>
  <si>
    <t>MK</t>
  </si>
  <si>
    <t>Fine</t>
  </si>
  <si>
    <t>Ariel</t>
  </si>
  <si>
    <t>living together = marriage</t>
  </si>
  <si>
    <t>Conick</t>
  </si>
  <si>
    <t>Klein</t>
  </si>
  <si>
    <t>stuff</t>
  </si>
  <si>
    <t>Roodyn</t>
  </si>
  <si>
    <t>Uriel</t>
  </si>
  <si>
    <t>??</t>
  </si>
  <si>
    <t>Who is taking to completion?</t>
  </si>
  <si>
    <t>Mikey Lebrett</t>
  </si>
  <si>
    <t>Michael Deutsch</t>
  </si>
  <si>
    <t>DONE</t>
  </si>
  <si>
    <t>TAKE AS DONE?</t>
  </si>
  <si>
    <t>MD</t>
  </si>
  <si>
    <t>ML</t>
  </si>
  <si>
    <t>Yes</t>
  </si>
  <si>
    <t>No</t>
  </si>
  <si>
    <t>Is this what they are currently working on?</t>
  </si>
  <si>
    <t>Mikey Kahan</t>
  </si>
  <si>
    <t>Yaakov Levy</t>
  </si>
  <si>
    <t>Moshe Steinberg</t>
  </si>
  <si>
    <t>JoshSilv</t>
  </si>
  <si>
    <t>MikeyL</t>
  </si>
  <si>
    <t>ArielF</t>
  </si>
  <si>
    <t>MichaA</t>
  </si>
  <si>
    <t>DanielW</t>
  </si>
  <si>
    <t>MStein</t>
  </si>
  <si>
    <t>JJvM</t>
  </si>
  <si>
    <t>DKlein</t>
  </si>
  <si>
    <t>ShmuEb</t>
  </si>
  <si>
    <t>DanSam</t>
  </si>
  <si>
    <t>Mdeutsch</t>
  </si>
  <si>
    <t>Count</t>
  </si>
  <si>
    <t>MA</t>
  </si>
  <si>
    <t>Micha Athersych</t>
  </si>
  <si>
    <t>RabbiCon?</t>
  </si>
  <si>
    <t>ToDo</t>
  </si>
  <si>
    <t>-</t>
  </si>
  <si>
    <t>MS FINAL REVIEW?</t>
  </si>
  <si>
    <t>Bordon</t>
  </si>
  <si>
    <t>Hallel acc Rambam</t>
  </si>
  <si>
    <t>RabbiBordon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</si>
</sst>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3" fillId="3" borderId="4" xfId="2" applyBorder="1"/>
    <xf numFmtId="0" fontId="3" fillId="3" borderId="1" xfId="2" applyBorder="1"/>
    <xf numFmtId="0" fontId="3" fillId="3" borderId="7" xfId="2" applyBorder="1"/>
    <xf numFmtId="0" fontId="3" fillId="3" borderId="0" xfId="2" applyBorder="1"/>
    <xf numFmtId="0" fontId="4" fillId="4" borderId="2" xfId="3" applyBorder="1"/>
    <xf numFmtId="0" fontId="4" fillId="4" borderId="0" xfId="3" applyBorder="1"/>
    <xf numFmtId="0" fontId="3" fillId="3" borderId="6" xfId="2" applyBorder="1"/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B1" workbookViewId="0">
      <selection activeCell="B5" sqref="B5"/>
    </sheetView>
  </sheetViews>
  <sheetFormatPr defaultRowHeight="15" x14ac:dyDescent="0.25"/>
  <cols>
    <col min="3" max="3" width="10.28515625" customWidth="1"/>
    <col min="4" max="4" width="32" bestFit="1" customWidth="1"/>
    <col min="5" max="5" width="9.42578125" bestFit="1" customWidth="1"/>
    <col min="6" max="6" width="10.85546875" bestFit="1" customWidth="1"/>
    <col min="7" max="7" width="19.7109375" bestFit="1" customWidth="1"/>
    <col min="8" max="8" width="14.140625" bestFit="1" customWidth="1"/>
    <col min="9" max="9" width="9.85546875" bestFit="1" customWidth="1"/>
    <col min="10" max="10" width="10.42578125" bestFit="1" customWidth="1"/>
    <col min="11" max="11" width="27.42578125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</v>
      </c>
      <c r="L1" s="1" t="s">
        <v>63</v>
      </c>
      <c r="N1" s="1" t="s">
        <v>84</v>
      </c>
    </row>
    <row r="2" spans="1:14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b">
        <v>1</v>
      </c>
      <c r="G2" t="b">
        <v>1</v>
      </c>
      <c r="H2" t="s">
        <v>31</v>
      </c>
      <c r="I2" t="b">
        <v>0</v>
      </c>
      <c r="J2" t="b">
        <v>0</v>
      </c>
      <c r="K2" t="s">
        <v>12</v>
      </c>
      <c r="L2" t="s">
        <v>62</v>
      </c>
    </row>
    <row r="3" spans="1:14" x14ac:dyDescent="0.25">
      <c r="A3">
        <f>IF(COUNTA(B3)=1, A2+1, "")</f>
        <v>2</v>
      </c>
      <c r="B3" t="s">
        <v>13</v>
      </c>
      <c r="C3" t="s">
        <v>14</v>
      </c>
      <c r="D3" t="s">
        <v>15</v>
      </c>
      <c r="E3" t="s">
        <v>12</v>
      </c>
      <c r="F3" t="b">
        <v>1</v>
      </c>
      <c r="G3" t="b">
        <v>1</v>
      </c>
      <c r="H3" t="b">
        <v>1</v>
      </c>
      <c r="I3" t="b">
        <v>0</v>
      </c>
      <c r="J3" t="b">
        <v>0</v>
      </c>
      <c r="K3" t="s">
        <v>44</v>
      </c>
      <c r="L3" t="s">
        <v>57</v>
      </c>
      <c r="N3" t="s">
        <v>82</v>
      </c>
    </row>
    <row r="4" spans="1:14" x14ac:dyDescent="0.25">
      <c r="A4">
        <f t="shared" ref="A4:A22" si="0">IF(COUNTA(B4)=1, A3+1, "")</f>
        <v>3</v>
      </c>
      <c r="B4" t="s">
        <v>16</v>
      </c>
      <c r="C4" t="s">
        <v>14</v>
      </c>
      <c r="D4" t="s">
        <v>17</v>
      </c>
      <c r="E4" t="s">
        <v>12</v>
      </c>
      <c r="F4" t="b">
        <v>1</v>
      </c>
      <c r="G4" t="b">
        <v>1</v>
      </c>
      <c r="H4" t="b">
        <v>1</v>
      </c>
      <c r="I4" t="b">
        <v>0</v>
      </c>
      <c r="J4" t="b">
        <v>0</v>
      </c>
      <c r="K4" s="3" t="s">
        <v>59</v>
      </c>
      <c r="L4" t="s">
        <v>61</v>
      </c>
    </row>
    <row r="5" spans="1:14" x14ac:dyDescent="0.25">
      <c r="A5">
        <f t="shared" si="0"/>
        <v>4</v>
      </c>
      <c r="B5" t="s">
        <v>18</v>
      </c>
      <c r="C5" t="s">
        <v>19</v>
      </c>
      <c r="D5" t="s">
        <v>20</v>
      </c>
      <c r="E5" t="s">
        <v>21</v>
      </c>
      <c r="F5" t="b">
        <v>1</v>
      </c>
      <c r="G5" t="b">
        <v>1</v>
      </c>
      <c r="H5" t="b">
        <v>1</v>
      </c>
      <c r="I5" t="b">
        <v>0</v>
      </c>
      <c r="J5" t="b">
        <v>0</v>
      </c>
      <c r="K5" s="3" t="s">
        <v>79</v>
      </c>
      <c r="L5" t="s">
        <v>62</v>
      </c>
    </row>
    <row r="6" spans="1:14" x14ac:dyDescent="0.25">
      <c r="A6">
        <f t="shared" si="0"/>
        <v>5</v>
      </c>
      <c r="B6" t="s">
        <v>22</v>
      </c>
      <c r="C6" t="s">
        <v>23</v>
      </c>
      <c r="D6" t="s">
        <v>24</v>
      </c>
      <c r="E6" t="s">
        <v>12</v>
      </c>
      <c r="F6" t="b">
        <v>1</v>
      </c>
      <c r="G6" t="b">
        <v>1</v>
      </c>
      <c r="H6" t="b">
        <v>1</v>
      </c>
      <c r="I6" t="b">
        <v>0</v>
      </c>
      <c r="J6" t="b">
        <v>0</v>
      </c>
      <c r="K6" s="3" t="s">
        <v>79</v>
      </c>
      <c r="L6" t="s">
        <v>61</v>
      </c>
    </row>
    <row r="7" spans="1:14" x14ac:dyDescent="0.25">
      <c r="A7">
        <f t="shared" si="0"/>
        <v>6</v>
      </c>
      <c r="B7" t="s">
        <v>25</v>
      </c>
      <c r="C7" t="s">
        <v>26</v>
      </c>
      <c r="D7" t="s">
        <v>27</v>
      </c>
      <c r="E7" t="s">
        <v>12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s">
        <v>57</v>
      </c>
      <c r="L7" t="s">
        <v>57</v>
      </c>
      <c r="N7" t="s">
        <v>57</v>
      </c>
    </row>
    <row r="8" spans="1:14" x14ac:dyDescent="0.25">
      <c r="A8">
        <f t="shared" si="0"/>
        <v>7</v>
      </c>
      <c r="B8" t="s">
        <v>16</v>
      </c>
      <c r="C8" t="s">
        <v>23</v>
      </c>
      <c r="D8" t="s">
        <v>28</v>
      </c>
      <c r="E8" t="s">
        <v>12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s">
        <v>57</v>
      </c>
      <c r="L8" t="s">
        <v>57</v>
      </c>
      <c r="N8" t="s">
        <v>57</v>
      </c>
    </row>
    <row r="9" spans="1:14" x14ac:dyDescent="0.25">
      <c r="A9">
        <f t="shared" si="0"/>
        <v>8</v>
      </c>
      <c r="B9" t="s">
        <v>29</v>
      </c>
      <c r="C9" t="s">
        <v>19</v>
      </c>
      <c r="D9" t="s">
        <v>30</v>
      </c>
      <c r="E9" t="s">
        <v>12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s">
        <v>57</v>
      </c>
      <c r="L9" t="s">
        <v>57</v>
      </c>
      <c r="N9" t="s">
        <v>57</v>
      </c>
    </row>
    <row r="10" spans="1:14" x14ac:dyDescent="0.25">
      <c r="A10">
        <f t="shared" si="0"/>
        <v>9</v>
      </c>
      <c r="B10" t="s">
        <v>32</v>
      </c>
      <c r="C10" t="s">
        <v>33</v>
      </c>
      <c r="D10" t="s">
        <v>34</v>
      </c>
      <c r="E10" t="s">
        <v>21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s">
        <v>12</v>
      </c>
      <c r="L10" t="s">
        <v>62</v>
      </c>
    </row>
    <row r="11" spans="1:14" x14ac:dyDescent="0.25">
      <c r="A11">
        <f t="shared" si="0"/>
        <v>10</v>
      </c>
      <c r="B11" t="s">
        <v>35</v>
      </c>
      <c r="C11" t="s">
        <v>36</v>
      </c>
      <c r="D11" t="s">
        <v>37</v>
      </c>
      <c r="E11" t="s">
        <v>12</v>
      </c>
      <c r="F11" t="b">
        <v>1</v>
      </c>
      <c r="G11" t="b">
        <v>1</v>
      </c>
      <c r="H11" t="b">
        <v>1</v>
      </c>
      <c r="I11" t="b">
        <v>0</v>
      </c>
      <c r="J11" t="b">
        <v>0</v>
      </c>
      <c r="K11" t="s">
        <v>21</v>
      </c>
      <c r="L11" t="s">
        <v>61</v>
      </c>
      <c r="N11" t="s">
        <v>82</v>
      </c>
    </row>
    <row r="12" spans="1:14" x14ac:dyDescent="0.25">
      <c r="A12">
        <f t="shared" si="0"/>
        <v>11</v>
      </c>
      <c r="B12" t="s">
        <v>38</v>
      </c>
      <c r="C12" t="s">
        <v>39</v>
      </c>
      <c r="D12" t="s">
        <v>40</v>
      </c>
      <c r="E12" t="s">
        <v>12</v>
      </c>
      <c r="F12" t="b">
        <v>1</v>
      </c>
      <c r="G12" t="b">
        <v>1</v>
      </c>
      <c r="H12" t="b">
        <v>1</v>
      </c>
      <c r="I12" t="b">
        <v>0</v>
      </c>
      <c r="J12" t="b">
        <v>0</v>
      </c>
      <c r="K12" t="s">
        <v>59</v>
      </c>
      <c r="L12" t="s">
        <v>57</v>
      </c>
      <c r="N12" t="s">
        <v>82</v>
      </c>
    </row>
    <row r="13" spans="1:14" x14ac:dyDescent="0.25">
      <c r="A13">
        <f t="shared" si="0"/>
        <v>12</v>
      </c>
      <c r="B13" t="s">
        <v>41</v>
      </c>
      <c r="C13" t="s">
        <v>42</v>
      </c>
      <c r="D13" t="s">
        <v>43</v>
      </c>
      <c r="E13" t="s">
        <v>44</v>
      </c>
      <c r="F13" t="b">
        <v>1</v>
      </c>
      <c r="G13" t="b">
        <v>1</v>
      </c>
      <c r="H13" t="b">
        <v>0</v>
      </c>
      <c r="I13" t="b">
        <v>0</v>
      </c>
      <c r="J13" t="b">
        <v>0</v>
      </c>
      <c r="K13" t="s">
        <v>60</v>
      </c>
      <c r="L13" t="s">
        <v>61</v>
      </c>
    </row>
    <row r="14" spans="1:14" x14ac:dyDescent="0.25">
      <c r="A14">
        <f t="shared" ref="A14:A18" si="1">IF(COUNTA(B14)=1, A13+1, "")</f>
        <v>13</v>
      </c>
      <c r="B14" t="s">
        <v>45</v>
      </c>
      <c r="C14" t="s">
        <v>46</v>
      </c>
      <c r="D14" t="s">
        <v>47</v>
      </c>
      <c r="E14" t="s">
        <v>21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s">
        <v>60</v>
      </c>
      <c r="L14" t="s">
        <v>57</v>
      </c>
      <c r="N14" t="s">
        <v>57</v>
      </c>
    </row>
    <row r="15" spans="1:14" x14ac:dyDescent="0.25">
      <c r="A15">
        <f t="shared" si="1"/>
        <v>14</v>
      </c>
      <c r="B15" t="s">
        <v>85</v>
      </c>
      <c r="C15" t="s">
        <v>26</v>
      </c>
      <c r="D15" t="s">
        <v>86</v>
      </c>
      <c r="E15" t="s">
        <v>59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s">
        <v>59</v>
      </c>
    </row>
    <row r="16" spans="1:14" x14ac:dyDescent="0.25">
      <c r="A16">
        <f t="shared" si="1"/>
        <v>15</v>
      </c>
      <c r="B16" t="s">
        <v>48</v>
      </c>
      <c r="C16" t="s">
        <v>26</v>
      </c>
      <c r="D16" t="s">
        <v>20</v>
      </c>
      <c r="E16" t="s">
        <v>21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s">
        <v>58</v>
      </c>
      <c r="L16" t="s">
        <v>53</v>
      </c>
      <c r="N16" t="s">
        <v>83</v>
      </c>
    </row>
    <row r="17" spans="1:12" x14ac:dyDescent="0.25">
      <c r="A17">
        <f t="shared" si="1"/>
        <v>16</v>
      </c>
      <c r="B17" t="s">
        <v>49</v>
      </c>
      <c r="C17" t="s">
        <v>26</v>
      </c>
      <c r="D17" t="s">
        <v>50</v>
      </c>
      <c r="E17" t="s">
        <v>44</v>
      </c>
      <c r="F17" t="b">
        <v>1</v>
      </c>
      <c r="G17" t="b">
        <v>0</v>
      </c>
      <c r="H17" t="b">
        <v>0</v>
      </c>
      <c r="I17" t="b">
        <v>0</v>
      </c>
      <c r="J17" t="b">
        <v>0</v>
      </c>
      <c r="K17" t="s">
        <v>44</v>
      </c>
      <c r="L17" t="s">
        <v>61</v>
      </c>
    </row>
    <row r="18" spans="1:12" x14ac:dyDescent="0.25">
      <c r="A18">
        <f t="shared" si="1"/>
        <v>17</v>
      </c>
      <c r="B18" t="s">
        <v>51</v>
      </c>
      <c r="C18" t="s">
        <v>52</v>
      </c>
      <c r="D18" t="s">
        <v>53</v>
      </c>
      <c r="E18" t="s">
        <v>21</v>
      </c>
    </row>
    <row r="19" spans="1:12" x14ac:dyDescent="0.25">
      <c r="A19" t="str">
        <f t="shared" si="0"/>
        <v/>
      </c>
    </row>
    <row r="20" spans="1:12" x14ac:dyDescent="0.25">
      <c r="A20" t="str">
        <f t="shared" si="0"/>
        <v/>
      </c>
      <c r="F20" s="2">
        <f>COUNTIF(F2:F19, "=TRUE")/COUNTA(B2:B19)</f>
        <v>0.82352941176470584</v>
      </c>
      <c r="G20" s="2">
        <f t="shared" ref="G20:J20" si="2">COUNTIF(G2:G19, "=TRUE")/COUNTA(C2:C19)</f>
        <v>0.70588235294117652</v>
      </c>
      <c r="H20" s="2">
        <f t="shared" si="2"/>
        <v>0.58823529411764708</v>
      </c>
      <c r="I20" s="2">
        <f t="shared" si="2"/>
        <v>0.23529411764705882</v>
      </c>
      <c r="J20" s="2">
        <f t="shared" si="2"/>
        <v>0.25</v>
      </c>
      <c r="L20" s="2">
        <f>COUNTIF(L2:L17, "DONE")/COUNTA(L2:L17)</f>
        <v>0.4</v>
      </c>
    </row>
    <row r="21" spans="1:12" x14ac:dyDescent="0.25">
      <c r="A21" t="str">
        <f t="shared" si="0"/>
        <v/>
      </c>
    </row>
    <row r="22" spans="1:12" x14ac:dyDescent="0.25">
      <c r="A22" t="str">
        <f t="shared" si="0"/>
        <v/>
      </c>
    </row>
  </sheetData>
  <conditionalFormatting sqref="F2">
    <cfRule type="cellIs" dxfId="15" priority="15" operator="equal">
      <formula>FALSE</formula>
    </cfRule>
    <cfRule type="cellIs" dxfId="14" priority="16" operator="equal">
      <formula>TRUE</formula>
    </cfRule>
  </conditionalFormatting>
  <conditionalFormatting sqref="F3:F17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G2:G17 G7:J7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H2:H7 H9:J17">
    <cfRule type="cellIs" dxfId="9" priority="9" operator="equal">
      <formula>FALSE</formula>
    </cfRule>
    <cfRule type="cellIs" dxfId="8" priority="10" operator="equal">
      <formula>TRUE</formula>
    </cfRule>
  </conditionalFormatting>
  <conditionalFormatting sqref="H8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I8"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J8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I2:J7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C7" sqref="C7"/>
    </sheetView>
  </sheetViews>
  <sheetFormatPr defaultRowHeight="15" x14ac:dyDescent="0.25"/>
  <cols>
    <col min="2" max="2" width="16.140625" bestFit="1" customWidth="1"/>
  </cols>
  <sheetData>
    <row r="1" spans="1:12" x14ac:dyDescent="0.25">
      <c r="C1" s="4">
        <v>43436</v>
      </c>
      <c r="D1" s="4">
        <v>43443</v>
      </c>
      <c r="E1" s="4">
        <v>43450</v>
      </c>
      <c r="F1" s="4">
        <v>43457</v>
      </c>
      <c r="G1" s="4">
        <v>43464</v>
      </c>
      <c r="H1" s="4">
        <v>43471</v>
      </c>
      <c r="I1" s="4">
        <v>43478</v>
      </c>
      <c r="K1" t="s">
        <v>78</v>
      </c>
    </row>
    <row r="2" spans="1:12" x14ac:dyDescent="0.25">
      <c r="A2" t="s">
        <v>59</v>
      </c>
      <c r="B2" t="s">
        <v>56</v>
      </c>
      <c r="C2" s="14" t="s">
        <v>67</v>
      </c>
      <c r="D2" s="17" t="s">
        <v>44</v>
      </c>
      <c r="E2" s="5"/>
      <c r="F2" s="5"/>
      <c r="G2" s="5"/>
      <c r="H2" s="5" t="s">
        <v>87</v>
      </c>
      <c r="I2" s="6"/>
      <c r="K2">
        <v>2</v>
      </c>
      <c r="L2">
        <f>COUNTIF(Sheet1!$K$2:$K$17,Sheet2!A2)</f>
        <v>3</v>
      </c>
    </row>
    <row r="3" spans="1:12" x14ac:dyDescent="0.25">
      <c r="A3" t="s">
        <v>44</v>
      </c>
      <c r="B3" t="s">
        <v>64</v>
      </c>
      <c r="C3" s="7"/>
      <c r="D3" s="16" t="s">
        <v>68</v>
      </c>
      <c r="E3" s="8"/>
      <c r="F3" s="18" t="s">
        <v>74</v>
      </c>
      <c r="G3" s="8"/>
      <c r="H3" s="8"/>
      <c r="I3" s="9"/>
      <c r="K3">
        <v>2</v>
      </c>
      <c r="L3">
        <f>COUNTIF(Sheet1!$K$2:$K$17,Sheet2!A3)</f>
        <v>2</v>
      </c>
    </row>
    <row r="4" spans="1:12" x14ac:dyDescent="0.25">
      <c r="A4" t="s">
        <v>60</v>
      </c>
      <c r="B4" t="s">
        <v>55</v>
      </c>
      <c r="C4" s="13" t="s">
        <v>69</v>
      </c>
      <c r="D4" s="8"/>
      <c r="E4" s="8" t="s">
        <v>72</v>
      </c>
      <c r="F4" s="8"/>
      <c r="G4" s="8"/>
      <c r="H4" s="8"/>
      <c r="I4" s="9"/>
      <c r="K4">
        <f t="shared" ref="K4:K5" si="0">COUNTA(C4:I4)</f>
        <v>2</v>
      </c>
      <c r="L4">
        <f>COUNTIF(Sheet1!$K$2:$K$17,Sheet2!A4)</f>
        <v>2</v>
      </c>
    </row>
    <row r="5" spans="1:12" x14ac:dyDescent="0.25">
      <c r="A5" t="s">
        <v>21</v>
      </c>
      <c r="B5" t="s">
        <v>65</v>
      </c>
      <c r="C5" s="13" t="s">
        <v>70</v>
      </c>
      <c r="D5" s="12" t="s">
        <v>81</v>
      </c>
      <c r="E5" s="8"/>
      <c r="F5" s="8"/>
      <c r="G5" s="8"/>
      <c r="H5" s="8"/>
      <c r="I5" s="9"/>
      <c r="K5">
        <f t="shared" si="0"/>
        <v>2</v>
      </c>
      <c r="L5">
        <f>COUNTIF(Sheet1!$K$2:$K$17,Sheet2!A5)</f>
        <v>1</v>
      </c>
    </row>
    <row r="6" spans="1:12" x14ac:dyDescent="0.25">
      <c r="A6" t="s">
        <v>12</v>
      </c>
      <c r="B6" t="s">
        <v>66</v>
      </c>
      <c r="C6" s="13" t="s">
        <v>71</v>
      </c>
      <c r="D6" s="16" t="s">
        <v>72</v>
      </c>
      <c r="E6" s="8" t="s">
        <v>75</v>
      </c>
      <c r="F6" s="8" t="s">
        <v>77</v>
      </c>
      <c r="G6" s="8"/>
      <c r="H6" s="8"/>
      <c r="I6" s="9"/>
      <c r="K6">
        <f t="shared" ref="K6:K7" si="1">COUNTA(C6:I6)</f>
        <v>4</v>
      </c>
      <c r="L6">
        <f>COUNTIF(Sheet1!$K$2:$K$17,Sheet2!A6)</f>
        <v>2</v>
      </c>
    </row>
    <row r="7" spans="1:12" x14ac:dyDescent="0.25">
      <c r="A7" t="s">
        <v>79</v>
      </c>
      <c r="B7" t="s">
        <v>80</v>
      </c>
      <c r="C7" s="19" t="s">
        <v>73</v>
      </c>
      <c r="D7" s="15" t="s">
        <v>76</v>
      </c>
      <c r="E7" s="10"/>
      <c r="F7" s="10"/>
      <c r="G7" s="10"/>
      <c r="H7" s="10"/>
      <c r="I7" s="11"/>
      <c r="K7">
        <f t="shared" si="1"/>
        <v>2</v>
      </c>
      <c r="L7">
        <f>COUNTIF(Sheet1!$K$2:$K$17,Sheet2!A7)</f>
        <v>2</v>
      </c>
    </row>
    <row r="9" spans="1:12" x14ac:dyDescent="0.25">
      <c r="C9">
        <f>COUNTA(C2:I7)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</dc:creator>
  <cp:keywords/>
  <dc:description/>
  <cp:lastModifiedBy>Mo</cp:lastModifiedBy>
  <cp:revision/>
  <dcterms:created xsi:type="dcterms:W3CDTF">2018-02-11T23:59:55Z</dcterms:created>
  <dcterms:modified xsi:type="dcterms:W3CDTF">2019-01-11T12:39:28Z</dcterms:modified>
  <cp:category/>
  <cp:contentStatus/>
</cp:coreProperties>
</file>