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957" yWindow="583" windowWidth="15480" windowHeight="11640"/>
  </bookViews>
  <sheets>
    <sheet name="Part List Report" sheetId="3" r:id="rId1"/>
    <sheet name="Project Information" sheetId="4" r:id="rId2"/>
  </sheets>
  <calcPr calcId="144525"/>
</workbook>
</file>

<file path=xl/calcChain.xml><?xml version="1.0" encoding="utf-8"?>
<calcChain xmlns="http://schemas.openxmlformats.org/spreadsheetml/2006/main">
  <c r="K28" i="3" l="1"/>
  <c r="B28" i="3"/>
  <c r="K27" i="3"/>
  <c r="B27" i="3"/>
  <c r="K26" i="3"/>
  <c r="B26" i="3"/>
  <c r="K25" i="3"/>
  <c r="B25" i="3"/>
  <c r="K24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K15" i="3"/>
  <c r="B15" i="3"/>
  <c r="K14" i="3"/>
  <c r="B14" i="3"/>
  <c r="K13" i="3"/>
  <c r="B13" i="3"/>
  <c r="K12" i="3"/>
  <c r="B12" i="3"/>
  <c r="K11" i="3" l="1"/>
  <c r="K10" i="3"/>
  <c r="K29" i="3" s="1"/>
  <c r="B11" i="3"/>
  <c r="B10" i="3"/>
  <c r="D8" i="3"/>
  <c r="E8" i="3"/>
</calcChain>
</file>

<file path=xl/sharedStrings.xml><?xml version="1.0" encoding="utf-8"?>
<sst xmlns="http://schemas.openxmlformats.org/spreadsheetml/2006/main" count="153" uniqueCount="123">
  <si>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</si>
  <si>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</si>
  <si>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</si>
  <si>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</si>
  <si>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</si>
  <si>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</si>
  <si>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</si>
  <si>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</si>
  <si>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</si>
  <si>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</si>
  <si>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</si>
  <si>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</si>
  <si>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</si>
  <si>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</si>
  <si>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</si>
  <si>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</si>
  <si>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</si>
  <si>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</si>
  <si>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</si>
  <si>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</si>
  <si>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</si>
  <si>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</si>
  <si>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</si>
  <si>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 Price</t>
  </si>
  <si>
    <t>Bill of Materials for Variant [Production] of Project [Heart RevA.PrjPcb] (No PCB Document Selected)</t>
  </si>
  <si>
    <t>Heart RevA.PrjPcb</t>
  </si>
  <si>
    <t>Production</t>
  </si>
  <si>
    <t>2020-07-13</t>
  </si>
  <si>
    <t>9:58 PM</t>
  </si>
  <si>
    <t>Designator</t>
  </si>
  <si>
    <t>C1, C5, C7, C10, C12, C15</t>
  </si>
  <si>
    <t>C2, C6, C8, C11, C13, C16, C17</t>
  </si>
  <si>
    <t>C3, C4, C9, C14</t>
  </si>
  <si>
    <t>HEART IN</t>
  </si>
  <si>
    <t>HEART OUT</t>
  </si>
  <si>
    <t>J1</t>
  </si>
  <si>
    <t>J2</t>
  </si>
  <si>
    <t>J3, J4</t>
  </si>
  <si>
    <t>LED3</t>
  </si>
  <si>
    <t>LED4</t>
  </si>
  <si>
    <t>R1, R7</t>
  </si>
  <si>
    <t>R2, R6, R8, R12</t>
  </si>
  <si>
    <t>R3, R9, R17, R18</t>
  </si>
  <si>
    <t>R4, R5, R10, R11, R19, R20</t>
  </si>
  <si>
    <t>R13</t>
  </si>
  <si>
    <t>R14</t>
  </si>
  <si>
    <t>R15, R16</t>
  </si>
  <si>
    <t>U1, U3</t>
  </si>
  <si>
    <t>U2</t>
  </si>
  <si>
    <t>Quantity</t>
  </si>
  <si>
    <t>Comment</t>
  </si>
  <si>
    <t>0.1uF</t>
  </si>
  <si>
    <t>1uF</t>
  </si>
  <si>
    <t>3300pF</t>
  </si>
  <si>
    <t>TLHB44K2M1</t>
  </si>
  <si>
    <t>151051RS11000</t>
  </si>
  <si>
    <t>75K</t>
  </si>
  <si>
    <t>162K</t>
  </si>
  <si>
    <t>1K</t>
  </si>
  <si>
    <t>49.9K</t>
  </si>
  <si>
    <t>100K</t>
  </si>
  <si>
    <t>AD8220</t>
  </si>
  <si>
    <t>TLE2426CDR</t>
  </si>
  <si>
    <t>Value</t>
  </si>
  <si>
    <t>CL10B104KB8NNNL</t>
  </si>
  <si>
    <t>CL10B105KQ8NNNC</t>
  </si>
  <si>
    <t>OVLBB4C7</t>
  </si>
  <si>
    <t>OVLBR4C7</t>
  </si>
  <si>
    <t>RC0603FR-0775KL</t>
  </si>
  <si>
    <t>RC0603FR-07162KL</t>
  </si>
  <si>
    <t>RC0603FR-071KL</t>
  </si>
  <si>
    <t>RC0603FR-0749K9L</t>
  </si>
  <si>
    <t>RC0603FR-07100RL</t>
  </si>
  <si>
    <t>RC0603FR-07150RL</t>
  </si>
  <si>
    <t>RC0603FR-07100KL</t>
  </si>
  <si>
    <t>AD8220ARMZ-R7</t>
  </si>
  <si>
    <t>Footprint</t>
  </si>
  <si>
    <t>0603_N_1MM</t>
  </si>
  <si>
    <t>0603_N</t>
  </si>
  <si>
    <t>B4B-PH-K-S</t>
  </si>
  <si>
    <t>B4B-XH-A</t>
  </si>
  <si>
    <t>LHS-06-TS_OUTLINE</t>
  </si>
  <si>
    <t>LHS-10-TS_OUTLINE</t>
  </si>
  <si>
    <t>LHS-08-TS_OUTLINE</t>
  </si>
  <si>
    <t>LED_5mm</t>
  </si>
  <si>
    <t>0603_N_RES</t>
  </si>
  <si>
    <t>MSOP8_0.65mm_DGK</t>
  </si>
  <si>
    <t>SOIC8_SMTC</t>
  </si>
  <si>
    <t>Description</t>
  </si>
  <si>
    <t>CAP CER 0.1UF 50V X7R 0603</t>
  </si>
  <si>
    <t>CAP CER 1UF 6.3V X7R 0603</t>
  </si>
  <si>
    <t>CAP CER 3300PF 10V C0G/NP0 0603</t>
  </si>
  <si>
    <t>CONN HEADER VERT 4POS 2MM</t>
  </si>
  <si>
    <t>CONN HEADER VERT 4POS 2.5MM</t>
  </si>
  <si>
    <t>CONN HEADER VERT 6POS 2.54MM</t>
  </si>
  <si>
    <t>CONN HEADER VERT 10POS 2.54MM</t>
  </si>
  <si>
    <t>CONN HEADER VERT 8POS 2.54MM</t>
  </si>
  <si>
    <t>LED BLUE CLEAR 3MM T/H</t>
  </si>
  <si>
    <t>LED RED CLEAR 3MM T/H</t>
  </si>
  <si>
    <t>RES SMD 75K OHM 1% 1/10W 0603</t>
  </si>
  <si>
    <t>RES SMD 162K OHM 1% 1/10W 0603</t>
  </si>
  <si>
    <t>RES SMD 1K OHM 1% 1/10W 0603</t>
  </si>
  <si>
    <t>RES SMD 49.9K OHM 1% 1/10W 0603</t>
  </si>
  <si>
    <t>RES SMD 100 OHM 1% 1/10W 0603</t>
  </si>
  <si>
    <t>RES SMD 150 OHM 1% 1/10W 0603</t>
  </si>
  <si>
    <t>RES SMD 100K OHM 1% 1/10W 0603</t>
  </si>
  <si>
    <t>IC INST AMP 1 CIRCUIT 8MSOP</t>
  </si>
  <si>
    <t>IC VREF GND REF 2.0V 1% 8SOIC</t>
  </si>
  <si>
    <t>Manufacturer</t>
  </si>
  <si>
    <t>Samsung</t>
  </si>
  <si>
    <t>Würth Elektronik</t>
  </si>
  <si>
    <t>Molex</t>
  </si>
  <si>
    <t>TT Electronics/Optek Technology</t>
  </si>
  <si>
    <t>Yageo</t>
  </si>
  <si>
    <t>Analog Devices Inc.</t>
  </si>
  <si>
    <t>Texas Instruments</t>
  </si>
  <si>
    <t>Price</t>
  </si>
  <si>
    <t>C:\MyWork\Active_Projects\mcmaster\Board B\RevA\Heart RevA.PrjPcb</t>
  </si>
  <si>
    <t>48</t>
  </si>
  <si>
    <t>2020-07-13 9:58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</si>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</sst>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C09]dd\-mmm\-yy;@"/>
    <numFmt numFmtId="166" formatCode="[$-409]h:mm:ss\ AM/PM;@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  <font>
      <b/>
      <sz val="11"/>
      <color rgb="FFFA7D00"/>
      <name val="Calibri"/>
      <family val="2"/>
      <scheme val="minor"/>
    </font>
    <font>
      <b/>
      <sz val="9"/>
      <color indexed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</patternFill>
    </fill>
    <fill>
      <patternFill patternType="solid">
        <fgColor rgb="FFEFFFFF"/>
        <bgColor indexed="64"/>
      </patternFill>
    </fill>
    <fill>
      <patternFill patternType="solid">
        <fgColor rgb="FFC9F2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5" borderId="19" applyNumberFormat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2" xfId="0" applyFont="1" applyFill="1" applyBorder="1" applyAlignment="1"/>
    <xf numFmtId="0" fontId="8" fillId="3" borderId="4" xfId="0" applyFont="1" applyFill="1" applyBorder="1" applyAlignment="1">
      <alignment horizontal="left"/>
    </xf>
    <xf numFmtId="0" fontId="8" fillId="3" borderId="4" xfId="0" applyFont="1" applyFill="1" applyBorder="1" applyAlignment="1"/>
    <xf numFmtId="0" fontId="9" fillId="3" borderId="4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3" borderId="0" xfId="0" applyFont="1" applyFill="1" applyBorder="1" applyAlignment="1"/>
    <xf numFmtId="0" fontId="11" fillId="3" borderId="6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0" borderId="0" xfId="0" applyAlignment="1">
      <alignment horizontal="right" vertical="top"/>
    </xf>
    <xf numFmtId="0" fontId="7" fillId="6" borderId="10" xfId="0" applyFont="1" applyFill="1" applyBorder="1" applyAlignment="1">
      <alignment horizontal="center" vertical="top" wrapText="1"/>
    </xf>
    <xf numFmtId="0" fontId="7" fillId="6" borderId="12" xfId="0" applyFont="1" applyFill="1" applyBorder="1" applyAlignment="1">
      <alignment vertical="top" wrapText="1"/>
    </xf>
    <xf numFmtId="0" fontId="7" fillId="6" borderId="11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vertical="top" wrapText="1"/>
    </xf>
    <xf numFmtId="0" fontId="7" fillId="7" borderId="14" xfId="0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right"/>
    </xf>
    <xf numFmtId="0" fontId="5" fillId="8" borderId="15" xfId="0" applyFont="1" applyFill="1" applyBorder="1" applyAlignment="1"/>
    <xf numFmtId="0" fontId="5" fillId="8" borderId="16" xfId="0" applyFont="1" applyFill="1" applyBorder="1" applyAlignment="1">
      <alignment horizontal="right"/>
    </xf>
    <xf numFmtId="0" fontId="5" fillId="8" borderId="17" xfId="0" applyFont="1" applyFill="1" applyBorder="1" applyAlignment="1"/>
    <xf numFmtId="0" fontId="5" fillId="8" borderId="0" xfId="0" applyFont="1" applyFill="1" applyBorder="1" applyAlignment="1"/>
    <xf numFmtId="0" fontId="5" fillId="8" borderId="18" xfId="0" applyFont="1" applyFill="1" applyBorder="1" applyAlignment="1"/>
    <xf numFmtId="0" fontId="5" fillId="8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165" fontId="9" fillId="3" borderId="0" xfId="0" applyNumberFormat="1" applyFont="1" applyFill="1" applyBorder="1" applyAlignment="1">
      <alignment horizontal="left"/>
    </xf>
    <xf numFmtId="166" fontId="9" fillId="3" borderId="0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Border="1" applyAlignment="1">
      <alignment horizontal="right" vertical="top"/>
    </xf>
    <xf numFmtId="0" fontId="4" fillId="9" borderId="21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164" fontId="17" fillId="3" borderId="20" xfId="2" applyFont="1" applyFill="1" applyBorder="1" applyAlignment="1">
      <alignment vertical="top" wrapText="1"/>
    </xf>
    <xf numFmtId="0" fontId="5" fillId="8" borderId="18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 vertical="center"/>
    </xf>
    <xf numFmtId="0" fontId="4" fillId="9" borderId="22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/>
    </xf>
    <xf numFmtId="0" fontId="6" fillId="8" borderId="16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4" fillId="9" borderId="26" xfId="0" applyFont="1" applyFill="1" applyBorder="1" applyAlignment="1">
      <alignment horizontal="left" vertical="center"/>
    </xf>
    <xf numFmtId="0" fontId="4" fillId="9" borderId="2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4" fontId="7" fillId="6" borderId="9" xfId="2" applyNumberFormat="1" applyFont="1" applyFill="1" applyBorder="1" applyAlignment="1">
      <alignment vertical="top" wrapText="1"/>
    </xf>
    <xf numFmtId="4" fontId="7" fillId="7" borderId="9" xfId="2" applyNumberFormat="1" applyFont="1" applyFill="1" applyBorder="1" applyAlignment="1">
      <alignment vertical="top" wrapText="1"/>
    </xf>
    <xf numFmtId="0" fontId="6" fillId="8" borderId="16" xfId="0" quotePrefix="1" applyFont="1" applyFill="1" applyBorder="1" applyAlignment="1">
      <alignment horizontal="left" vertical="center"/>
    </xf>
    <xf numFmtId="0" fontId="8" fillId="3" borderId="0" xfId="0" quotePrefix="1" applyFont="1" applyFill="1" applyBorder="1" applyAlignment="1">
      <alignment horizontal="left"/>
    </xf>
    <xf numFmtId="0" fontId="8" fillId="3" borderId="3" xfId="0" quotePrefix="1" applyFont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9" fillId="3" borderId="5" xfId="0" quotePrefix="1" applyFont="1" applyFill="1" applyBorder="1" applyAlignment="1">
      <alignment horizontal="left"/>
    </xf>
    <xf numFmtId="0" fontId="13" fillId="4" borderId="8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6" fillId="5" borderId="23" xfId="1" applyNumberFormat="1" applyBorder="1" applyAlignment="1" applyProtection="1">
      <alignment vertical="top"/>
      <protection locked="0"/>
    </xf>
    <xf numFmtId="0" fontId="16" fillId="5" borderId="16" xfId="1" applyNumberFormat="1" applyBorder="1" applyAlignment="1" applyProtection="1">
      <alignment vertical="top"/>
      <protection locked="0"/>
    </xf>
    <xf numFmtId="0" fontId="16" fillId="5" borderId="17" xfId="1" applyNumberFormat="1" applyBorder="1" applyAlignment="1" applyProtection="1">
      <alignment vertical="top"/>
      <protection locked="0"/>
    </xf>
    <xf numFmtId="0" fontId="16" fillId="5" borderId="1" xfId="1" applyNumberFormat="1" applyBorder="1" applyAlignment="1" applyProtection="1">
      <alignment vertical="top"/>
      <protection locked="0"/>
    </xf>
    <xf numFmtId="0" fontId="16" fillId="5" borderId="0" xfId="1" applyNumberFormat="1" applyBorder="1" applyAlignment="1" applyProtection="1">
      <alignment vertical="top"/>
      <protection locked="0"/>
    </xf>
    <xf numFmtId="0" fontId="16" fillId="5" borderId="2" xfId="1" applyNumberFormat="1" applyBorder="1" applyAlignment="1" applyProtection="1">
      <alignment vertical="top"/>
      <protection locked="0"/>
    </xf>
  </cellXfs>
  <cellStyles count="3">
    <cellStyle name="Calculation" xfId="1" builtinId="22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1301622</xdr:colOff>
      <xdr:row>2</xdr:row>
      <xdr:rowOff>61200</xdr:rowOff>
    </xdr:from>
    <xdr:to>
      <xdr:col>10</xdr:col>
      <xdr:colOff>215348</xdr:colOff>
      <xdr:row>7</xdr:row>
      <xdr:rowOff>99393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0187" y="624417"/>
          <a:ext cx="1158313" cy="866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7"/>
  <sheetViews>
    <sheetView showGridLines="0" tabSelected="1" zoomScale="115" zoomScaleNormal="100" workbookViewId="0">
      <selection activeCell="H41" sqref="H41"/>
    </sheetView>
  </sheetViews>
  <sheetFormatPr defaultColWidth="9.15234375" defaultRowHeight="12.45" x14ac:dyDescent="0.3"/>
  <cols>
    <col min="1" max="1" width="3.15234375" style="1" customWidth="1"/>
    <col min="2" max="2" width="5" style="1" customWidth="1"/>
    <col min="3" max="3" width="38.3046875" style="4" customWidth="1"/>
    <col min="4" max="4" width="8.69140625" style="4" customWidth="1"/>
    <col min="5" max="5" width="24.15234375" style="4" customWidth="1"/>
    <col min="6" max="6" width="23.3046875" style="4" customWidth="1"/>
    <col min="7" max="7" width="21.3828125" style="4" customWidth="1"/>
    <col min="8" max="8" width="60.3828125" style="4" customWidth="1"/>
    <col min="9" max="9" width="26" style="4" customWidth="1"/>
    <col min="10" max="10" width="7.69140625" style="21" customWidth="1"/>
    <col min="11" max="11" width="8.84375" style="1" customWidth="1"/>
    <col min="12" max="12" width="10" style="1" customWidth="1"/>
    <col min="13" max="16384" width="9.15234375" style="1"/>
  </cols>
  <sheetData>
    <row r="1" spans="1:12" ht="12.9" thickBot="1" x14ac:dyDescent="0.35">
      <c r="A1" s="32"/>
      <c r="B1" s="32"/>
      <c r="C1" s="33"/>
      <c r="D1" s="44"/>
      <c r="E1" s="47"/>
      <c r="F1" s="47"/>
      <c r="G1" s="47"/>
      <c r="H1" s="47"/>
      <c r="I1" s="47"/>
      <c r="J1" s="28"/>
      <c r="K1" s="29"/>
      <c r="L1" s="5"/>
    </row>
    <row r="2" spans="1:12" ht="30.45" thickBot="1" x14ac:dyDescent="0.35">
      <c r="A2" s="34"/>
      <c r="B2" s="16"/>
      <c r="C2" s="16" t="s">
        <v>19</v>
      </c>
      <c r="D2" s="45"/>
      <c r="E2" s="56" t="s">
        <v>24</v>
      </c>
      <c r="F2" s="48"/>
      <c r="G2" s="48"/>
      <c r="H2" s="48"/>
      <c r="I2" s="48"/>
      <c r="J2" s="30"/>
      <c r="K2" s="31"/>
    </row>
    <row r="3" spans="1:12" x14ac:dyDescent="0.3">
      <c r="A3" s="34"/>
      <c r="B3" s="6"/>
      <c r="C3" s="6" t="s">
        <v>14</v>
      </c>
      <c r="D3" s="7"/>
      <c r="E3" s="57" t="s">
        <v>25</v>
      </c>
      <c r="F3" s="8"/>
      <c r="G3" s="8"/>
      <c r="H3" s="8"/>
      <c r="I3" s="8"/>
      <c r="J3" s="20"/>
      <c r="K3" s="10"/>
    </row>
    <row r="4" spans="1:12" x14ac:dyDescent="0.3">
      <c r="A4" s="34"/>
      <c r="B4" s="6"/>
      <c r="C4" s="6" t="s">
        <v>15</v>
      </c>
      <c r="D4" s="7"/>
      <c r="E4" s="58" t="s">
        <v>25</v>
      </c>
      <c r="F4" s="49"/>
      <c r="G4" s="7"/>
      <c r="H4" s="7"/>
      <c r="I4" s="7"/>
      <c r="J4" s="20"/>
      <c r="K4" s="10"/>
    </row>
    <row r="5" spans="1:12" x14ac:dyDescent="0.3">
      <c r="A5" s="34"/>
      <c r="B5" s="6"/>
      <c r="C5" s="6" t="s">
        <v>16</v>
      </c>
      <c r="D5" s="7"/>
      <c r="E5" s="59" t="s">
        <v>26</v>
      </c>
      <c r="F5" s="13"/>
      <c r="G5" s="7"/>
      <c r="H5" s="7"/>
      <c r="I5" s="7"/>
      <c r="J5" s="20"/>
      <c r="K5" s="10"/>
    </row>
    <row r="6" spans="1:12" x14ac:dyDescent="0.3">
      <c r="A6" s="34"/>
      <c r="B6" s="12"/>
      <c r="C6" s="12"/>
      <c r="D6" s="11"/>
      <c r="E6" s="13"/>
      <c r="F6" s="13"/>
      <c r="G6" s="7"/>
      <c r="H6" s="7"/>
      <c r="I6" s="7"/>
      <c r="J6" s="19"/>
      <c r="K6" s="14"/>
    </row>
    <row r="7" spans="1:12" x14ac:dyDescent="0.3">
      <c r="A7" s="34"/>
      <c r="B7" s="15"/>
      <c r="C7" s="15" t="s">
        <v>18</v>
      </c>
      <c r="D7" s="60" t="s">
        <v>27</v>
      </c>
      <c r="E7" s="60" t="s">
        <v>28</v>
      </c>
      <c r="F7" s="50"/>
      <c r="G7" s="50"/>
      <c r="H7" s="50"/>
      <c r="I7" s="50"/>
      <c r="J7" s="20"/>
      <c r="K7" s="10"/>
    </row>
    <row r="8" spans="1:12" ht="12.9" thickBot="1" x14ac:dyDescent="0.35">
      <c r="A8" s="34"/>
      <c r="B8" s="9"/>
      <c r="C8" s="9" t="s">
        <v>17</v>
      </c>
      <c r="D8" s="36">
        <f ca="1">TODAY()</f>
        <v>44025</v>
      </c>
      <c r="E8" s="37">
        <f ca="1">NOW()</f>
        <v>44025.915982986109</v>
      </c>
      <c r="F8" s="50"/>
      <c r="G8" s="50"/>
      <c r="H8" s="50"/>
      <c r="I8" s="50"/>
      <c r="J8" s="20"/>
      <c r="K8" s="10"/>
    </row>
    <row r="9" spans="1:12" s="2" customFormat="1" x14ac:dyDescent="0.3">
      <c r="A9" s="34"/>
      <c r="B9" s="40" t="s">
        <v>22</v>
      </c>
      <c r="C9" s="52" t="s">
        <v>29</v>
      </c>
      <c r="D9" s="46" t="s">
        <v>49</v>
      </c>
      <c r="E9" s="51" t="s">
        <v>50</v>
      </c>
      <c r="F9" s="52" t="s">
        <v>63</v>
      </c>
      <c r="G9" s="52" t="s">
        <v>76</v>
      </c>
      <c r="H9" s="52" t="s">
        <v>88</v>
      </c>
      <c r="I9" s="51" t="s">
        <v>108</v>
      </c>
      <c r="J9" s="42" t="s">
        <v>116</v>
      </c>
      <c r="K9" s="41" t="s">
        <v>23</v>
      </c>
    </row>
    <row r="10" spans="1:12" s="3" customFormat="1" x14ac:dyDescent="0.3">
      <c r="A10" s="34"/>
      <c r="B10" s="22">
        <f t="shared" ref="B10:B28" si="0">ROW(B10) - ROW($B$9)</f>
        <v>1</v>
      </c>
      <c r="C10" s="23" t="s">
        <v>30</v>
      </c>
      <c r="D10" s="24">
        <v>6</v>
      </c>
      <c r="E10" s="24" t="s">
        <v>51</v>
      </c>
      <c r="F10" s="24" t="s">
        <v>64</v>
      </c>
      <c r="G10" s="24" t="s">
        <v>77</v>
      </c>
      <c r="H10" s="24" t="s">
        <v>89</v>
      </c>
      <c r="I10" s="24" t="s">
        <v>109</v>
      </c>
      <c r="J10" s="54">
        <v>0.01</v>
      </c>
      <c r="K10" s="54">
        <f t="shared" ref="K10:K28" si="1">J10*D10</f>
        <v>0.06</v>
      </c>
    </row>
    <row r="11" spans="1:12" s="3" customFormat="1" x14ac:dyDescent="0.3">
      <c r="A11" s="34"/>
      <c r="B11" s="25">
        <f t="shared" si="0"/>
        <v>2</v>
      </c>
      <c r="C11" s="26" t="s">
        <v>31</v>
      </c>
      <c r="D11" s="27">
        <v>7</v>
      </c>
      <c r="E11" s="27" t="s">
        <v>52</v>
      </c>
      <c r="F11" s="27" t="s">
        <v>65</v>
      </c>
      <c r="G11" s="27" t="s">
        <v>78</v>
      </c>
      <c r="H11" s="27" t="s">
        <v>90</v>
      </c>
      <c r="I11" s="27" t="s">
        <v>109</v>
      </c>
      <c r="J11" s="55">
        <v>0.01</v>
      </c>
      <c r="K11" s="55">
        <f t="shared" si="1"/>
        <v>7.0000000000000007E-2</v>
      </c>
    </row>
    <row r="12" spans="1:12" s="3" customFormat="1" x14ac:dyDescent="0.3">
      <c r="A12" s="34"/>
      <c r="B12" s="22">
        <f t="shared" si="0"/>
        <v>3</v>
      </c>
      <c r="C12" s="23" t="s">
        <v>32</v>
      </c>
      <c r="D12" s="24">
        <v>4</v>
      </c>
      <c r="E12" s="24" t="s">
        <v>53</v>
      </c>
      <c r="F12" s="24">
        <v>885012006016</v>
      </c>
      <c r="G12" s="24" t="s">
        <v>78</v>
      </c>
      <c r="H12" s="24" t="s">
        <v>91</v>
      </c>
      <c r="I12" s="24" t="s">
        <v>110</v>
      </c>
      <c r="J12" s="54">
        <v>0.01</v>
      </c>
      <c r="K12" s="54">
        <f t="shared" si="1"/>
        <v>0.04</v>
      </c>
    </row>
    <row r="13" spans="1:12" s="3" customFormat="1" x14ac:dyDescent="0.3">
      <c r="A13" s="34"/>
      <c r="B13" s="25">
        <f t="shared" si="0"/>
        <v>4</v>
      </c>
      <c r="C13" s="26" t="s">
        <v>33</v>
      </c>
      <c r="D13" s="27">
        <v>1</v>
      </c>
      <c r="E13" s="27">
        <v>559320430</v>
      </c>
      <c r="F13" s="27">
        <v>559320430</v>
      </c>
      <c r="G13" s="27" t="s">
        <v>79</v>
      </c>
      <c r="H13" s="27" t="s">
        <v>92</v>
      </c>
      <c r="I13" s="27" t="s">
        <v>111</v>
      </c>
      <c r="J13" s="55">
        <v>0.47</v>
      </c>
      <c r="K13" s="55">
        <f t="shared" si="1"/>
        <v>0.47</v>
      </c>
    </row>
    <row r="14" spans="1:12" s="3" customFormat="1" x14ac:dyDescent="0.3">
      <c r="A14" s="34"/>
      <c r="B14" s="22">
        <f t="shared" si="0"/>
        <v>5</v>
      </c>
      <c r="C14" s="23" t="s">
        <v>34</v>
      </c>
      <c r="D14" s="24">
        <v>1</v>
      </c>
      <c r="E14" s="24">
        <v>353120460</v>
      </c>
      <c r="F14" s="24">
        <v>353120460</v>
      </c>
      <c r="G14" s="24" t="s">
        <v>80</v>
      </c>
      <c r="H14" s="24" t="s">
        <v>93</v>
      </c>
      <c r="I14" s="24" t="s">
        <v>111</v>
      </c>
      <c r="J14" s="54">
        <v>0.16</v>
      </c>
      <c r="K14" s="54">
        <f t="shared" si="1"/>
        <v>0.16</v>
      </c>
    </row>
    <row r="15" spans="1:12" s="3" customFormat="1" x14ac:dyDescent="0.3">
      <c r="A15" s="34"/>
      <c r="B15" s="25">
        <f t="shared" si="0"/>
        <v>6</v>
      </c>
      <c r="C15" s="26" t="s">
        <v>35</v>
      </c>
      <c r="D15" s="27">
        <v>1</v>
      </c>
      <c r="E15" s="27">
        <v>22284062</v>
      </c>
      <c r="F15" s="27">
        <v>22284062</v>
      </c>
      <c r="G15" s="27" t="s">
        <v>81</v>
      </c>
      <c r="H15" s="27" t="s">
        <v>94</v>
      </c>
      <c r="I15" s="27" t="s">
        <v>111</v>
      </c>
      <c r="J15" s="55">
        <v>0.17</v>
      </c>
      <c r="K15" s="55">
        <f t="shared" si="1"/>
        <v>0.17</v>
      </c>
    </row>
    <row r="16" spans="1:12" s="3" customFormat="1" x14ac:dyDescent="0.3">
      <c r="A16" s="34"/>
      <c r="B16" s="22">
        <f t="shared" si="0"/>
        <v>7</v>
      </c>
      <c r="C16" s="23" t="s">
        <v>36</v>
      </c>
      <c r="D16" s="24">
        <v>1</v>
      </c>
      <c r="E16" s="24">
        <v>22284102</v>
      </c>
      <c r="F16" s="24">
        <v>22284102</v>
      </c>
      <c r="G16" s="24" t="s">
        <v>82</v>
      </c>
      <c r="H16" s="24" t="s">
        <v>95</v>
      </c>
      <c r="I16" s="24" t="s">
        <v>111</v>
      </c>
      <c r="J16" s="54">
        <v>0.31</v>
      </c>
      <c r="K16" s="54">
        <f t="shared" si="1"/>
        <v>0.31</v>
      </c>
    </row>
    <row r="17" spans="1:11" s="3" customFormat="1" x14ac:dyDescent="0.3">
      <c r="A17" s="34"/>
      <c r="B17" s="25">
        <f t="shared" si="0"/>
        <v>8</v>
      </c>
      <c r="C17" s="26" t="s">
        <v>37</v>
      </c>
      <c r="D17" s="27">
        <v>2</v>
      </c>
      <c r="E17" s="27">
        <v>22284082</v>
      </c>
      <c r="F17" s="27">
        <v>22284082</v>
      </c>
      <c r="G17" s="27" t="s">
        <v>83</v>
      </c>
      <c r="H17" s="27" t="s">
        <v>96</v>
      </c>
      <c r="I17" s="27" t="s">
        <v>111</v>
      </c>
      <c r="J17" s="55">
        <v>0.25</v>
      </c>
      <c r="K17" s="55">
        <f t="shared" si="1"/>
        <v>0.5</v>
      </c>
    </row>
    <row r="18" spans="1:11" s="3" customFormat="1" x14ac:dyDescent="0.3">
      <c r="A18" s="34"/>
      <c r="B18" s="22">
        <f t="shared" si="0"/>
        <v>9</v>
      </c>
      <c r="C18" s="23" t="s">
        <v>38</v>
      </c>
      <c r="D18" s="24">
        <v>1</v>
      </c>
      <c r="E18" s="24" t="s">
        <v>54</v>
      </c>
      <c r="F18" s="24" t="s">
        <v>66</v>
      </c>
      <c r="G18" s="24" t="s">
        <v>84</v>
      </c>
      <c r="H18" s="24" t="s">
        <v>97</v>
      </c>
      <c r="I18" s="24" t="s">
        <v>112</v>
      </c>
      <c r="J18" s="54">
        <v>0.51</v>
      </c>
      <c r="K18" s="54">
        <f t="shared" si="1"/>
        <v>0.51</v>
      </c>
    </row>
    <row r="19" spans="1:11" s="3" customFormat="1" x14ac:dyDescent="0.3">
      <c r="A19" s="34"/>
      <c r="B19" s="25">
        <f t="shared" si="0"/>
        <v>10</v>
      </c>
      <c r="C19" s="26" t="s">
        <v>39</v>
      </c>
      <c r="D19" s="27">
        <v>1</v>
      </c>
      <c r="E19" s="27" t="s">
        <v>55</v>
      </c>
      <c r="F19" s="27" t="s">
        <v>67</v>
      </c>
      <c r="G19" s="27" t="s">
        <v>84</v>
      </c>
      <c r="H19" s="27" t="s">
        <v>98</v>
      </c>
      <c r="I19" s="27" t="s">
        <v>112</v>
      </c>
      <c r="J19" s="55">
        <v>0.51</v>
      </c>
      <c r="K19" s="55">
        <f t="shared" si="1"/>
        <v>0.51</v>
      </c>
    </row>
    <row r="20" spans="1:11" s="3" customFormat="1" x14ac:dyDescent="0.3">
      <c r="A20" s="34"/>
      <c r="B20" s="22">
        <f t="shared" si="0"/>
        <v>11</v>
      </c>
      <c r="C20" s="23" t="s">
        <v>40</v>
      </c>
      <c r="D20" s="24">
        <v>2</v>
      </c>
      <c r="E20" s="24" t="s">
        <v>56</v>
      </c>
      <c r="F20" s="24" t="s">
        <v>68</v>
      </c>
      <c r="G20" s="24" t="s">
        <v>85</v>
      </c>
      <c r="H20" s="24" t="s">
        <v>99</v>
      </c>
      <c r="I20" s="24" t="s">
        <v>113</v>
      </c>
      <c r="J20" s="54">
        <v>0.01</v>
      </c>
      <c r="K20" s="54">
        <f t="shared" si="1"/>
        <v>0.02</v>
      </c>
    </row>
    <row r="21" spans="1:11" s="3" customFormat="1" x14ac:dyDescent="0.3">
      <c r="A21" s="34"/>
      <c r="B21" s="25">
        <f t="shared" si="0"/>
        <v>12</v>
      </c>
      <c r="C21" s="26" t="s">
        <v>41</v>
      </c>
      <c r="D21" s="27">
        <v>4</v>
      </c>
      <c r="E21" s="27" t="s">
        <v>57</v>
      </c>
      <c r="F21" s="27" t="s">
        <v>69</v>
      </c>
      <c r="G21" s="27" t="s">
        <v>85</v>
      </c>
      <c r="H21" s="27" t="s">
        <v>100</v>
      </c>
      <c r="I21" s="27" t="s">
        <v>113</v>
      </c>
      <c r="J21" s="55">
        <v>0.01</v>
      </c>
      <c r="K21" s="55">
        <f t="shared" si="1"/>
        <v>0.04</v>
      </c>
    </row>
    <row r="22" spans="1:11" s="3" customFormat="1" x14ac:dyDescent="0.3">
      <c r="A22" s="34"/>
      <c r="B22" s="22">
        <f t="shared" si="0"/>
        <v>13</v>
      </c>
      <c r="C22" s="23" t="s">
        <v>42</v>
      </c>
      <c r="D22" s="24">
        <v>4</v>
      </c>
      <c r="E22" s="24" t="s">
        <v>58</v>
      </c>
      <c r="F22" s="24" t="s">
        <v>70</v>
      </c>
      <c r="G22" s="24" t="s">
        <v>85</v>
      </c>
      <c r="H22" s="24" t="s">
        <v>101</v>
      </c>
      <c r="I22" s="24" t="s">
        <v>113</v>
      </c>
      <c r="J22" s="54">
        <v>0.01</v>
      </c>
      <c r="K22" s="54">
        <f t="shared" si="1"/>
        <v>0.04</v>
      </c>
    </row>
    <row r="23" spans="1:11" s="3" customFormat="1" x14ac:dyDescent="0.3">
      <c r="A23" s="34"/>
      <c r="B23" s="25">
        <f t="shared" si="0"/>
        <v>14</v>
      </c>
      <c r="C23" s="26" t="s">
        <v>43</v>
      </c>
      <c r="D23" s="27">
        <v>6</v>
      </c>
      <c r="E23" s="27" t="s">
        <v>59</v>
      </c>
      <c r="F23" s="27" t="s">
        <v>71</v>
      </c>
      <c r="G23" s="27" t="s">
        <v>85</v>
      </c>
      <c r="H23" s="27" t="s">
        <v>102</v>
      </c>
      <c r="I23" s="27" t="s">
        <v>113</v>
      </c>
      <c r="J23" s="55">
        <v>0.01</v>
      </c>
      <c r="K23" s="55">
        <f t="shared" si="1"/>
        <v>0.06</v>
      </c>
    </row>
    <row r="24" spans="1:11" s="3" customFormat="1" x14ac:dyDescent="0.3">
      <c r="A24" s="34"/>
      <c r="B24" s="22">
        <f t="shared" si="0"/>
        <v>15</v>
      </c>
      <c r="C24" s="23" t="s">
        <v>44</v>
      </c>
      <c r="D24" s="24">
        <v>1</v>
      </c>
      <c r="E24" s="24">
        <v>100</v>
      </c>
      <c r="F24" s="24" t="s">
        <v>72</v>
      </c>
      <c r="G24" s="24" t="s">
        <v>85</v>
      </c>
      <c r="H24" s="24" t="s">
        <v>103</v>
      </c>
      <c r="I24" s="24" t="s">
        <v>113</v>
      </c>
      <c r="J24" s="54">
        <v>0.01</v>
      </c>
      <c r="K24" s="54">
        <f t="shared" si="1"/>
        <v>0.01</v>
      </c>
    </row>
    <row r="25" spans="1:11" s="3" customFormat="1" x14ac:dyDescent="0.3">
      <c r="A25" s="34"/>
      <c r="B25" s="25">
        <f t="shared" si="0"/>
        <v>16</v>
      </c>
      <c r="C25" s="26" t="s">
        <v>45</v>
      </c>
      <c r="D25" s="27">
        <v>1</v>
      </c>
      <c r="E25" s="27">
        <v>150</v>
      </c>
      <c r="F25" s="27" t="s">
        <v>73</v>
      </c>
      <c r="G25" s="27" t="s">
        <v>85</v>
      </c>
      <c r="H25" s="27" t="s">
        <v>104</v>
      </c>
      <c r="I25" s="27" t="s">
        <v>113</v>
      </c>
      <c r="J25" s="55">
        <v>0.01</v>
      </c>
      <c r="K25" s="55">
        <f t="shared" si="1"/>
        <v>0.01</v>
      </c>
    </row>
    <row r="26" spans="1:11" s="3" customFormat="1" x14ac:dyDescent="0.3">
      <c r="A26" s="34"/>
      <c r="B26" s="22">
        <f t="shared" si="0"/>
        <v>17</v>
      </c>
      <c r="C26" s="23" t="s">
        <v>46</v>
      </c>
      <c r="D26" s="24">
        <v>2</v>
      </c>
      <c r="E26" s="24" t="s">
        <v>60</v>
      </c>
      <c r="F26" s="24" t="s">
        <v>74</v>
      </c>
      <c r="G26" s="24" t="s">
        <v>85</v>
      </c>
      <c r="H26" s="24" t="s">
        <v>105</v>
      </c>
      <c r="I26" s="24" t="s">
        <v>113</v>
      </c>
      <c r="J26" s="54">
        <v>0.01</v>
      </c>
      <c r="K26" s="54">
        <f t="shared" si="1"/>
        <v>0.02</v>
      </c>
    </row>
    <row r="27" spans="1:11" s="3" customFormat="1" x14ac:dyDescent="0.3">
      <c r="A27" s="34"/>
      <c r="B27" s="25">
        <f t="shared" si="0"/>
        <v>18</v>
      </c>
      <c r="C27" s="26" t="s">
        <v>47</v>
      </c>
      <c r="D27" s="27">
        <v>2</v>
      </c>
      <c r="E27" s="27" t="s">
        <v>61</v>
      </c>
      <c r="F27" s="27" t="s">
        <v>75</v>
      </c>
      <c r="G27" s="27" t="s">
        <v>86</v>
      </c>
      <c r="H27" s="27" t="s">
        <v>106</v>
      </c>
      <c r="I27" s="27" t="s">
        <v>114</v>
      </c>
      <c r="J27" s="55">
        <v>6.64</v>
      </c>
      <c r="K27" s="55">
        <f t="shared" si="1"/>
        <v>13.28</v>
      </c>
    </row>
    <row r="28" spans="1:11" s="3" customFormat="1" ht="12.9" thickBot="1" x14ac:dyDescent="0.35">
      <c r="A28" s="34"/>
      <c r="B28" s="22">
        <f t="shared" si="0"/>
        <v>19</v>
      </c>
      <c r="C28" s="23" t="s">
        <v>48</v>
      </c>
      <c r="D28" s="24">
        <v>1</v>
      </c>
      <c r="E28" s="24" t="s">
        <v>62</v>
      </c>
      <c r="F28" s="24" t="s">
        <v>62</v>
      </c>
      <c r="G28" s="24" t="s">
        <v>87</v>
      </c>
      <c r="H28" s="24" t="s">
        <v>107</v>
      </c>
      <c r="I28" s="24" t="s">
        <v>115</v>
      </c>
      <c r="J28" s="54">
        <v>2.23</v>
      </c>
      <c r="K28" s="54">
        <f t="shared" si="1"/>
        <v>2.23</v>
      </c>
    </row>
    <row r="29" spans="1:11" ht="12.9" thickBot="1" x14ac:dyDescent="0.35">
      <c r="A29" s="32"/>
      <c r="B29" s="64" t="s">
        <v>20</v>
      </c>
      <c r="C29" s="64"/>
      <c r="D29" s="38"/>
      <c r="E29" s="35" t="s">
        <v>21</v>
      </c>
      <c r="F29" s="53"/>
      <c r="G29" s="53"/>
      <c r="H29" s="53"/>
      <c r="I29" s="53"/>
      <c r="J29" s="39"/>
      <c r="K29" s="43">
        <f>SUM(K10:K28)</f>
        <v>18.509999999999998</v>
      </c>
    </row>
    <row r="30" spans="1:11" ht="15" thickBot="1" x14ac:dyDescent="0.35">
      <c r="A30" s="34"/>
      <c r="B30" s="65"/>
      <c r="C30" s="66"/>
      <c r="D30" s="66"/>
      <c r="E30" s="66"/>
      <c r="F30" s="66"/>
      <c r="G30" s="66"/>
      <c r="H30" s="66"/>
      <c r="I30" s="66"/>
      <c r="J30" s="66"/>
      <c r="K30" s="67"/>
    </row>
    <row r="31" spans="1:11" ht="12.75" customHeight="1" x14ac:dyDescent="0.3">
      <c r="A31" s="34"/>
      <c r="B31" s="68"/>
      <c r="C31" s="69"/>
      <c r="D31" s="69"/>
      <c r="E31" s="69"/>
      <c r="F31" s="69"/>
      <c r="G31" s="69"/>
      <c r="H31" s="69"/>
      <c r="I31" s="69"/>
      <c r="J31" s="69"/>
      <c r="K31" s="70"/>
    </row>
    <row r="32" spans="1:11" ht="12.75" customHeight="1" x14ac:dyDescent="0.3">
      <c r="A32" s="34"/>
      <c r="B32" s="68"/>
      <c r="C32" s="69"/>
      <c r="D32" s="69"/>
      <c r="E32" s="69"/>
      <c r="F32" s="69"/>
      <c r="G32" s="69"/>
      <c r="H32" s="69"/>
      <c r="I32" s="69"/>
      <c r="J32" s="69"/>
      <c r="K32" s="70"/>
    </row>
    <row r="33" spans="1:11" ht="12.75" customHeight="1" thickBot="1" x14ac:dyDescent="0.35">
      <c r="A33" s="34"/>
      <c r="B33" s="65"/>
      <c r="C33" s="66"/>
      <c r="D33" s="66"/>
      <c r="E33" s="66"/>
      <c r="F33" s="66"/>
      <c r="G33" s="66"/>
      <c r="H33" s="66"/>
      <c r="I33" s="66"/>
      <c r="J33" s="66"/>
      <c r="K33" s="67"/>
    </row>
    <row r="35" spans="1:11" x14ac:dyDescent="0.3">
      <c r="C35" s="1"/>
    </row>
    <row r="36" spans="1:11" x14ac:dyDescent="0.3">
      <c r="C36" s="1"/>
    </row>
    <row r="37" spans="1:11" x14ac:dyDescent="0.3">
      <c r="C37" s="1"/>
    </row>
  </sheetData>
  <mergeCells count="3">
    <mergeCell ref="B29:C29"/>
    <mergeCell ref="B30:K30"/>
    <mergeCell ref="B31:K3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45" x14ac:dyDescent="0.3"/>
  <cols>
    <col min="1" max="1" width="28" bestFit="1" customWidth="1"/>
    <col min="2" max="2" width="110.53515625" customWidth="1"/>
  </cols>
  <sheetData>
    <row r="1" spans="1:2" x14ac:dyDescent="0.3">
      <c r="A1" s="18" t="s">
        <v>0</v>
      </c>
      <c r="B1" s="61" t="s">
        <v>117</v>
      </c>
    </row>
    <row r="2" spans="1:2" x14ac:dyDescent="0.3">
      <c r="A2" s="17" t="s">
        <v>1</v>
      </c>
      <c r="B2" s="62" t="s">
        <v>25</v>
      </c>
    </row>
    <row r="3" spans="1:2" x14ac:dyDescent="0.3">
      <c r="A3" s="18" t="s">
        <v>2</v>
      </c>
      <c r="B3" s="63" t="s">
        <v>26</v>
      </c>
    </row>
    <row r="4" spans="1:2" x14ac:dyDescent="0.3">
      <c r="A4" s="17" t="s">
        <v>3</v>
      </c>
      <c r="B4" s="62" t="s">
        <v>25</v>
      </c>
    </row>
    <row r="5" spans="1:2" x14ac:dyDescent="0.3">
      <c r="A5" s="18" t="s">
        <v>4</v>
      </c>
      <c r="B5" s="63" t="s">
        <v>117</v>
      </c>
    </row>
    <row r="6" spans="1:2" x14ac:dyDescent="0.3">
      <c r="A6" s="17" t="s">
        <v>5</v>
      </c>
      <c r="B6" s="62" t="s">
        <v>24</v>
      </c>
    </row>
    <row r="7" spans="1:2" x14ac:dyDescent="0.3">
      <c r="A7" s="18" t="s">
        <v>6</v>
      </c>
      <c r="B7" s="63" t="s">
        <v>118</v>
      </c>
    </row>
    <row r="8" spans="1:2" x14ac:dyDescent="0.3">
      <c r="A8" s="17" t="s">
        <v>7</v>
      </c>
      <c r="B8" s="62" t="s">
        <v>28</v>
      </c>
    </row>
    <row r="9" spans="1:2" x14ac:dyDescent="0.3">
      <c r="A9" s="18" t="s">
        <v>8</v>
      </c>
      <c r="B9" s="63" t="s">
        <v>27</v>
      </c>
    </row>
    <row r="10" spans="1:2" x14ac:dyDescent="0.3">
      <c r="A10" s="17" t="s">
        <v>9</v>
      </c>
      <c r="B10" s="62" t="s">
        <v>119</v>
      </c>
    </row>
    <row r="11" spans="1:2" x14ac:dyDescent="0.3">
      <c r="A11" s="18" t="s">
        <v>10</v>
      </c>
      <c r="B11" s="63" t="s">
        <v>120</v>
      </c>
    </row>
    <row r="12" spans="1:2" x14ac:dyDescent="0.3">
      <c r="A12" s="17" t="s">
        <v>11</v>
      </c>
      <c r="B12" s="62" t="s">
        <v>121</v>
      </c>
    </row>
    <row r="13" spans="1:2" x14ac:dyDescent="0.3">
      <c r="A13" s="18" t="s">
        <v>12</v>
      </c>
      <c r="B13" s="63" t="s">
        <v>122</v>
      </c>
    </row>
    <row r="14" spans="1:2" x14ac:dyDescent="0.3">
      <c r="A14" s="17" t="s">
        <v>13</v>
      </c>
      <c r="B14" s="62" t="s">
        <v>120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</dc:creator>
  <cp:lastModifiedBy>Gil</cp:lastModifiedBy>
  <cp:lastPrinted>2005-05-16T01:11:50Z</cp:lastPrinted>
  <dcterms:created xsi:type="dcterms:W3CDTF">2002-11-05T15:28:02Z</dcterms:created>
  <dcterms:modified xsi:type="dcterms:W3CDTF">2020-07-14T01:59:31Z</dcterms:modified>
</cp:coreProperties>
</file>