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mcdermo\Documents\GREAT\Models\Modelling and Experiments\Modelling\Model3\FIGURE6 in Paper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1" i="1" l="1"/>
  <c r="U122" i="1"/>
  <c r="U103" i="1"/>
  <c r="U82" i="1" l="1"/>
  <c r="U81" i="1"/>
  <c r="N82" i="1"/>
  <c r="N81" i="1"/>
  <c r="U84" i="1"/>
  <c r="U66" i="1"/>
  <c r="M141" i="1"/>
  <c r="M122" i="1"/>
  <c r="M103" i="1"/>
  <c r="M84" i="1"/>
  <c r="M65" i="1"/>
  <c r="AW64" i="1"/>
  <c r="AB83" i="1"/>
  <c r="AA83" i="1"/>
  <c r="Z83" i="1"/>
  <c r="AI83" i="1" s="1"/>
  <c r="AI119" i="1"/>
  <c r="AB140" i="1"/>
  <c r="AA140" i="1"/>
  <c r="Z140" i="1"/>
  <c r="AI140" i="1" s="1"/>
  <c r="AB139" i="1"/>
  <c r="AA139" i="1"/>
  <c r="Z139" i="1"/>
  <c r="AI139" i="1" s="1"/>
  <c r="AB138" i="1"/>
  <c r="AA138" i="1"/>
  <c r="Z138" i="1"/>
  <c r="AI138" i="1" s="1"/>
  <c r="AB137" i="1"/>
  <c r="AA137" i="1"/>
  <c r="Z137" i="1"/>
  <c r="AI137" i="1" s="1"/>
  <c r="AB136" i="1"/>
  <c r="AA136" i="1"/>
  <c r="Z136" i="1"/>
  <c r="AI136" i="1" s="1"/>
  <c r="AB135" i="1"/>
  <c r="AA135" i="1"/>
  <c r="Z135" i="1"/>
  <c r="AI135" i="1" s="1"/>
  <c r="AB134" i="1"/>
  <c r="AA134" i="1"/>
  <c r="Z134" i="1"/>
  <c r="AI134" i="1" s="1"/>
  <c r="AB133" i="1"/>
  <c r="AA133" i="1"/>
  <c r="Z133" i="1"/>
  <c r="AI133" i="1" s="1"/>
  <c r="AB132" i="1"/>
  <c r="AA132" i="1"/>
  <c r="Z132" i="1"/>
  <c r="AI132" i="1" s="1"/>
  <c r="AB131" i="1"/>
  <c r="AA131" i="1"/>
  <c r="Z131" i="1"/>
  <c r="AI131" i="1" s="1"/>
  <c r="AB130" i="1"/>
  <c r="AA130" i="1"/>
  <c r="Z130" i="1"/>
  <c r="AI130" i="1" s="1"/>
  <c r="AB129" i="1"/>
  <c r="AA129" i="1"/>
  <c r="Z129" i="1"/>
  <c r="AI129" i="1" s="1"/>
  <c r="AB128" i="1"/>
  <c r="AA128" i="1"/>
  <c r="Z128" i="1"/>
  <c r="AI128" i="1" s="1"/>
  <c r="AB127" i="1"/>
  <c r="AA127" i="1"/>
  <c r="Z127" i="1"/>
  <c r="AI127" i="1" s="1"/>
  <c r="AB126" i="1"/>
  <c r="AA126" i="1"/>
  <c r="Z126" i="1"/>
  <c r="AI126" i="1" s="1"/>
  <c r="AB125" i="1"/>
  <c r="AA125" i="1"/>
  <c r="Z125" i="1"/>
  <c r="AI125" i="1" s="1"/>
  <c r="AB121" i="1"/>
  <c r="AA121" i="1"/>
  <c r="Z121" i="1"/>
  <c r="AI121" i="1" s="1"/>
  <c r="AB120" i="1"/>
  <c r="AA120" i="1"/>
  <c r="Z120" i="1"/>
  <c r="AI120" i="1" s="1"/>
  <c r="AB119" i="1"/>
  <c r="AA119" i="1"/>
  <c r="Z119" i="1"/>
  <c r="AB118" i="1"/>
  <c r="AA118" i="1"/>
  <c r="Z118" i="1"/>
  <c r="AI118" i="1" s="1"/>
  <c r="AB117" i="1"/>
  <c r="AA117" i="1"/>
  <c r="Z117" i="1"/>
  <c r="AI117" i="1" s="1"/>
  <c r="AB116" i="1"/>
  <c r="AA116" i="1"/>
  <c r="Z116" i="1"/>
  <c r="AI116" i="1" s="1"/>
  <c r="AB115" i="1"/>
  <c r="AA115" i="1"/>
  <c r="Z115" i="1"/>
  <c r="AI115" i="1" s="1"/>
  <c r="AB114" i="1"/>
  <c r="AA114" i="1"/>
  <c r="Z114" i="1"/>
  <c r="AI114" i="1" s="1"/>
  <c r="AB113" i="1"/>
  <c r="AA113" i="1"/>
  <c r="Z113" i="1"/>
  <c r="AI113" i="1" s="1"/>
  <c r="AB112" i="1"/>
  <c r="AA112" i="1"/>
  <c r="Z112" i="1"/>
  <c r="AI112" i="1" s="1"/>
  <c r="AB111" i="1"/>
  <c r="AA111" i="1"/>
  <c r="Z111" i="1"/>
  <c r="AI111" i="1" s="1"/>
  <c r="AB110" i="1"/>
  <c r="AA110" i="1"/>
  <c r="Z110" i="1"/>
  <c r="AI110" i="1" s="1"/>
  <c r="AB109" i="1"/>
  <c r="AA109" i="1"/>
  <c r="Z109" i="1"/>
  <c r="AI109" i="1" s="1"/>
  <c r="AB108" i="1"/>
  <c r="AA108" i="1"/>
  <c r="Z108" i="1"/>
  <c r="AI108" i="1" s="1"/>
  <c r="AB107" i="1"/>
  <c r="AA107" i="1"/>
  <c r="Z107" i="1"/>
  <c r="AI107" i="1" s="1"/>
  <c r="AB106" i="1"/>
  <c r="AA106" i="1"/>
  <c r="Z106" i="1"/>
  <c r="AI106" i="1" s="1"/>
  <c r="AB102" i="1"/>
  <c r="AA102" i="1"/>
  <c r="Z102" i="1"/>
  <c r="AI102" i="1" s="1"/>
  <c r="AB101" i="1"/>
  <c r="AA101" i="1"/>
  <c r="Z101" i="1"/>
  <c r="AI101" i="1" s="1"/>
  <c r="AB100" i="1"/>
  <c r="AA100" i="1"/>
  <c r="Z100" i="1"/>
  <c r="AI100" i="1" s="1"/>
  <c r="AB99" i="1"/>
  <c r="AA99" i="1"/>
  <c r="Z99" i="1"/>
  <c r="AI99" i="1" s="1"/>
  <c r="AB98" i="1"/>
  <c r="AA98" i="1"/>
  <c r="Z98" i="1"/>
  <c r="AI98" i="1" s="1"/>
  <c r="AB97" i="1"/>
  <c r="AA97" i="1"/>
  <c r="Z97" i="1"/>
  <c r="AI97" i="1" s="1"/>
  <c r="AB96" i="1"/>
  <c r="AA96" i="1"/>
  <c r="Z96" i="1"/>
  <c r="AI96" i="1" s="1"/>
  <c r="AB95" i="1"/>
  <c r="AA95" i="1"/>
  <c r="Z95" i="1"/>
  <c r="AI95" i="1" s="1"/>
  <c r="AB94" i="1"/>
  <c r="AA94" i="1"/>
  <c r="Z94" i="1"/>
  <c r="AI94" i="1" s="1"/>
  <c r="AB93" i="1"/>
  <c r="AA93" i="1"/>
  <c r="Z93" i="1"/>
  <c r="AI93" i="1" s="1"/>
  <c r="AB92" i="1"/>
  <c r="AA92" i="1"/>
  <c r="Z92" i="1"/>
  <c r="AI92" i="1" s="1"/>
  <c r="AB91" i="1"/>
  <c r="AA91" i="1"/>
  <c r="Z91" i="1"/>
  <c r="AI91" i="1" s="1"/>
  <c r="AB90" i="1"/>
  <c r="AA90" i="1"/>
  <c r="Z90" i="1"/>
  <c r="AI90" i="1" s="1"/>
  <c r="AB89" i="1"/>
  <c r="AA89" i="1"/>
  <c r="Z89" i="1"/>
  <c r="AI89" i="1" s="1"/>
  <c r="AB88" i="1"/>
  <c r="AA88" i="1"/>
  <c r="Z88" i="1"/>
  <c r="AI88" i="1" s="1"/>
  <c r="AB87" i="1"/>
  <c r="AA87" i="1"/>
  <c r="Z87" i="1"/>
  <c r="AI87" i="1" s="1"/>
  <c r="AB82" i="1"/>
  <c r="AA82" i="1"/>
  <c r="Z82" i="1"/>
  <c r="AI82" i="1" s="1"/>
  <c r="AB81" i="1"/>
  <c r="AA81" i="1"/>
  <c r="Z81" i="1"/>
  <c r="AI81" i="1" s="1"/>
  <c r="AB80" i="1"/>
  <c r="AA80" i="1"/>
  <c r="Z80" i="1"/>
  <c r="AI80" i="1" s="1"/>
  <c r="AB79" i="1"/>
  <c r="AA79" i="1"/>
  <c r="Z79" i="1"/>
  <c r="AI79" i="1" s="1"/>
  <c r="AB78" i="1"/>
  <c r="AA78" i="1"/>
  <c r="Z78" i="1"/>
  <c r="AI78" i="1" s="1"/>
  <c r="AB77" i="1"/>
  <c r="AA77" i="1"/>
  <c r="Z77" i="1"/>
  <c r="AI77" i="1" s="1"/>
  <c r="AB76" i="1"/>
  <c r="AA76" i="1"/>
  <c r="Z76" i="1"/>
  <c r="AI76" i="1" s="1"/>
  <c r="AB75" i="1"/>
  <c r="AA75" i="1"/>
  <c r="Z75" i="1"/>
  <c r="AI75" i="1" s="1"/>
  <c r="AB74" i="1"/>
  <c r="AA74" i="1"/>
  <c r="Z74" i="1"/>
  <c r="AI74" i="1" s="1"/>
  <c r="AB73" i="1"/>
  <c r="AA73" i="1"/>
  <c r="Z73" i="1"/>
  <c r="AI73" i="1" s="1"/>
  <c r="AB72" i="1"/>
  <c r="AA72" i="1"/>
  <c r="Z72" i="1"/>
  <c r="AI72" i="1" s="1"/>
  <c r="AB71" i="1"/>
  <c r="AA71" i="1"/>
  <c r="Z71" i="1"/>
  <c r="AI71" i="1" s="1"/>
  <c r="AB70" i="1"/>
  <c r="AA70" i="1"/>
  <c r="Z70" i="1"/>
  <c r="AI70" i="1" s="1"/>
  <c r="AB69" i="1"/>
  <c r="AA69" i="1"/>
  <c r="Z69" i="1"/>
  <c r="AI69" i="1" s="1"/>
  <c r="AB68" i="1"/>
  <c r="AA68" i="1"/>
  <c r="Z68" i="1"/>
  <c r="AI68" i="1" s="1"/>
  <c r="AB64" i="1"/>
  <c r="AK64" i="1" s="1"/>
  <c r="AA64" i="1"/>
  <c r="Z64" i="1"/>
  <c r="AI64" i="1" s="1"/>
  <c r="AB63" i="1"/>
  <c r="AK63" i="1" s="1"/>
  <c r="AA63" i="1"/>
  <c r="AJ63" i="1" s="1"/>
  <c r="Z63" i="1"/>
  <c r="AI63" i="1" s="1"/>
  <c r="AB62" i="1"/>
  <c r="AK62" i="1" s="1"/>
  <c r="AA62" i="1"/>
  <c r="AJ62" i="1" s="1"/>
  <c r="Z62" i="1"/>
  <c r="AI62" i="1" s="1"/>
  <c r="AB61" i="1"/>
  <c r="AK61" i="1" s="1"/>
  <c r="AA61" i="1"/>
  <c r="AJ61" i="1" s="1"/>
  <c r="Z61" i="1"/>
  <c r="AI61" i="1" s="1"/>
  <c r="AB60" i="1"/>
  <c r="AK60" i="1" s="1"/>
  <c r="AA60" i="1"/>
  <c r="AJ60" i="1" s="1"/>
  <c r="Z60" i="1"/>
  <c r="AI60" i="1" s="1"/>
  <c r="AB59" i="1"/>
  <c r="AK59" i="1" s="1"/>
  <c r="AA59" i="1"/>
  <c r="AJ59" i="1" s="1"/>
  <c r="Z59" i="1"/>
  <c r="AI59" i="1" s="1"/>
  <c r="AB58" i="1"/>
  <c r="AK58" i="1" s="1"/>
  <c r="AA58" i="1"/>
  <c r="AJ58" i="1" s="1"/>
  <c r="Z58" i="1"/>
  <c r="AI58" i="1" s="1"/>
  <c r="AB57" i="1"/>
  <c r="AK57" i="1" s="1"/>
  <c r="AA57" i="1"/>
  <c r="AJ57" i="1" s="1"/>
  <c r="Z57" i="1"/>
  <c r="AI57" i="1" s="1"/>
  <c r="AB56" i="1"/>
  <c r="AK56" i="1" s="1"/>
  <c r="AA56" i="1"/>
  <c r="Z56" i="1"/>
  <c r="AI56" i="1" s="1"/>
  <c r="AB55" i="1"/>
  <c r="AK55" i="1" s="1"/>
  <c r="AA55" i="1"/>
  <c r="AJ55" i="1" s="1"/>
  <c r="Z55" i="1"/>
  <c r="AI55" i="1" s="1"/>
  <c r="AB54" i="1"/>
  <c r="AK54" i="1" s="1"/>
  <c r="AA54" i="1"/>
  <c r="AJ54" i="1" s="1"/>
  <c r="Z54" i="1"/>
  <c r="AI54" i="1" s="1"/>
  <c r="AB53" i="1"/>
  <c r="AK53" i="1" s="1"/>
  <c r="AA53" i="1"/>
  <c r="AJ53" i="1" s="1"/>
  <c r="Z53" i="1"/>
  <c r="AI53" i="1" s="1"/>
  <c r="AB52" i="1"/>
  <c r="AK52" i="1" s="1"/>
  <c r="AA52" i="1"/>
  <c r="AJ52" i="1" s="1"/>
  <c r="Z52" i="1"/>
  <c r="AI52" i="1" s="1"/>
  <c r="AB51" i="1"/>
  <c r="AK51" i="1" s="1"/>
  <c r="AA51" i="1"/>
  <c r="AJ51" i="1" s="1"/>
  <c r="Z51" i="1"/>
  <c r="AI51" i="1" s="1"/>
  <c r="AB50" i="1"/>
  <c r="AK50" i="1" s="1"/>
  <c r="AA50" i="1"/>
  <c r="AJ50" i="1" s="1"/>
  <c r="Z50" i="1"/>
  <c r="AI50" i="1" s="1"/>
  <c r="AB49" i="1"/>
  <c r="AK49" i="1" s="1"/>
  <c r="AA49" i="1"/>
  <c r="AJ49" i="1" s="1"/>
  <c r="Z49" i="1"/>
  <c r="AI49" i="1" s="1"/>
  <c r="AB45" i="1"/>
  <c r="AK45" i="1" s="1"/>
  <c r="AA45" i="1"/>
  <c r="AJ45" i="1" s="1"/>
  <c r="Z45" i="1"/>
  <c r="AI45" i="1" s="1"/>
  <c r="AB44" i="1"/>
  <c r="AK44" i="1" s="1"/>
  <c r="AA44" i="1"/>
  <c r="AJ44" i="1" s="1"/>
  <c r="Z44" i="1"/>
  <c r="AI44" i="1" s="1"/>
  <c r="AB43" i="1"/>
  <c r="AK43" i="1" s="1"/>
  <c r="AA43" i="1"/>
  <c r="AJ43" i="1" s="1"/>
  <c r="Z43" i="1"/>
  <c r="AI43" i="1" s="1"/>
  <c r="AB42" i="1"/>
  <c r="AK42" i="1" s="1"/>
  <c r="AA42" i="1"/>
  <c r="AJ42" i="1" s="1"/>
  <c r="Z42" i="1"/>
  <c r="AI42" i="1" s="1"/>
  <c r="AB41" i="1"/>
  <c r="AK41" i="1" s="1"/>
  <c r="AA41" i="1"/>
  <c r="AJ41" i="1" s="1"/>
  <c r="Z41" i="1"/>
  <c r="AI41" i="1" s="1"/>
  <c r="AB40" i="1"/>
  <c r="AK40" i="1" s="1"/>
  <c r="AA40" i="1"/>
  <c r="AJ40" i="1" s="1"/>
  <c r="Z40" i="1"/>
  <c r="AI40" i="1" s="1"/>
  <c r="AB39" i="1"/>
  <c r="AK39" i="1" s="1"/>
  <c r="AA39" i="1"/>
  <c r="AJ39" i="1" s="1"/>
  <c r="Z39" i="1"/>
  <c r="AI39" i="1" s="1"/>
  <c r="AB38" i="1"/>
  <c r="AK38" i="1" s="1"/>
  <c r="AA38" i="1"/>
  <c r="AJ38" i="1" s="1"/>
  <c r="Z38" i="1"/>
  <c r="AI38" i="1" s="1"/>
  <c r="AB37" i="1"/>
  <c r="AK37" i="1" s="1"/>
  <c r="AA37" i="1"/>
  <c r="AJ37" i="1" s="1"/>
  <c r="Z37" i="1"/>
  <c r="AI37" i="1" s="1"/>
  <c r="AB36" i="1"/>
  <c r="AK36" i="1" s="1"/>
  <c r="AA36" i="1"/>
  <c r="AJ36" i="1" s="1"/>
  <c r="Z36" i="1"/>
  <c r="AI36" i="1" s="1"/>
  <c r="AB35" i="1"/>
  <c r="AK35" i="1" s="1"/>
  <c r="AA35" i="1"/>
  <c r="AJ35" i="1" s="1"/>
  <c r="Z35" i="1"/>
  <c r="AI35" i="1" s="1"/>
  <c r="AB34" i="1"/>
  <c r="AK34" i="1" s="1"/>
  <c r="AA34" i="1"/>
  <c r="Z34" i="1"/>
  <c r="AI34" i="1" s="1"/>
  <c r="AB33" i="1"/>
  <c r="AK33" i="1" s="1"/>
  <c r="AA33" i="1"/>
  <c r="AJ33" i="1" s="1"/>
  <c r="Z33" i="1"/>
  <c r="AI33" i="1" s="1"/>
  <c r="AB32" i="1"/>
  <c r="AK32" i="1" s="1"/>
  <c r="AA32" i="1"/>
  <c r="AJ32" i="1" s="1"/>
  <c r="Z32" i="1"/>
  <c r="AI32" i="1" s="1"/>
  <c r="AB31" i="1"/>
  <c r="AK31" i="1" s="1"/>
  <c r="AA31" i="1"/>
  <c r="AJ31" i="1" s="1"/>
  <c r="Z31" i="1"/>
  <c r="AI31" i="1" s="1"/>
  <c r="AB30" i="1"/>
  <c r="AK30" i="1" s="1"/>
  <c r="AA30" i="1"/>
  <c r="AJ30" i="1" s="1"/>
  <c r="Z30" i="1"/>
  <c r="AI30" i="1" s="1"/>
  <c r="AJ34" i="1" l="1"/>
  <c r="AF103" i="1"/>
  <c r="AF141" i="1"/>
  <c r="AF122" i="1"/>
  <c r="AF84" i="1"/>
  <c r="M67" i="1"/>
  <c r="AF65" i="1"/>
  <c r="AK91" i="1"/>
  <c r="AK99" i="1"/>
  <c r="AK110" i="1"/>
  <c r="AK118" i="1"/>
  <c r="AK129" i="1"/>
  <c r="AK137" i="1"/>
  <c r="AJ82" i="1"/>
  <c r="AJ74" i="1"/>
  <c r="AK83" i="1"/>
  <c r="AJ69" i="1"/>
  <c r="AK74" i="1"/>
  <c r="AJ77" i="1"/>
  <c r="AK82" i="1"/>
  <c r="AJ89" i="1"/>
  <c r="AK94" i="1"/>
  <c r="AJ97" i="1"/>
  <c r="AK102" i="1"/>
  <c r="AJ108" i="1"/>
  <c r="AK113" i="1"/>
  <c r="AJ116" i="1"/>
  <c r="AK121" i="1"/>
  <c r="AJ127" i="1"/>
  <c r="AK132" i="1"/>
  <c r="AJ135" i="1"/>
  <c r="AK140" i="1"/>
  <c r="AJ94" i="1"/>
  <c r="AJ140" i="1"/>
  <c r="AJ70" i="1"/>
  <c r="AJ78" i="1"/>
  <c r="AK87" i="1"/>
  <c r="AK106" i="1"/>
  <c r="AK125" i="1"/>
  <c r="AK70" i="1"/>
  <c r="AJ73" i="1"/>
  <c r="AK78" i="1"/>
  <c r="AJ81" i="1"/>
  <c r="AK90" i="1"/>
  <c r="AJ93" i="1"/>
  <c r="AK98" i="1"/>
  <c r="AJ101" i="1"/>
  <c r="AK109" i="1"/>
  <c r="AJ112" i="1"/>
  <c r="AK117" i="1"/>
  <c r="AJ120" i="1"/>
  <c r="AK128" i="1"/>
  <c r="AJ131" i="1"/>
  <c r="AK136" i="1"/>
  <c r="AJ139" i="1"/>
  <c r="AJ68" i="1"/>
  <c r="AK68" i="1"/>
  <c r="AJ71" i="1"/>
  <c r="AK76" i="1"/>
  <c r="AJ79" i="1"/>
  <c r="AK88" i="1"/>
  <c r="AJ91" i="1"/>
  <c r="AK96" i="1"/>
  <c r="AJ99" i="1"/>
  <c r="AK107" i="1"/>
  <c r="AJ110" i="1"/>
  <c r="AK115" i="1"/>
  <c r="AJ118" i="1"/>
  <c r="AK126" i="1"/>
  <c r="AJ129" i="1"/>
  <c r="AK134" i="1"/>
  <c r="AJ137" i="1"/>
  <c r="AK71" i="1"/>
  <c r="AK79" i="1"/>
  <c r="AJ76" i="1"/>
  <c r="AK77" i="1"/>
  <c r="AJ92" i="1"/>
  <c r="AK108" i="1"/>
  <c r="AK127" i="1"/>
  <c r="AK133" i="1"/>
  <c r="AK69" i="1"/>
  <c r="AJ80" i="1"/>
  <c r="AK97" i="1"/>
  <c r="AK116" i="1"/>
  <c r="AK135" i="1"/>
  <c r="AK72" i="1"/>
  <c r="AJ75" i="1"/>
  <c r="AK80" i="1"/>
  <c r="AJ87" i="1"/>
  <c r="AK92" i="1"/>
  <c r="AJ95" i="1"/>
  <c r="AK100" i="1"/>
  <c r="AJ106" i="1"/>
  <c r="AK111" i="1"/>
  <c r="AJ114" i="1"/>
  <c r="AK119" i="1"/>
  <c r="AJ125" i="1"/>
  <c r="AK130" i="1"/>
  <c r="AJ133" i="1"/>
  <c r="AK138" i="1"/>
  <c r="AJ72" i="1"/>
  <c r="AK89" i="1"/>
  <c r="AJ100" i="1"/>
  <c r="AJ111" i="1"/>
  <c r="AJ119" i="1"/>
  <c r="AJ130" i="1"/>
  <c r="AJ138" i="1"/>
  <c r="AK95" i="1"/>
  <c r="AK75" i="1"/>
  <c r="AJ90" i="1"/>
  <c r="AJ98" i="1"/>
  <c r="AJ109" i="1"/>
  <c r="AJ117" i="1"/>
  <c r="AJ128" i="1"/>
  <c r="AJ136" i="1"/>
  <c r="AK73" i="1"/>
  <c r="AK81" i="1"/>
  <c r="AJ88" i="1"/>
  <c r="AK93" i="1"/>
  <c r="AJ96" i="1"/>
  <c r="AK101" i="1"/>
  <c r="AJ107" i="1"/>
  <c r="AK112" i="1"/>
  <c r="AJ115" i="1"/>
  <c r="AK120" i="1"/>
  <c r="AJ126" i="1"/>
  <c r="AK131" i="1"/>
  <c r="AJ134" i="1"/>
  <c r="AK139" i="1"/>
  <c r="AK114" i="1"/>
  <c r="AJ113" i="1"/>
  <c r="AJ132" i="1"/>
  <c r="AJ56" i="1"/>
  <c r="AJ64" i="1"/>
  <c r="AJ102" i="1"/>
  <c r="AJ121" i="1"/>
  <c r="AJ83" i="1"/>
</calcChain>
</file>

<file path=xl/sharedStrings.xml><?xml version="1.0" encoding="utf-8"?>
<sst xmlns="http://schemas.openxmlformats.org/spreadsheetml/2006/main" count="345" uniqueCount="65">
  <si>
    <t>TITLE</t>
  </si>
  <si>
    <t>="Lunar</t>
  </si>
  <si>
    <t>Strain</t>
  </si>
  <si>
    <t>Model</t>
  </si>
  <si>
    <t>Data</t>
  </si>
  <si>
    <t>Points"</t>
  </si>
  <si>
    <t>VARIABLES="Lunar_Angle"</t>
  </si>
  <si>
    <t>avg_strain</t>
  </si>
  <si>
    <t>interpolated_strain</t>
  </si>
  <si>
    <t>ZONE</t>
  </si>
  <si>
    <t>T="0"</t>
  </si>
  <si>
    <t>T="1"</t>
  </si>
  <si>
    <t>T="2"</t>
  </si>
  <si>
    <t>T="3"</t>
  </si>
  <si>
    <t>T="4"</t>
  </si>
  <si>
    <t>T="5"</t>
  </si>
  <si>
    <t>Constrained model</t>
  </si>
  <si>
    <t>Unconstrained model</t>
  </si>
  <si>
    <t>Combined model</t>
  </si>
  <si>
    <t>% endplatten impact</t>
  </si>
  <si>
    <t>For Plotting and Comparison</t>
  </si>
  <si>
    <t>TITLE="Experimental</t>
  </si>
  <si>
    <t>Results</t>
  </si>
  <si>
    <t>Mechanical</t>
  </si>
  <si>
    <t>Test"</t>
  </si>
  <si>
    <t>VARIABLES=</t>
  </si>
  <si>
    <t>Results_Angle</t>
  </si>
  <si>
    <t>Circum_Strain</t>
  </si>
  <si>
    <t>Std_Dev</t>
  </si>
  <si>
    <t>T="EXP_TIME"</t>
  </si>
  <si>
    <t>T="COMP_TEST"</t>
  </si>
  <si>
    <t>T="Rebound"</t>
  </si>
  <si>
    <t>Lower</t>
  </si>
  <si>
    <t>Average Strain</t>
  </si>
  <si>
    <t>Max</t>
  </si>
  <si>
    <t>Min</t>
  </si>
  <si>
    <t>GC3_18e Stress Shadow  +- 1 point averaging</t>
  </si>
  <si>
    <t>GC3_18d unconstrained +- 1 point averaging</t>
  </si>
  <si>
    <t xml:space="preserve"> +- 2.5 degrees</t>
  </si>
  <si>
    <t>exact location of center of bag</t>
  </si>
  <si>
    <t>Initial conditions</t>
  </si>
  <si>
    <t>Vertical Loading Only</t>
  </si>
  <si>
    <t>Vertical Loading, Horizontal Loading sx = sy</t>
  </si>
  <si>
    <r>
      <t xml:space="preserve">Vertical Loading, Horizontal Loading sx != sy, Average of individual PEE pressures </t>
    </r>
    <r>
      <rPr>
        <b/>
        <sz val="11"/>
        <color rgb="FFFF0000"/>
        <rFont val="Calibri"/>
        <family val="2"/>
        <scheme val="minor"/>
      </rPr>
      <t>plus standard deviation</t>
    </r>
    <r>
      <rPr>
        <b/>
        <sz val="11"/>
        <color theme="1"/>
        <rFont val="Calibri"/>
        <family val="2"/>
        <scheme val="minor"/>
      </rPr>
      <t xml:space="preserve"> of  PEE pressures used in Simulation</t>
    </r>
  </si>
  <si>
    <r>
      <t xml:space="preserve">Vertical Loading, Horizontal Loading sx != sy, Average of individual PEE pressures </t>
    </r>
    <r>
      <rPr>
        <b/>
        <sz val="11"/>
        <color rgb="FFFF0000"/>
        <rFont val="Calibri"/>
        <family val="2"/>
        <scheme val="minor"/>
      </rPr>
      <t>minus standard deviation</t>
    </r>
    <r>
      <rPr>
        <b/>
        <sz val="11"/>
        <color theme="1"/>
        <rFont val="Calibri"/>
        <family val="2"/>
        <scheme val="minor"/>
      </rPr>
      <t xml:space="preserve"> of  PEE pressures used in Simulation</t>
    </r>
  </si>
  <si>
    <r>
      <t xml:space="preserve">Vertical Loading, Horizontal Loading sx != sy, </t>
    </r>
    <r>
      <rPr>
        <b/>
        <sz val="11"/>
        <color rgb="FFFF0000"/>
        <rFont val="Calibri"/>
        <family val="2"/>
        <scheme val="minor"/>
      </rPr>
      <t>Average of individual PEE Values</t>
    </r>
    <r>
      <rPr>
        <b/>
        <sz val="11"/>
        <color theme="1"/>
        <rFont val="Calibri"/>
        <family val="2"/>
        <scheme val="minor"/>
      </rPr>
      <t xml:space="preserve"> Used In Loading Simulation</t>
    </r>
  </si>
  <si>
    <t>Model -&gt;</t>
  </si>
  <si>
    <t>Avg strain -&gt;</t>
  </si>
  <si>
    <t>Interpolated strain -&gt;</t>
  </si>
  <si>
    <t>Combination of models-&gt;50% from unconstrained, 50% from constrained</t>
  </si>
  <si>
    <t>Compression gives positive strain</t>
  </si>
  <si>
    <t>In the modelling extention along the optic fibre is calcualted as a negative strain</t>
  </si>
  <si>
    <t>In the experiments, the lunar cable was "tarred", i.e. a baseline was taken</t>
  </si>
  <si>
    <t>after the initial vertical only loading.</t>
  </si>
  <si>
    <t>Tarring - Baseline taken</t>
  </si>
  <si>
    <t>sv&gt;sx=sy</t>
  </si>
  <si>
    <t>sv&gt;sx&gt;sy</t>
  </si>
  <si>
    <t>Experimental Results</t>
  </si>
  <si>
    <t>Stdv</t>
  </si>
  <si>
    <t>Angle</t>
  </si>
  <si>
    <t>sv&gt;sx&gt;sy results</t>
  </si>
  <si>
    <t>sv&gt;sx=sy results</t>
  </si>
  <si>
    <t>Final plot</t>
  </si>
  <si>
    <t>Used interpolated strain, i.e. exact location</t>
  </si>
  <si>
    <t>Layout file -&gt;Results and model_combined_stress_shadow.lay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</si>
</sst>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1" applyNumberFormat="1" applyFont="1"/>
    <xf numFmtId="0" fontId="0" fillId="0" borderId="0" xfId="0" applyNumberFormat="1"/>
    <xf numFmtId="0" fontId="3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 vertical="center" textRotation="90" wrapText="1"/>
    </xf>
    <xf numFmtId="0" fontId="3" fillId="0" borderId="0" xfId="0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Excel draft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Sheet1!$AQ$30:$AQ$45</c:f>
              <c:numCache>
                <c:formatCode>General</c:formatCode>
                <c:ptCount val="16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</c:numCache>
            </c:numRef>
          </c:xVal>
          <c:yVal>
            <c:numRef>
              <c:f>Sheet1!$AR$30:$AR$45</c:f>
              <c:numCache>
                <c:formatCode>General</c:formatCode>
                <c:ptCount val="16"/>
                <c:pt idx="0">
                  <c:v>822.00555559999998</c:v>
                </c:pt>
                <c:pt idx="1">
                  <c:v>787.3281111</c:v>
                </c:pt>
                <c:pt idx="2">
                  <c:v>757.65277779999997</c:v>
                </c:pt>
                <c:pt idx="3">
                  <c:v>744.6082222</c:v>
                </c:pt>
                <c:pt idx="4">
                  <c:v>748.79611109999996</c:v>
                </c:pt>
                <c:pt idx="5">
                  <c:v>776.75777779999999</c:v>
                </c:pt>
                <c:pt idx="6">
                  <c:v>814.15233330000001</c:v>
                </c:pt>
                <c:pt idx="7">
                  <c:v>820.84100000000001</c:v>
                </c:pt>
                <c:pt idx="8">
                  <c:v>817.49222220000001</c:v>
                </c:pt>
                <c:pt idx="9">
                  <c:v>774.34366669999997</c:v>
                </c:pt>
                <c:pt idx="10">
                  <c:v>740.20477779999999</c:v>
                </c:pt>
                <c:pt idx="11">
                  <c:v>725.6501111</c:v>
                </c:pt>
                <c:pt idx="12">
                  <c:v>724.29788889999998</c:v>
                </c:pt>
                <c:pt idx="13">
                  <c:v>759.1958889</c:v>
                </c:pt>
                <c:pt idx="14">
                  <c:v>795.68111109999995</c:v>
                </c:pt>
                <c:pt idx="15">
                  <c:v>814.90922220000004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A-4532-95A3-0EAA7D60EB6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Sheet1!$AQ$30:$AQ$45</c:f>
              <c:numCache>
                <c:formatCode>General</c:formatCode>
                <c:ptCount val="16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</c:numCache>
            </c:numRef>
          </c:xVal>
          <c:yVal>
            <c:numRef>
              <c:f>Sheet1!$AK$87:$AK$102</c:f>
              <c:numCache>
                <c:formatCode>General</c:formatCode>
                <c:ptCount val="16"/>
                <c:pt idx="0">
                  <c:v>800.40750000000003</c:v>
                </c:pt>
                <c:pt idx="1">
                  <c:v>758.64449999999999</c:v>
                </c:pt>
                <c:pt idx="2">
                  <c:v>711.7940000000001</c:v>
                </c:pt>
                <c:pt idx="3">
                  <c:v>724.99099999999987</c:v>
                </c:pt>
                <c:pt idx="4">
                  <c:v>732.48900000000015</c:v>
                </c:pt>
                <c:pt idx="5">
                  <c:v>738.25</c:v>
                </c:pt>
                <c:pt idx="6">
                  <c:v>791.58549999999991</c:v>
                </c:pt>
                <c:pt idx="7">
                  <c:v>812.1400000000001</c:v>
                </c:pt>
                <c:pt idx="8">
                  <c:v>785.68900000000008</c:v>
                </c:pt>
                <c:pt idx="9">
                  <c:v>752.20050000000015</c:v>
                </c:pt>
                <c:pt idx="10">
                  <c:v>707.06249999999989</c:v>
                </c:pt>
                <c:pt idx="11">
                  <c:v>721.97799999999995</c:v>
                </c:pt>
                <c:pt idx="12">
                  <c:v>727.51950000000011</c:v>
                </c:pt>
                <c:pt idx="13">
                  <c:v>734.2</c:v>
                </c:pt>
                <c:pt idx="14">
                  <c:v>785.63649999999984</c:v>
                </c:pt>
                <c:pt idx="15">
                  <c:v>796.745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A-4532-95A3-0EAA7D60EB6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Sheet1!$AQ$48:$AQ$63</c:f>
              <c:numCache>
                <c:formatCode>General</c:formatCode>
                <c:ptCount val="16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</c:numCache>
            </c:numRef>
          </c:xVal>
          <c:yVal>
            <c:numRef>
              <c:f>Sheet1!$AR$48:$AR$63</c:f>
              <c:numCache>
                <c:formatCode>General</c:formatCode>
                <c:ptCount val="16"/>
                <c:pt idx="0">
                  <c:v>1192.88012</c:v>
                </c:pt>
                <c:pt idx="1">
                  <c:v>1191.332934</c:v>
                </c:pt>
                <c:pt idx="2">
                  <c:v>1284.164072</c:v>
                </c:pt>
                <c:pt idx="3">
                  <c:v>1206.8047899999999</c:v>
                </c:pt>
                <c:pt idx="4">
                  <c:v>1197.521677</c:v>
                </c:pt>
                <c:pt idx="5">
                  <c:v>1191.332934</c:v>
                </c:pt>
                <c:pt idx="6">
                  <c:v>1284.164072</c:v>
                </c:pt>
                <c:pt idx="7">
                  <c:v>1194.4273049999999</c:v>
                </c:pt>
                <c:pt idx="8">
                  <c:v>1192.88012</c:v>
                </c:pt>
                <c:pt idx="9">
                  <c:v>1191.332934</c:v>
                </c:pt>
                <c:pt idx="10">
                  <c:v>1284.164072</c:v>
                </c:pt>
                <c:pt idx="11">
                  <c:v>1206.8047899999999</c:v>
                </c:pt>
                <c:pt idx="12">
                  <c:v>1197.521677</c:v>
                </c:pt>
                <c:pt idx="13">
                  <c:v>1191.332934</c:v>
                </c:pt>
                <c:pt idx="14">
                  <c:v>1284.164072</c:v>
                </c:pt>
                <c:pt idx="15">
                  <c:v>1194.4273049999999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4A-4532-95A3-0EAA7D60EB6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Sheet1!$AI$68:$AI$83</c:f>
              <c:numCache>
                <c:formatCode>General</c:formatCode>
                <c:ptCount val="16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  <c:pt idx="11">
                  <c:v>247.5</c:v>
                </c:pt>
                <c:pt idx="12">
                  <c:v>270</c:v>
                </c:pt>
                <c:pt idx="13">
                  <c:v>292.5</c:v>
                </c:pt>
                <c:pt idx="14">
                  <c:v>315</c:v>
                </c:pt>
                <c:pt idx="15">
                  <c:v>337.5</c:v>
                </c:pt>
              </c:numCache>
            </c:numRef>
          </c:xVal>
          <c:yVal>
            <c:numRef>
              <c:f>Sheet1!$AK$68:$AK$83</c:f>
              <c:numCache>
                <c:formatCode>General</c:formatCode>
                <c:ptCount val="16"/>
                <c:pt idx="0">
                  <c:v>1293.165</c:v>
                </c:pt>
                <c:pt idx="1">
                  <c:v>1300.335</c:v>
                </c:pt>
                <c:pt idx="2">
                  <c:v>1259.8425</c:v>
                </c:pt>
                <c:pt idx="3">
                  <c:v>1282.3694999999998</c:v>
                </c:pt>
                <c:pt idx="4">
                  <c:v>1269.0545000000002</c:v>
                </c:pt>
                <c:pt idx="5">
                  <c:v>1280.5250000000001</c:v>
                </c:pt>
                <c:pt idx="6">
                  <c:v>1252.9849999999999</c:v>
                </c:pt>
                <c:pt idx="7">
                  <c:v>1280.7665000000002</c:v>
                </c:pt>
                <c:pt idx="8">
                  <c:v>1276.0445000000002</c:v>
                </c:pt>
                <c:pt idx="9">
                  <c:v>1294.6735000000001</c:v>
                </c:pt>
                <c:pt idx="10">
                  <c:v>1256.0484999999999</c:v>
                </c:pt>
                <c:pt idx="11">
                  <c:v>1279.9775</c:v>
                </c:pt>
                <c:pt idx="12">
                  <c:v>1263.586</c:v>
                </c:pt>
                <c:pt idx="13">
                  <c:v>1275.4360000000001</c:v>
                </c:pt>
                <c:pt idx="14">
                  <c:v>1245.8404999999998</c:v>
                </c:pt>
                <c:pt idx="15">
                  <c:v>1264.7090000000001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4A-4532-95A3-0EAA7D60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68296"/>
        <c:axId val="260071904"/>
      </c:scatterChart>
      <c:valAx>
        <c:axId val="26006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71904"/>
        <c:crosses val="autoZero"/>
        <c:crossBetween val="midCat"/>
      </c:valAx>
      <c:valAx>
        <c:axId val="2600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6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600075</xdr:colOff>
      <xdr:row>28</xdr:row>
      <xdr:rowOff>123825</xdr:rowOff>
    </xdr:from>
    <xdr:to>
      <xdr:col>55</xdr:col>
      <xdr:colOff>419100</xdr:colOff>
      <xdr:row>57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114300</xdr:colOff>
      <xdr:row>2</xdr:row>
      <xdr:rowOff>104775</xdr:rowOff>
    </xdr:from>
    <xdr:to>
      <xdr:col>22</xdr:col>
      <xdr:colOff>64409</xdr:colOff>
      <xdr:row>21</xdr:row>
      <xdr:rowOff>60586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6275" y="104775"/>
          <a:ext cx="9884684" cy="35753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23</xdr:row>
          <xdr:rowOff>28575</xdr:rowOff>
        </xdr:from>
        <xdr:to>
          <xdr:col>11</xdr:col>
          <xdr:colOff>466725</xdr:colOff>
          <xdr:row>25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23</xdr:row>
          <xdr:rowOff>9525</xdr:rowOff>
        </xdr:from>
        <xdr:to>
          <xdr:col>19</xdr:col>
          <xdr:colOff>428625</xdr:colOff>
          <xdr:row>25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1:AW141"/>
  <sheetViews>
    <sheetView tabSelected="1" topLeftCell="U1" workbookViewId="0">
      <selection activeCell="BD24" sqref="BD24"/>
    </sheetView>
  </sheetViews>
  <sheetFormatPr defaultRowHeight="15" x14ac:dyDescent="0.25"/>
  <cols>
    <col min="6" max="6" width="19.85546875" customWidth="1"/>
    <col min="16" max="16" width="11.85546875" customWidth="1"/>
  </cols>
  <sheetData>
    <row r="1" spans="6:6" x14ac:dyDescent="0.25">
      <c r="F1" s="7" t="s">
        <v>51</v>
      </c>
    </row>
    <row r="2" spans="6:6" x14ac:dyDescent="0.25">
      <c r="F2" s="7" t="s">
        <v>50</v>
      </c>
    </row>
    <row r="21" spans="6:49" x14ac:dyDescent="0.25">
      <c r="AI21" s="1" t="s">
        <v>20</v>
      </c>
      <c r="AQ21" s="1" t="s">
        <v>57</v>
      </c>
    </row>
    <row r="22" spans="6:49" x14ac:dyDescent="0.25">
      <c r="F22" t="s">
        <v>46</v>
      </c>
      <c r="G22" t="s">
        <v>36</v>
      </c>
      <c r="O22" t="s">
        <v>37</v>
      </c>
      <c r="AI22" t="s">
        <v>52</v>
      </c>
    </row>
    <row r="23" spans="6:49" x14ac:dyDescent="0.25">
      <c r="F23" t="s">
        <v>47</v>
      </c>
      <c r="G23" t="s">
        <v>38</v>
      </c>
      <c r="O23" t="s">
        <v>38</v>
      </c>
      <c r="Z23" s="1" t="s">
        <v>49</v>
      </c>
      <c r="AI23" t="s">
        <v>53</v>
      </c>
    </row>
    <row r="24" spans="6:49" x14ac:dyDescent="0.25">
      <c r="F24" t="s">
        <v>48</v>
      </c>
      <c r="G24" t="s">
        <v>39</v>
      </c>
      <c r="O24" t="s">
        <v>39</v>
      </c>
      <c r="AQ24" s="8" t="s">
        <v>59</v>
      </c>
      <c r="AR24" s="8" t="s">
        <v>2</v>
      </c>
      <c r="AS24" s="8" t="s">
        <v>58</v>
      </c>
      <c r="AW24" s="1" t="s">
        <v>62</v>
      </c>
    </row>
    <row r="25" spans="6:49" x14ac:dyDescent="0.25">
      <c r="AW25" t="s">
        <v>64</v>
      </c>
    </row>
    <row r="26" spans="6:49" x14ac:dyDescent="0.25">
      <c r="G26" s="1" t="s">
        <v>17</v>
      </c>
      <c r="O26" s="1" t="s">
        <v>16</v>
      </c>
      <c r="Z26" s="1" t="s">
        <v>18</v>
      </c>
      <c r="AC26" t="s">
        <v>19</v>
      </c>
      <c r="AF26" s="3">
        <v>0.5</v>
      </c>
      <c r="AG26" s="3"/>
      <c r="AW26" t="s">
        <v>63</v>
      </c>
    </row>
    <row r="27" spans="6:49" x14ac:dyDescent="0.25">
      <c r="F27" s="5" t="s">
        <v>40</v>
      </c>
      <c r="G27" t="s">
        <v>0</v>
      </c>
      <c r="H27" t="s">
        <v>1</v>
      </c>
      <c r="I27" t="s">
        <v>2</v>
      </c>
      <c r="J27" t="s">
        <v>3</v>
      </c>
      <c r="K27" t="s">
        <v>4</v>
      </c>
      <c r="L27" t="s">
        <v>5</v>
      </c>
      <c r="O27" t="s">
        <v>0</v>
      </c>
      <c r="P27" t="s">
        <v>1</v>
      </c>
      <c r="Q27" t="s">
        <v>2</v>
      </c>
      <c r="R27" t="s">
        <v>3</v>
      </c>
      <c r="S27" t="s">
        <v>4</v>
      </c>
      <c r="T27" t="s">
        <v>5</v>
      </c>
      <c r="Z27" t="s">
        <v>0</v>
      </c>
      <c r="AA27" t="s">
        <v>1</v>
      </c>
      <c r="AB27" t="s">
        <v>2</v>
      </c>
      <c r="AC27" t="s">
        <v>3</v>
      </c>
      <c r="AD27" t="s">
        <v>4</v>
      </c>
      <c r="AE27" t="s">
        <v>5</v>
      </c>
      <c r="AI27" t="s">
        <v>0</v>
      </c>
      <c r="AJ27" t="s">
        <v>1</v>
      </c>
      <c r="AK27" t="s">
        <v>2</v>
      </c>
      <c r="AL27" t="s">
        <v>3</v>
      </c>
      <c r="AM27" t="s">
        <v>4</v>
      </c>
      <c r="AN27" t="s">
        <v>5</v>
      </c>
      <c r="AQ27" t="s">
        <v>21</v>
      </c>
      <c r="AR27" t="s">
        <v>22</v>
      </c>
      <c r="AS27" t="s">
        <v>23</v>
      </c>
      <c r="AT27" t="s">
        <v>24</v>
      </c>
    </row>
    <row r="28" spans="6:49" x14ac:dyDescent="0.25">
      <c r="F28" s="5"/>
      <c r="G28" t="s">
        <v>6</v>
      </c>
      <c r="H28" t="s">
        <v>7</v>
      </c>
      <c r="I28" t="s">
        <v>8</v>
      </c>
      <c r="O28" t="s">
        <v>6</v>
      </c>
      <c r="P28" t="s">
        <v>7</v>
      </c>
      <c r="Q28" t="s">
        <v>8</v>
      </c>
      <c r="Z28" t="s">
        <v>6</v>
      </c>
      <c r="AA28" t="s">
        <v>7</v>
      </c>
      <c r="AB28" t="s">
        <v>8</v>
      </c>
      <c r="AI28" t="s">
        <v>6</v>
      </c>
      <c r="AJ28" t="s">
        <v>7</v>
      </c>
      <c r="AK28" t="s">
        <v>8</v>
      </c>
      <c r="AQ28" t="s">
        <v>25</v>
      </c>
      <c r="AR28" t="s">
        <v>26</v>
      </c>
      <c r="AS28" t="s">
        <v>27</v>
      </c>
      <c r="AT28" t="s">
        <v>28</v>
      </c>
    </row>
    <row r="29" spans="6:49" x14ac:dyDescent="0.25">
      <c r="F29" s="5"/>
      <c r="G29" t="s">
        <v>9</v>
      </c>
      <c r="H29" t="s">
        <v>10</v>
      </c>
      <c r="O29" t="s">
        <v>9</v>
      </c>
      <c r="P29" t="s">
        <v>10</v>
      </c>
      <c r="Z29" t="s">
        <v>9</v>
      </c>
      <c r="AA29" t="s">
        <v>10</v>
      </c>
      <c r="AI29" t="s">
        <v>9</v>
      </c>
      <c r="AJ29" t="s">
        <v>10</v>
      </c>
      <c r="AQ29" t="s">
        <v>9</v>
      </c>
      <c r="AR29" t="s">
        <v>29</v>
      </c>
    </row>
    <row r="30" spans="6:49" x14ac:dyDescent="0.25">
      <c r="F30" s="5"/>
      <c r="G30">
        <v>0</v>
      </c>
      <c r="H30">
        <v>0</v>
      </c>
      <c r="I30">
        <v>0</v>
      </c>
      <c r="O30">
        <v>0</v>
      </c>
      <c r="P30">
        <v>0</v>
      </c>
      <c r="Q30">
        <v>0</v>
      </c>
      <c r="Z30">
        <f>O30</f>
        <v>0</v>
      </c>
      <c r="AA30" s="4">
        <f>P30*$AF$26+H30*(1-$AF$26)</f>
        <v>0</v>
      </c>
      <c r="AB30" s="4">
        <f>Q30*$AF$26+I30*(1-$AF$26)</f>
        <v>0</v>
      </c>
      <c r="AI30">
        <f>Z30</f>
        <v>0</v>
      </c>
      <c r="AJ30">
        <f>AA30+(-1*$AA$49)</f>
        <v>1105.0700000000002</v>
      </c>
      <c r="AK30">
        <f>AB30+(-1*$AB$49)</f>
        <v>1105.0650000000001</v>
      </c>
      <c r="AP30" s="5" t="s">
        <v>60</v>
      </c>
      <c r="AQ30">
        <v>0</v>
      </c>
      <c r="AR30">
        <v>822.00555559999998</v>
      </c>
      <c r="AS30">
        <v>45.895427210000001</v>
      </c>
    </row>
    <row r="31" spans="6:49" x14ac:dyDescent="0.25">
      <c r="F31" s="5"/>
      <c r="G31">
        <v>22.5</v>
      </c>
      <c r="H31">
        <v>0</v>
      </c>
      <c r="I31">
        <v>0</v>
      </c>
      <c r="O31">
        <v>22.5</v>
      </c>
      <c r="P31">
        <v>0</v>
      </c>
      <c r="Q31">
        <v>0</v>
      </c>
      <c r="Z31">
        <f>O31</f>
        <v>22.5</v>
      </c>
      <c r="AA31" s="4">
        <f>P31*$AF$26+H31*(1-$AF$26)</f>
        <v>0</v>
      </c>
      <c r="AB31" s="4">
        <f>Q31*$AF$26+I31*(1-$AF$26)</f>
        <v>0</v>
      </c>
      <c r="AI31">
        <f t="shared" ref="AI31:AI45" si="0">Z31</f>
        <v>22.5</v>
      </c>
      <c r="AJ31">
        <f>AA31+(-1*$AA$50)</f>
        <v>1105.145</v>
      </c>
      <c r="AK31">
        <f>AB31+(-1*$AB$50)</f>
        <v>1105.175</v>
      </c>
      <c r="AP31" s="5"/>
      <c r="AQ31">
        <v>22.5</v>
      </c>
      <c r="AR31">
        <v>787.3281111</v>
      </c>
      <c r="AS31">
        <v>40.847350179999999</v>
      </c>
    </row>
    <row r="32" spans="6:49" x14ac:dyDescent="0.25">
      <c r="F32" s="5"/>
      <c r="G32">
        <v>45</v>
      </c>
      <c r="H32">
        <v>0</v>
      </c>
      <c r="I32">
        <v>0</v>
      </c>
      <c r="O32">
        <v>45</v>
      </c>
      <c r="P32">
        <v>0</v>
      </c>
      <c r="Q32">
        <v>0</v>
      </c>
      <c r="Z32">
        <f>O32</f>
        <v>45</v>
      </c>
      <c r="AA32" s="4">
        <f>P32*$AF$26+H32*(1-$AF$26)</f>
        <v>0</v>
      </c>
      <c r="AB32" s="4">
        <f>Q32*$AF$26+I32*(1-$AF$26)</f>
        <v>0</v>
      </c>
      <c r="AI32">
        <f t="shared" si="0"/>
        <v>45</v>
      </c>
      <c r="AJ32">
        <f>AA32+(-1*$AA$51)</f>
        <v>1105.075</v>
      </c>
      <c r="AK32">
        <f>AB32+(-1*$AB$51)</f>
        <v>1105.105</v>
      </c>
      <c r="AP32" s="5"/>
      <c r="AQ32">
        <v>45</v>
      </c>
      <c r="AR32">
        <v>757.65277779999997</v>
      </c>
      <c r="AS32">
        <v>41.895855150000003</v>
      </c>
    </row>
    <row r="33" spans="6:46" x14ac:dyDescent="0.25">
      <c r="F33" s="5"/>
      <c r="G33">
        <v>67.5</v>
      </c>
      <c r="H33">
        <v>0</v>
      </c>
      <c r="I33">
        <v>0</v>
      </c>
      <c r="O33">
        <v>67.5</v>
      </c>
      <c r="P33">
        <v>0</v>
      </c>
      <c r="Q33">
        <v>0</v>
      </c>
      <c r="Z33">
        <f>O33</f>
        <v>67.5</v>
      </c>
      <c r="AA33" s="4">
        <f>P33*$AF$26+H33*(1-$AF$26)</f>
        <v>0</v>
      </c>
      <c r="AB33" s="4">
        <f>Q33*$AF$26+I33*(1-$AF$26)</f>
        <v>0</v>
      </c>
      <c r="AI33">
        <f t="shared" si="0"/>
        <v>67.5</v>
      </c>
      <c r="AJ33">
        <f>AA33+(-1*$AA$52)</f>
        <v>1105.0900000000001</v>
      </c>
      <c r="AK33">
        <f>AB33+(-1*$AB$52)</f>
        <v>1105.0999999999999</v>
      </c>
      <c r="AP33" s="5"/>
      <c r="AQ33">
        <v>67.5</v>
      </c>
      <c r="AR33">
        <v>744.6082222</v>
      </c>
      <c r="AS33">
        <v>41.233991170000003</v>
      </c>
    </row>
    <row r="34" spans="6:46" x14ac:dyDescent="0.25">
      <c r="F34" s="5"/>
      <c r="G34">
        <v>90</v>
      </c>
      <c r="H34">
        <v>0</v>
      </c>
      <c r="I34">
        <v>0</v>
      </c>
      <c r="O34">
        <v>90</v>
      </c>
      <c r="P34">
        <v>0</v>
      </c>
      <c r="Q34">
        <v>0</v>
      </c>
      <c r="Z34">
        <f>O34</f>
        <v>90</v>
      </c>
      <c r="AA34" s="4">
        <f>P34*$AF$26+H34*(1-$AF$26)</f>
        <v>0</v>
      </c>
      <c r="AB34" s="4">
        <f>Q34*$AF$26+I34*(1-$AF$26)</f>
        <v>0</v>
      </c>
      <c r="AI34">
        <f t="shared" si="0"/>
        <v>90</v>
      </c>
      <c r="AJ34">
        <f>AA34+(-1*$AA$53)</f>
        <v>1105.0999999999999</v>
      </c>
      <c r="AK34">
        <f>AB34+(-1*$AB$53)</f>
        <v>1105.0900000000001</v>
      </c>
      <c r="AP34" s="5"/>
      <c r="AQ34">
        <v>90</v>
      </c>
      <c r="AR34">
        <v>748.79611109999996</v>
      </c>
      <c r="AS34">
        <v>42.329978539999999</v>
      </c>
    </row>
    <row r="35" spans="6:46" x14ac:dyDescent="0.25">
      <c r="F35" s="5"/>
      <c r="G35">
        <v>112.5</v>
      </c>
      <c r="H35">
        <v>0</v>
      </c>
      <c r="I35">
        <v>0</v>
      </c>
      <c r="O35">
        <v>112.5</v>
      </c>
      <c r="P35">
        <v>0</v>
      </c>
      <c r="Q35">
        <v>0</v>
      </c>
      <c r="Z35">
        <f>O35</f>
        <v>112.5</v>
      </c>
      <c r="AA35" s="4">
        <f>P35*$AF$26+H35*(1-$AF$26)</f>
        <v>0</v>
      </c>
      <c r="AB35" s="4">
        <f>Q35*$AF$26+I35*(1-$AF$26)</f>
        <v>0</v>
      </c>
      <c r="AI35">
        <f t="shared" si="0"/>
        <v>112.5</v>
      </c>
      <c r="AJ35">
        <f>AA35+(-1*$AA$54)</f>
        <v>1105.0999999999999</v>
      </c>
      <c r="AK35">
        <f>AB35+(-1*$AB$54)</f>
        <v>1105.135</v>
      </c>
      <c r="AP35" s="5"/>
      <c r="AQ35">
        <v>112.5</v>
      </c>
      <c r="AR35">
        <v>776.75777779999999</v>
      </c>
      <c r="AS35">
        <v>37.125003220000004</v>
      </c>
    </row>
    <row r="36" spans="6:46" x14ac:dyDescent="0.25">
      <c r="F36" s="5"/>
      <c r="G36">
        <v>135</v>
      </c>
      <c r="H36">
        <v>0</v>
      </c>
      <c r="I36">
        <v>0</v>
      </c>
      <c r="O36">
        <v>135</v>
      </c>
      <c r="P36">
        <v>0</v>
      </c>
      <c r="Q36">
        <v>0</v>
      </c>
      <c r="Z36">
        <f>O36</f>
        <v>135</v>
      </c>
      <c r="AA36" s="4">
        <f>P36*$AF$26+H36*(1-$AF$26)</f>
        <v>0</v>
      </c>
      <c r="AB36" s="4">
        <f>Q36*$AF$26+I36*(1-$AF$26)</f>
        <v>0</v>
      </c>
      <c r="AI36">
        <f t="shared" si="0"/>
        <v>135</v>
      </c>
      <c r="AJ36">
        <f>AA36+(-1*$AA$55)</f>
        <v>1105.115</v>
      </c>
      <c r="AK36">
        <f>AB36+(-1*$AB$55)</f>
        <v>1105.08</v>
      </c>
      <c r="AP36" s="5"/>
      <c r="AQ36">
        <v>135</v>
      </c>
      <c r="AR36">
        <v>814.15233330000001</v>
      </c>
      <c r="AS36">
        <v>38.346023860000003</v>
      </c>
    </row>
    <row r="37" spans="6:46" x14ac:dyDescent="0.25">
      <c r="F37" s="5"/>
      <c r="G37">
        <v>157.5</v>
      </c>
      <c r="H37">
        <v>0</v>
      </c>
      <c r="I37">
        <v>0</v>
      </c>
      <c r="O37">
        <v>157.5</v>
      </c>
      <c r="P37">
        <v>0</v>
      </c>
      <c r="Q37">
        <v>0</v>
      </c>
      <c r="Z37">
        <f>O37</f>
        <v>157.5</v>
      </c>
      <c r="AA37" s="4">
        <f>P37*$AF$26+H37*(1-$AF$26)</f>
        <v>0</v>
      </c>
      <c r="AB37" s="4">
        <f>Q37*$AF$26+I37*(1-$AF$26)</f>
        <v>0</v>
      </c>
      <c r="AI37">
        <f t="shared" si="0"/>
        <v>157.5</v>
      </c>
      <c r="AJ37">
        <f>AA37+(-1*$AA$56)</f>
        <v>1105.08</v>
      </c>
      <c r="AK37">
        <f>AB37+(-1*$AB$56)</f>
        <v>1105.1100000000001</v>
      </c>
      <c r="AP37" s="5"/>
      <c r="AQ37">
        <v>157.5</v>
      </c>
      <c r="AR37">
        <v>820.84100000000001</v>
      </c>
      <c r="AS37">
        <v>47.592115800000002</v>
      </c>
    </row>
    <row r="38" spans="6:46" x14ac:dyDescent="0.25">
      <c r="F38" s="5"/>
      <c r="G38">
        <v>180</v>
      </c>
      <c r="H38">
        <v>0</v>
      </c>
      <c r="I38">
        <v>0</v>
      </c>
      <c r="O38">
        <v>180</v>
      </c>
      <c r="P38">
        <v>0</v>
      </c>
      <c r="Q38">
        <v>0</v>
      </c>
      <c r="Z38">
        <f>O38</f>
        <v>180</v>
      </c>
      <c r="AA38" s="4">
        <f>P38*$AF$26+H38*(1-$AF$26)</f>
        <v>0</v>
      </c>
      <c r="AB38" s="4">
        <f>Q38*$AF$26+I38*(1-$AF$26)</f>
        <v>0</v>
      </c>
      <c r="AI38">
        <f t="shared" si="0"/>
        <v>180</v>
      </c>
      <c r="AJ38">
        <f>AA38+(-1*$AA$57)</f>
        <v>1105.1500000000001</v>
      </c>
      <c r="AK38">
        <f>AB38+(-1*$AB$57)</f>
        <v>1105.0900000000001</v>
      </c>
      <c r="AP38" s="5"/>
      <c r="AQ38">
        <v>180</v>
      </c>
      <c r="AR38">
        <v>817.49222220000001</v>
      </c>
      <c r="AS38">
        <v>42.606962520000003</v>
      </c>
    </row>
    <row r="39" spans="6:46" x14ac:dyDescent="0.25">
      <c r="F39" s="5"/>
      <c r="G39">
        <v>202.5</v>
      </c>
      <c r="H39">
        <v>0</v>
      </c>
      <c r="I39">
        <v>0</v>
      </c>
      <c r="O39">
        <v>202.5</v>
      </c>
      <c r="P39">
        <v>0</v>
      </c>
      <c r="Q39">
        <v>0</v>
      </c>
      <c r="Z39">
        <f>O39</f>
        <v>202.5</v>
      </c>
      <c r="AA39" s="4">
        <f>P39*$AF$26+H39*(1-$AF$26)</f>
        <v>0</v>
      </c>
      <c r="AB39" s="4">
        <f>Q39*$AF$26+I39*(1-$AF$26)</f>
        <v>0</v>
      </c>
      <c r="AI39">
        <f t="shared" si="0"/>
        <v>202.5</v>
      </c>
      <c r="AJ39">
        <f>AA39+(-1*$AA$58)</f>
        <v>1105.175</v>
      </c>
      <c r="AK39">
        <f>AB39+(-1*$AB$58)</f>
        <v>1105.2150000000001</v>
      </c>
      <c r="AP39" s="5"/>
      <c r="AQ39">
        <v>202.5</v>
      </c>
      <c r="AR39">
        <v>774.34366669999997</v>
      </c>
      <c r="AS39">
        <v>51.031050739999998</v>
      </c>
    </row>
    <row r="40" spans="6:46" x14ac:dyDescent="0.25">
      <c r="F40" s="5"/>
      <c r="G40">
        <v>225</v>
      </c>
      <c r="H40">
        <v>0</v>
      </c>
      <c r="I40">
        <v>0</v>
      </c>
      <c r="O40">
        <v>225</v>
      </c>
      <c r="P40">
        <v>0</v>
      </c>
      <c r="Q40">
        <v>0</v>
      </c>
      <c r="Z40">
        <f>O40</f>
        <v>225</v>
      </c>
      <c r="AA40" s="4">
        <f>P40*$AF$26+H40*(1-$AF$26)</f>
        <v>0</v>
      </c>
      <c r="AB40" s="4">
        <f>Q40*$AF$26+I40*(1-$AF$26)</f>
        <v>0</v>
      </c>
      <c r="AI40">
        <f t="shared" si="0"/>
        <v>225</v>
      </c>
      <c r="AJ40">
        <f>AA40+(-1*$AA$59)</f>
        <v>1105.2150000000001</v>
      </c>
      <c r="AK40">
        <f>AB40+(-1*$AB$59)</f>
        <v>1105.2449999999999</v>
      </c>
      <c r="AP40" s="5"/>
      <c r="AQ40">
        <v>225</v>
      </c>
      <c r="AR40">
        <v>740.20477779999999</v>
      </c>
      <c r="AS40">
        <v>53.241276749999997</v>
      </c>
    </row>
    <row r="41" spans="6:46" x14ac:dyDescent="0.25">
      <c r="F41" s="5"/>
      <c r="G41">
        <v>247.5</v>
      </c>
      <c r="H41">
        <v>0</v>
      </c>
      <c r="I41">
        <v>0</v>
      </c>
      <c r="O41">
        <v>247.5</v>
      </c>
      <c r="P41">
        <v>0</v>
      </c>
      <c r="Q41">
        <v>0</v>
      </c>
      <c r="Z41">
        <f>O41</f>
        <v>247.5</v>
      </c>
      <c r="AA41" s="4">
        <f>P41*$AF$26+H41*(1-$AF$26)</f>
        <v>0</v>
      </c>
      <c r="AB41" s="4">
        <f>Q41*$AF$26+I41*(1-$AF$26)</f>
        <v>0</v>
      </c>
      <c r="AI41">
        <f t="shared" si="0"/>
        <v>247.5</v>
      </c>
      <c r="AJ41">
        <f>AA41+(-1*$AA$60)</f>
        <v>1105.175</v>
      </c>
      <c r="AK41">
        <f>AB41+(-1*$AB$60)</f>
        <v>1105.2049999999999</v>
      </c>
      <c r="AP41" s="5"/>
      <c r="AQ41">
        <v>247.5</v>
      </c>
      <c r="AR41">
        <v>725.6501111</v>
      </c>
      <c r="AS41">
        <v>48.311791980000002</v>
      </c>
    </row>
    <row r="42" spans="6:46" x14ac:dyDescent="0.25">
      <c r="F42" s="5"/>
      <c r="G42">
        <v>270</v>
      </c>
      <c r="H42">
        <v>0</v>
      </c>
      <c r="I42">
        <v>0</v>
      </c>
      <c r="O42">
        <v>270</v>
      </c>
      <c r="P42">
        <v>0</v>
      </c>
      <c r="Q42">
        <v>0</v>
      </c>
      <c r="Z42">
        <f>O42</f>
        <v>270</v>
      </c>
      <c r="AA42" s="4">
        <f>P42*$AF$26+H42*(1-$AF$26)</f>
        <v>0</v>
      </c>
      <c r="AB42" s="4">
        <f>Q42*$AF$26+I42*(1-$AF$26)</f>
        <v>0</v>
      </c>
      <c r="AI42">
        <f t="shared" si="0"/>
        <v>270</v>
      </c>
      <c r="AJ42">
        <f>AA42+(-1*$AA$61)</f>
        <v>1105.22</v>
      </c>
      <c r="AK42">
        <f>AB42+(-1*$AB$61)</f>
        <v>1105.17</v>
      </c>
      <c r="AP42" s="5"/>
      <c r="AQ42">
        <v>270</v>
      </c>
      <c r="AR42">
        <v>724.29788889999998</v>
      </c>
      <c r="AS42">
        <v>48.460161120000002</v>
      </c>
    </row>
    <row r="43" spans="6:46" x14ac:dyDescent="0.25">
      <c r="F43" s="5"/>
      <c r="G43">
        <v>292.5</v>
      </c>
      <c r="H43">
        <v>0</v>
      </c>
      <c r="I43">
        <v>0</v>
      </c>
      <c r="O43">
        <v>292.5</v>
      </c>
      <c r="P43">
        <v>0</v>
      </c>
      <c r="Q43">
        <v>0</v>
      </c>
      <c r="Z43">
        <f>O43</f>
        <v>292.5</v>
      </c>
      <c r="AA43" s="4">
        <f>P43*$AF$26+H43*(1-$AF$26)</f>
        <v>0</v>
      </c>
      <c r="AB43" s="4">
        <f>Q43*$AF$26+I43*(1-$AF$26)</f>
        <v>0</v>
      </c>
      <c r="AI43">
        <f t="shared" si="0"/>
        <v>292.5</v>
      </c>
      <c r="AJ43">
        <f>AA43+(-1*$AA$62)</f>
        <v>1105.1950000000002</v>
      </c>
      <c r="AK43">
        <f>AB43+(-1*$AB$62)</f>
        <v>1105.2350000000001</v>
      </c>
      <c r="AP43" s="5"/>
      <c r="AQ43">
        <v>292.5</v>
      </c>
      <c r="AR43">
        <v>759.1958889</v>
      </c>
      <c r="AS43">
        <v>50.933950500000002</v>
      </c>
    </row>
    <row r="44" spans="6:46" x14ac:dyDescent="0.25">
      <c r="F44" s="5"/>
      <c r="G44">
        <v>315</v>
      </c>
      <c r="H44">
        <v>0</v>
      </c>
      <c r="I44">
        <v>0</v>
      </c>
      <c r="O44">
        <v>315</v>
      </c>
      <c r="P44">
        <v>0</v>
      </c>
      <c r="Q44">
        <v>0</v>
      </c>
      <c r="Z44">
        <f>O44</f>
        <v>315</v>
      </c>
      <c r="AA44" s="4">
        <f>P44*$AF$26+H44*(1-$AF$26)</f>
        <v>0</v>
      </c>
      <c r="AB44" s="4">
        <f>Q44*$AF$26+I44*(1-$AF$26)</f>
        <v>0</v>
      </c>
      <c r="AI44">
        <f t="shared" si="0"/>
        <v>315</v>
      </c>
      <c r="AJ44">
        <f>AA44+(-1*$AA$63)</f>
        <v>1105.1849999999999</v>
      </c>
      <c r="AK44">
        <f>AB44+(-1*$AB$63)</f>
        <v>1105.1799999999998</v>
      </c>
      <c r="AP44" s="5"/>
      <c r="AQ44">
        <v>315</v>
      </c>
      <c r="AR44">
        <v>795.68111109999995</v>
      </c>
      <c r="AS44">
        <v>52.693855659999997</v>
      </c>
    </row>
    <row r="45" spans="6:46" x14ac:dyDescent="0.25">
      <c r="F45" s="5"/>
      <c r="G45">
        <v>337.5</v>
      </c>
      <c r="H45">
        <v>0</v>
      </c>
      <c r="I45">
        <v>0</v>
      </c>
      <c r="O45">
        <v>337.5</v>
      </c>
      <c r="P45">
        <v>0</v>
      </c>
      <c r="Q45">
        <v>0</v>
      </c>
      <c r="Z45">
        <f>O45</f>
        <v>337.5</v>
      </c>
      <c r="AA45" s="4">
        <f>P45*$AF$26+H45*(1-$AF$26)</f>
        <v>0</v>
      </c>
      <c r="AB45" s="4">
        <f>Q45*$AF$26+I45*(1-$AF$26)</f>
        <v>0</v>
      </c>
      <c r="AI45">
        <f t="shared" si="0"/>
        <v>337.5</v>
      </c>
      <c r="AJ45">
        <f>AA45+(-1*$AA$64)</f>
        <v>1105.0999999999999</v>
      </c>
      <c r="AK45">
        <f>AB45+(-1*$AB$64)</f>
        <v>1105.135</v>
      </c>
      <c r="AP45" s="5"/>
      <c r="AQ45">
        <v>337.5</v>
      </c>
      <c r="AR45">
        <v>814.90922220000004</v>
      </c>
      <c r="AS45">
        <v>48.435032149999998</v>
      </c>
    </row>
    <row r="46" spans="6:46" x14ac:dyDescent="0.25">
      <c r="G46" t="s">
        <v>0</v>
      </c>
      <c r="H46" t="s">
        <v>1</v>
      </c>
      <c r="I46" t="s">
        <v>2</v>
      </c>
      <c r="J46" t="s">
        <v>3</v>
      </c>
      <c r="K46" t="s">
        <v>4</v>
      </c>
      <c r="L46" t="s">
        <v>5</v>
      </c>
      <c r="O46" t="s">
        <v>0</v>
      </c>
      <c r="P46" t="s">
        <v>1</v>
      </c>
      <c r="Q46" t="s">
        <v>2</v>
      </c>
      <c r="R46" t="s">
        <v>3</v>
      </c>
      <c r="S46" t="s">
        <v>4</v>
      </c>
      <c r="T46" t="s">
        <v>5</v>
      </c>
      <c r="Z46" t="s">
        <v>0</v>
      </c>
      <c r="AA46" t="s">
        <v>1</v>
      </c>
      <c r="AB46" t="s">
        <v>2</v>
      </c>
      <c r="AC46" t="s">
        <v>3</v>
      </c>
      <c r="AD46" t="s">
        <v>4</v>
      </c>
      <c r="AE46" t="s">
        <v>5</v>
      </c>
      <c r="AI46" t="s">
        <v>0</v>
      </c>
      <c r="AJ46" t="s">
        <v>1</v>
      </c>
      <c r="AK46" t="s">
        <v>2</v>
      </c>
      <c r="AL46" t="s">
        <v>3</v>
      </c>
      <c r="AM46" t="s">
        <v>4</v>
      </c>
      <c r="AN46" t="s">
        <v>5</v>
      </c>
      <c r="AQ46" t="s">
        <v>25</v>
      </c>
      <c r="AR46" t="s">
        <v>26</v>
      </c>
      <c r="AS46" t="s">
        <v>27</v>
      </c>
      <c r="AT46" t="s">
        <v>28</v>
      </c>
    </row>
    <row r="47" spans="6:46" x14ac:dyDescent="0.25">
      <c r="G47" t="s">
        <v>6</v>
      </c>
      <c r="H47" t="s">
        <v>7</v>
      </c>
      <c r="I47" t="s">
        <v>8</v>
      </c>
      <c r="O47" t="s">
        <v>6</v>
      </c>
      <c r="P47" t="s">
        <v>7</v>
      </c>
      <c r="Q47" t="s">
        <v>8</v>
      </c>
      <c r="Z47" t="s">
        <v>6</v>
      </c>
      <c r="AA47" t="s">
        <v>7</v>
      </c>
      <c r="AB47" t="s">
        <v>8</v>
      </c>
      <c r="AI47" t="s">
        <v>6</v>
      </c>
      <c r="AJ47" t="s">
        <v>7</v>
      </c>
      <c r="AK47" t="s">
        <v>8</v>
      </c>
      <c r="AQ47" t="s">
        <v>9</v>
      </c>
      <c r="AR47" t="s">
        <v>30</v>
      </c>
    </row>
    <row r="48" spans="6:46" x14ac:dyDescent="0.25">
      <c r="G48" t="s">
        <v>9</v>
      </c>
      <c r="H48" t="s">
        <v>11</v>
      </c>
      <c r="O48" t="s">
        <v>9</v>
      </c>
      <c r="P48" t="s">
        <v>11</v>
      </c>
      <c r="Z48" t="s">
        <v>9</v>
      </c>
      <c r="AA48" t="s">
        <v>11</v>
      </c>
      <c r="AI48" t="s">
        <v>9</v>
      </c>
      <c r="AJ48" t="s">
        <v>11</v>
      </c>
      <c r="AP48" s="5" t="s">
        <v>61</v>
      </c>
      <c r="AQ48">
        <v>0</v>
      </c>
      <c r="AR48">
        <v>1192.88012</v>
      </c>
      <c r="AS48">
        <v>0</v>
      </c>
    </row>
    <row r="49" spans="6:49" x14ac:dyDescent="0.25">
      <c r="F49" s="5" t="s">
        <v>41</v>
      </c>
      <c r="G49">
        <v>0</v>
      </c>
      <c r="H49">
        <v>-1081.49</v>
      </c>
      <c r="I49">
        <v>-1081.49</v>
      </c>
      <c r="O49">
        <v>0</v>
      </c>
      <c r="P49">
        <v>-1128.6500000000001</v>
      </c>
      <c r="Q49">
        <v>-1128.6400000000001</v>
      </c>
      <c r="Z49">
        <f>O49</f>
        <v>0</v>
      </c>
      <c r="AA49" s="4">
        <f>P49*$AF$26+H49*(1-$AF$26)</f>
        <v>-1105.0700000000002</v>
      </c>
      <c r="AB49" s="4">
        <f>Q49*$AF$26+I49*(1-$AF$26)</f>
        <v>-1105.0650000000001</v>
      </c>
      <c r="AH49" s="5" t="s">
        <v>54</v>
      </c>
      <c r="AI49">
        <f t="shared" ref="AI49:AI64" si="1">Z49</f>
        <v>0</v>
      </c>
      <c r="AJ49">
        <f>AA49+(-1*$AA$49)</f>
        <v>0</v>
      </c>
      <c r="AK49">
        <f>AB49+(-1*$AB$49)</f>
        <v>0</v>
      </c>
      <c r="AP49" s="5"/>
      <c r="AQ49">
        <v>22.5</v>
      </c>
      <c r="AR49">
        <v>1191.332934</v>
      </c>
      <c r="AS49">
        <v>0</v>
      </c>
    </row>
    <row r="50" spans="6:49" x14ac:dyDescent="0.25">
      <c r="F50" s="5"/>
      <c r="G50">
        <v>22.5</v>
      </c>
      <c r="H50">
        <v>-1081.5</v>
      </c>
      <c r="I50">
        <v>-1081.5</v>
      </c>
      <c r="O50">
        <v>22.5</v>
      </c>
      <c r="P50">
        <v>-1128.79</v>
      </c>
      <c r="Q50">
        <v>-1128.8499999999999</v>
      </c>
      <c r="Z50">
        <f>O50</f>
        <v>22.5</v>
      </c>
      <c r="AA50" s="4">
        <f>P50*$AF$26+H50*(1-$AF$26)</f>
        <v>-1105.145</v>
      </c>
      <c r="AB50" s="4">
        <f>Q50*$AF$26+I50*(1-$AF$26)</f>
        <v>-1105.175</v>
      </c>
      <c r="AH50" s="5"/>
      <c r="AI50">
        <f t="shared" si="1"/>
        <v>22.5</v>
      </c>
      <c r="AJ50">
        <f>AA50+(-1*$AA$50)</f>
        <v>0</v>
      </c>
      <c r="AK50">
        <f>AB50+(-1*$AB$50)</f>
        <v>0</v>
      </c>
      <c r="AP50" s="5"/>
      <c r="AQ50">
        <v>45</v>
      </c>
      <c r="AR50">
        <v>1284.164072</v>
      </c>
      <c r="AS50">
        <v>0</v>
      </c>
    </row>
    <row r="51" spans="6:49" x14ac:dyDescent="0.25">
      <c r="F51" s="5"/>
      <c r="G51">
        <v>45</v>
      </c>
      <c r="H51">
        <v>-1081.51</v>
      </c>
      <c r="I51">
        <v>-1081.5</v>
      </c>
      <c r="O51">
        <v>45</v>
      </c>
      <c r="P51">
        <v>-1128.6400000000001</v>
      </c>
      <c r="Q51">
        <v>-1128.71</v>
      </c>
      <c r="Z51">
        <f>O51</f>
        <v>45</v>
      </c>
      <c r="AA51" s="4">
        <f>P51*$AF$26+H51*(1-$AF$26)</f>
        <v>-1105.075</v>
      </c>
      <c r="AB51" s="4">
        <f>Q51*$AF$26+I51*(1-$AF$26)</f>
        <v>-1105.105</v>
      </c>
      <c r="AH51" s="5"/>
      <c r="AI51">
        <f t="shared" si="1"/>
        <v>45</v>
      </c>
      <c r="AJ51">
        <f>AA51+(-1*$AA$51)</f>
        <v>0</v>
      </c>
      <c r="AK51">
        <f>AB51+(-1*$AB$51)</f>
        <v>0</v>
      </c>
      <c r="AP51" s="5"/>
      <c r="AQ51">
        <v>67.5</v>
      </c>
      <c r="AR51">
        <v>1206.8047899999999</v>
      </c>
      <c r="AS51">
        <v>0</v>
      </c>
    </row>
    <row r="52" spans="6:49" x14ac:dyDescent="0.25">
      <c r="F52" s="5"/>
      <c r="G52">
        <v>67.5</v>
      </c>
      <c r="H52">
        <v>-1081.51</v>
      </c>
      <c r="I52">
        <v>-1081.5</v>
      </c>
      <c r="O52">
        <v>67.5</v>
      </c>
      <c r="P52">
        <v>-1128.67</v>
      </c>
      <c r="Q52">
        <v>-1128.7</v>
      </c>
      <c r="Z52">
        <f>O52</f>
        <v>67.5</v>
      </c>
      <c r="AA52" s="4">
        <f>P52*$AF$26+H52*(1-$AF$26)</f>
        <v>-1105.0900000000001</v>
      </c>
      <c r="AB52" s="4">
        <f>Q52*$AF$26+I52*(1-$AF$26)</f>
        <v>-1105.0999999999999</v>
      </c>
      <c r="AH52" s="5"/>
      <c r="AI52">
        <f t="shared" si="1"/>
        <v>67.5</v>
      </c>
      <c r="AJ52">
        <f>AA52+(-1*$AA$52)</f>
        <v>0</v>
      </c>
      <c r="AK52">
        <f>AB52+(-1*$AB$52)</f>
        <v>0</v>
      </c>
      <c r="AP52" s="5"/>
      <c r="AQ52">
        <v>90</v>
      </c>
      <c r="AR52">
        <v>1197.521677</v>
      </c>
      <c r="AS52">
        <v>0</v>
      </c>
    </row>
    <row r="53" spans="6:49" x14ac:dyDescent="0.25">
      <c r="F53" s="5"/>
      <c r="G53">
        <v>90</v>
      </c>
      <c r="H53">
        <v>-1081.5</v>
      </c>
      <c r="I53">
        <v>-1081.5</v>
      </c>
      <c r="O53">
        <v>90</v>
      </c>
      <c r="P53">
        <v>-1128.7</v>
      </c>
      <c r="Q53">
        <v>-1128.68</v>
      </c>
      <c r="Z53">
        <f>O53</f>
        <v>90</v>
      </c>
      <c r="AA53" s="4">
        <f>P53*$AF$26+H53*(1-$AF$26)</f>
        <v>-1105.0999999999999</v>
      </c>
      <c r="AB53" s="4">
        <f>Q53*$AF$26+I53*(1-$AF$26)</f>
        <v>-1105.0900000000001</v>
      </c>
      <c r="AH53" s="5"/>
      <c r="AI53">
        <f t="shared" si="1"/>
        <v>90</v>
      </c>
      <c r="AJ53">
        <f>AA53+(-1*$AA$53)</f>
        <v>0</v>
      </c>
      <c r="AK53">
        <f>AB53+(-1*$AB$53)</f>
        <v>0</v>
      </c>
      <c r="AP53" s="5"/>
      <c r="AQ53">
        <v>112.5</v>
      </c>
      <c r="AR53">
        <v>1191.332934</v>
      </c>
      <c r="AS53">
        <v>0</v>
      </c>
    </row>
    <row r="54" spans="6:49" x14ac:dyDescent="0.25">
      <c r="F54" s="5"/>
      <c r="G54">
        <v>112.5</v>
      </c>
      <c r="H54">
        <v>-1081.5</v>
      </c>
      <c r="I54">
        <v>-1081.49</v>
      </c>
      <c r="O54">
        <v>112.5</v>
      </c>
      <c r="P54">
        <v>-1128.7</v>
      </c>
      <c r="Q54">
        <v>-1128.78</v>
      </c>
      <c r="Z54">
        <f>O54</f>
        <v>112.5</v>
      </c>
      <c r="AA54" s="4">
        <f>P54*$AF$26+H54*(1-$AF$26)</f>
        <v>-1105.0999999999999</v>
      </c>
      <c r="AB54" s="4">
        <f>Q54*$AF$26+I54*(1-$AF$26)</f>
        <v>-1105.135</v>
      </c>
      <c r="AH54" s="5"/>
      <c r="AI54">
        <f t="shared" si="1"/>
        <v>112.5</v>
      </c>
      <c r="AJ54">
        <f>AA54+(-1*$AA$54)</f>
        <v>0</v>
      </c>
      <c r="AK54">
        <f>AB54+(-1*$AB$54)</f>
        <v>0</v>
      </c>
      <c r="AP54" s="5"/>
      <c r="AQ54">
        <v>135</v>
      </c>
      <c r="AR54">
        <v>1284.164072</v>
      </c>
      <c r="AS54">
        <v>0</v>
      </c>
    </row>
    <row r="55" spans="6:49" x14ac:dyDescent="0.25">
      <c r="F55" s="5"/>
      <c r="G55">
        <v>135</v>
      </c>
      <c r="H55">
        <v>-1081.51</v>
      </c>
      <c r="I55">
        <v>-1081.5</v>
      </c>
      <c r="O55">
        <v>135</v>
      </c>
      <c r="P55">
        <v>-1128.72</v>
      </c>
      <c r="Q55">
        <v>-1128.6600000000001</v>
      </c>
      <c r="Z55">
        <f>O55</f>
        <v>135</v>
      </c>
      <c r="AA55" s="4">
        <f>P55*$AF$26+H55*(1-$AF$26)</f>
        <v>-1105.115</v>
      </c>
      <c r="AB55" s="4">
        <f>Q55*$AF$26+I55*(1-$AF$26)</f>
        <v>-1105.08</v>
      </c>
      <c r="AH55" s="5"/>
      <c r="AI55">
        <f t="shared" si="1"/>
        <v>135</v>
      </c>
      <c r="AJ55">
        <f>AA55+(-1*$AA$55)</f>
        <v>0</v>
      </c>
      <c r="AK55">
        <f>AB55+(-1*$AB$55)</f>
        <v>0</v>
      </c>
      <c r="AP55" s="5"/>
      <c r="AQ55">
        <v>157.5</v>
      </c>
      <c r="AR55">
        <v>1194.4273049999999</v>
      </c>
      <c r="AS55">
        <v>0</v>
      </c>
    </row>
    <row r="56" spans="6:49" x14ac:dyDescent="0.25">
      <c r="F56" s="5"/>
      <c r="G56">
        <v>157.5</v>
      </c>
      <c r="H56">
        <v>-1081.52</v>
      </c>
      <c r="I56">
        <v>-1081.51</v>
      </c>
      <c r="O56">
        <v>157.5</v>
      </c>
      <c r="P56">
        <v>-1128.6400000000001</v>
      </c>
      <c r="Q56">
        <v>-1128.71</v>
      </c>
      <c r="Z56">
        <f>O56</f>
        <v>157.5</v>
      </c>
      <c r="AA56" s="4">
        <f>P56*$AF$26+H56*(1-$AF$26)</f>
        <v>-1105.08</v>
      </c>
      <c r="AB56" s="4">
        <f>Q56*$AF$26+I56*(1-$AF$26)</f>
        <v>-1105.1100000000001</v>
      </c>
      <c r="AH56" s="5"/>
      <c r="AI56">
        <f t="shared" si="1"/>
        <v>157.5</v>
      </c>
      <c r="AJ56">
        <f>AA56+(-1*$AA$56)</f>
        <v>0</v>
      </c>
      <c r="AK56">
        <f>AB56+(-1*$AB$56)</f>
        <v>0</v>
      </c>
      <c r="AP56" s="5"/>
      <c r="AQ56">
        <v>180</v>
      </c>
      <c r="AR56">
        <v>1192.88012</v>
      </c>
      <c r="AS56">
        <v>0</v>
      </c>
    </row>
    <row r="57" spans="6:49" x14ac:dyDescent="0.25">
      <c r="F57" s="5"/>
      <c r="G57">
        <v>180</v>
      </c>
      <c r="H57">
        <v>-1081.5</v>
      </c>
      <c r="I57">
        <v>-1081.5</v>
      </c>
      <c r="O57">
        <v>180</v>
      </c>
      <c r="P57">
        <v>-1128.8</v>
      </c>
      <c r="Q57">
        <v>-1128.68</v>
      </c>
      <c r="Z57">
        <f>O57</f>
        <v>180</v>
      </c>
      <c r="AA57" s="4">
        <f>P57*$AF$26+H57*(1-$AF$26)</f>
        <v>-1105.1500000000001</v>
      </c>
      <c r="AB57" s="4">
        <f>Q57*$AF$26+I57*(1-$AF$26)</f>
        <v>-1105.0900000000001</v>
      </c>
      <c r="AH57" s="5"/>
      <c r="AI57">
        <f t="shared" si="1"/>
        <v>180</v>
      </c>
      <c r="AJ57">
        <f>AA57+(-1*$AA$57)</f>
        <v>0</v>
      </c>
      <c r="AK57">
        <f>AB57+(-1*$AB$57)</f>
        <v>0</v>
      </c>
      <c r="AP57" s="5"/>
      <c r="AQ57">
        <v>202.5</v>
      </c>
      <c r="AR57">
        <v>1191.332934</v>
      </c>
      <c r="AS57">
        <v>0</v>
      </c>
    </row>
    <row r="58" spans="6:49" x14ac:dyDescent="0.25">
      <c r="F58" s="5"/>
      <c r="G58">
        <v>202.5</v>
      </c>
      <c r="H58">
        <v>-1081.5</v>
      </c>
      <c r="I58">
        <v>-1081.5</v>
      </c>
      <c r="O58">
        <v>202.5</v>
      </c>
      <c r="P58">
        <v>-1128.8499999999999</v>
      </c>
      <c r="Q58">
        <v>-1128.93</v>
      </c>
      <c r="Z58">
        <f>O58</f>
        <v>202.5</v>
      </c>
      <c r="AA58" s="4">
        <f>P58*$AF$26+H58*(1-$AF$26)</f>
        <v>-1105.175</v>
      </c>
      <c r="AB58" s="4">
        <f>Q58*$AF$26+I58*(1-$AF$26)</f>
        <v>-1105.2150000000001</v>
      </c>
      <c r="AH58" s="5"/>
      <c r="AI58">
        <f t="shared" si="1"/>
        <v>202.5</v>
      </c>
      <c r="AJ58">
        <f>AA58+(-1*$AA$58)</f>
        <v>0</v>
      </c>
      <c r="AK58">
        <f>AB58+(-1*$AB$58)</f>
        <v>0</v>
      </c>
      <c r="AP58" s="5"/>
      <c r="AQ58">
        <v>225</v>
      </c>
      <c r="AR58">
        <v>1284.164072</v>
      </c>
      <c r="AS58">
        <v>0</v>
      </c>
    </row>
    <row r="59" spans="6:49" x14ac:dyDescent="0.25">
      <c r="F59" s="5"/>
      <c r="G59">
        <v>225</v>
      </c>
      <c r="H59">
        <v>-1081.52</v>
      </c>
      <c r="I59">
        <v>-1081.5</v>
      </c>
      <c r="O59">
        <v>225</v>
      </c>
      <c r="P59">
        <v>-1128.9100000000001</v>
      </c>
      <c r="Q59">
        <v>-1128.99</v>
      </c>
      <c r="Z59">
        <f>O59</f>
        <v>225</v>
      </c>
      <c r="AA59" s="4">
        <f>P59*$AF$26+H59*(1-$AF$26)</f>
        <v>-1105.2150000000001</v>
      </c>
      <c r="AB59" s="4">
        <f>Q59*$AF$26+I59*(1-$AF$26)</f>
        <v>-1105.2449999999999</v>
      </c>
      <c r="AH59" s="5"/>
      <c r="AI59">
        <f t="shared" si="1"/>
        <v>225</v>
      </c>
      <c r="AJ59">
        <f>AA59+(-1*$AA$59)</f>
        <v>0</v>
      </c>
      <c r="AK59">
        <f>AB59+(-1*$AB$59)</f>
        <v>0</v>
      </c>
      <c r="AP59" s="5"/>
      <c r="AQ59">
        <v>247.5</v>
      </c>
      <c r="AR59">
        <v>1206.8047899999999</v>
      </c>
      <c r="AS59">
        <v>0</v>
      </c>
    </row>
    <row r="60" spans="6:49" x14ac:dyDescent="0.25">
      <c r="F60" s="5"/>
      <c r="G60">
        <v>247.5</v>
      </c>
      <c r="H60">
        <v>-1081.52</v>
      </c>
      <c r="I60">
        <v>-1081.51</v>
      </c>
      <c r="O60">
        <v>247.5</v>
      </c>
      <c r="P60">
        <v>-1128.83</v>
      </c>
      <c r="Q60">
        <v>-1128.9000000000001</v>
      </c>
      <c r="Z60">
        <f>O60</f>
        <v>247.5</v>
      </c>
      <c r="AA60" s="4">
        <f>P60*$AF$26+H60*(1-$AF$26)</f>
        <v>-1105.175</v>
      </c>
      <c r="AB60" s="4">
        <f>Q60*$AF$26+I60*(1-$AF$26)</f>
        <v>-1105.2049999999999</v>
      </c>
      <c r="AH60" s="5"/>
      <c r="AI60">
        <f t="shared" si="1"/>
        <v>247.5</v>
      </c>
      <c r="AJ60">
        <f>AA60+(-1*$AA$60)</f>
        <v>0</v>
      </c>
      <c r="AK60">
        <f>AB60+(-1*$AB$60)</f>
        <v>0</v>
      </c>
      <c r="AP60" s="5"/>
      <c r="AQ60">
        <v>270</v>
      </c>
      <c r="AR60">
        <v>1197.521677</v>
      </c>
      <c r="AS60">
        <v>0</v>
      </c>
    </row>
    <row r="61" spans="6:49" x14ac:dyDescent="0.25">
      <c r="F61" s="5"/>
      <c r="G61">
        <v>270</v>
      </c>
      <c r="H61">
        <v>-1081.5</v>
      </c>
      <c r="I61">
        <v>-1081.5</v>
      </c>
      <c r="O61">
        <v>270</v>
      </c>
      <c r="P61">
        <v>-1128.94</v>
      </c>
      <c r="Q61">
        <v>-1128.8399999999999</v>
      </c>
      <c r="Z61">
        <f>O61</f>
        <v>270</v>
      </c>
      <c r="AA61" s="4">
        <f>P61*$AF$26+H61*(1-$AF$26)</f>
        <v>-1105.22</v>
      </c>
      <c r="AB61" s="4">
        <f>Q61*$AF$26+I61*(1-$AF$26)</f>
        <v>-1105.17</v>
      </c>
      <c r="AH61" s="5"/>
      <c r="AI61">
        <f t="shared" si="1"/>
        <v>270</v>
      </c>
      <c r="AJ61">
        <f>AA61+(-1*$AA$61)</f>
        <v>0</v>
      </c>
      <c r="AK61">
        <f>AB61+(-1*$AB$61)</f>
        <v>0</v>
      </c>
      <c r="AP61" s="5"/>
      <c r="AQ61">
        <v>292.5</v>
      </c>
      <c r="AR61">
        <v>1191.332934</v>
      </c>
      <c r="AS61">
        <v>0</v>
      </c>
      <c r="AV61" t="s">
        <v>32</v>
      </c>
    </row>
    <row r="62" spans="6:49" x14ac:dyDescent="0.25">
      <c r="F62" s="5"/>
      <c r="G62">
        <v>292.5</v>
      </c>
      <c r="H62">
        <v>-1081.51</v>
      </c>
      <c r="I62">
        <v>-1081.5</v>
      </c>
      <c r="O62">
        <v>292.5</v>
      </c>
      <c r="P62">
        <v>-1128.8800000000001</v>
      </c>
      <c r="Q62">
        <v>-1128.97</v>
      </c>
      <c r="Z62">
        <f>O62</f>
        <v>292.5</v>
      </c>
      <c r="AA62" s="4">
        <f>P62*$AF$26+H62*(1-$AF$26)</f>
        <v>-1105.1950000000002</v>
      </c>
      <c r="AB62" s="4">
        <f>Q62*$AF$26+I62*(1-$AF$26)</f>
        <v>-1105.2350000000001</v>
      </c>
      <c r="AH62" s="5"/>
      <c r="AI62">
        <f t="shared" si="1"/>
        <v>292.5</v>
      </c>
      <c r="AJ62">
        <f>AA62+(-1*$AA$62)</f>
        <v>0</v>
      </c>
      <c r="AK62">
        <f>AB62+(-1*$AB$62)</f>
        <v>0</v>
      </c>
      <c r="AP62" s="5"/>
      <c r="AQ62">
        <v>315</v>
      </c>
      <c r="AR62">
        <v>1284.164072</v>
      </c>
      <c r="AS62">
        <v>0</v>
      </c>
    </row>
    <row r="63" spans="6:49" x14ac:dyDescent="0.25">
      <c r="F63" s="5"/>
      <c r="G63">
        <v>315</v>
      </c>
      <c r="H63">
        <v>-1081.51</v>
      </c>
      <c r="I63">
        <v>-1081.51</v>
      </c>
      <c r="O63">
        <v>315</v>
      </c>
      <c r="P63">
        <v>-1128.8599999999999</v>
      </c>
      <c r="Q63">
        <v>-1128.8499999999999</v>
      </c>
      <c r="Z63">
        <f>O63</f>
        <v>315</v>
      </c>
      <c r="AA63" s="4">
        <f>P63*$AF$26+H63*(1-$AF$26)</f>
        <v>-1105.1849999999999</v>
      </c>
      <c r="AB63" s="4">
        <f>Q63*$AF$26+I63*(1-$AF$26)</f>
        <v>-1105.1799999999998</v>
      </c>
      <c r="AH63" s="5"/>
      <c r="AI63">
        <f t="shared" si="1"/>
        <v>315</v>
      </c>
      <c r="AJ63">
        <f>AA63+(-1*$AA$63)</f>
        <v>0</v>
      </c>
      <c r="AK63">
        <f>AB63+(-1*$AB$63)</f>
        <v>0</v>
      </c>
      <c r="AP63" s="5"/>
      <c r="AQ63">
        <v>337.5</v>
      </c>
      <c r="AR63">
        <v>1194.4273049999999</v>
      </c>
      <c r="AS63">
        <v>0</v>
      </c>
    </row>
    <row r="64" spans="6:49" x14ac:dyDescent="0.25">
      <c r="F64" s="5"/>
      <c r="G64">
        <v>337.5</v>
      </c>
      <c r="H64">
        <v>-1081.52</v>
      </c>
      <c r="I64">
        <v>-1081.51</v>
      </c>
      <c r="M64" t="s">
        <v>33</v>
      </c>
      <c r="O64">
        <v>337.5</v>
      </c>
      <c r="P64">
        <v>-1128.68</v>
      </c>
      <c r="Q64">
        <v>-1128.76</v>
      </c>
      <c r="Z64">
        <f>O64</f>
        <v>337.5</v>
      </c>
      <c r="AA64" s="4">
        <f>P64*$AF$26+H64*(1-$AF$26)</f>
        <v>-1105.0999999999999</v>
      </c>
      <c r="AB64" s="4">
        <f>Q64*$AF$26+I64*(1-$AF$26)</f>
        <v>-1105.135</v>
      </c>
      <c r="AF64" t="s">
        <v>33</v>
      </c>
      <c r="AH64" s="5"/>
      <c r="AI64">
        <f t="shared" si="1"/>
        <v>337.5</v>
      </c>
      <c r="AJ64">
        <f>AA64+(-1*$AA$64)</f>
        <v>0</v>
      </c>
      <c r="AK64">
        <f>AB64+(-1*$AB$64)</f>
        <v>0</v>
      </c>
      <c r="AQ64" t="s">
        <v>25</v>
      </c>
      <c r="AR64" t="s">
        <v>26</v>
      </c>
      <c r="AS64" t="s">
        <v>27</v>
      </c>
      <c r="AT64" t="s">
        <v>28</v>
      </c>
      <c r="AW64">
        <f>1275/1200</f>
        <v>1.0625</v>
      </c>
    </row>
    <row r="65" spans="6:45" x14ac:dyDescent="0.25">
      <c r="G65" t="s">
        <v>0</v>
      </c>
      <c r="H65" t="s">
        <v>1</v>
      </c>
      <c r="I65" t="s">
        <v>2</v>
      </c>
      <c r="J65" t="s">
        <v>3</v>
      </c>
      <c r="K65" t="s">
        <v>4</v>
      </c>
      <c r="L65" t="s">
        <v>5</v>
      </c>
      <c r="M65">
        <f>AVERAGE(I49:I64)</f>
        <v>-1081.50125</v>
      </c>
      <c r="O65" t="s">
        <v>0</v>
      </c>
      <c r="P65" t="s">
        <v>1</v>
      </c>
      <c r="Q65" t="s">
        <v>2</v>
      </c>
      <c r="R65" t="s">
        <v>3</v>
      </c>
      <c r="S65" t="s">
        <v>4</v>
      </c>
      <c r="T65" t="s">
        <v>5</v>
      </c>
      <c r="U65" t="s">
        <v>33</v>
      </c>
      <c r="Z65" t="s">
        <v>0</v>
      </c>
      <c r="AA65" t="s">
        <v>1</v>
      </c>
      <c r="AB65" t="s">
        <v>2</v>
      </c>
      <c r="AC65" t="s">
        <v>3</v>
      </c>
      <c r="AD65" t="s">
        <v>4</v>
      </c>
      <c r="AE65" t="s">
        <v>5</v>
      </c>
      <c r="AF65">
        <f>AVERAGE(AB49:AB64)</f>
        <v>-1105.1459374999999</v>
      </c>
      <c r="AI65" t="s">
        <v>0</v>
      </c>
      <c r="AJ65" t="s">
        <v>1</v>
      </c>
      <c r="AK65" t="s">
        <v>2</v>
      </c>
      <c r="AL65" t="s">
        <v>3</v>
      </c>
      <c r="AM65" t="s">
        <v>4</v>
      </c>
      <c r="AN65" t="s">
        <v>5</v>
      </c>
      <c r="AQ65" t="s">
        <v>9</v>
      </c>
      <c r="AR65" t="s">
        <v>31</v>
      </c>
    </row>
    <row r="66" spans="6:45" x14ac:dyDescent="0.25">
      <c r="G66" t="s">
        <v>6</v>
      </c>
      <c r="H66" t="s">
        <v>7</v>
      </c>
      <c r="I66" t="s">
        <v>8</v>
      </c>
      <c r="O66" t="s">
        <v>6</v>
      </c>
      <c r="P66" t="s">
        <v>7</v>
      </c>
      <c r="Q66" t="s">
        <v>8</v>
      </c>
      <c r="U66">
        <f>AVERAGE(Q50:Q65)</f>
        <v>-1128.8006666666665</v>
      </c>
      <c r="Z66" t="s">
        <v>6</v>
      </c>
      <c r="AA66" t="s">
        <v>7</v>
      </c>
      <c r="AB66" t="s">
        <v>8</v>
      </c>
      <c r="AI66" t="s">
        <v>6</v>
      </c>
      <c r="AJ66" t="s">
        <v>7</v>
      </c>
      <c r="AK66" t="s">
        <v>8</v>
      </c>
      <c r="AQ66">
        <v>0</v>
      </c>
      <c r="AR66">
        <v>395.82293240000001</v>
      </c>
      <c r="AS66">
        <v>0</v>
      </c>
    </row>
    <row r="67" spans="6:45" x14ac:dyDescent="0.25">
      <c r="G67" t="s">
        <v>9</v>
      </c>
      <c r="H67" t="s">
        <v>12</v>
      </c>
      <c r="M67" s="2">
        <f>(U66-M65)/U66</f>
        <v>4.190236422019581E-2</v>
      </c>
      <c r="O67" t="s">
        <v>9</v>
      </c>
      <c r="P67" t="s">
        <v>12</v>
      </c>
      <c r="Z67" t="s">
        <v>9</v>
      </c>
      <c r="AA67" t="s">
        <v>12</v>
      </c>
      <c r="AI67" t="s">
        <v>9</v>
      </c>
      <c r="AJ67" t="s">
        <v>12</v>
      </c>
      <c r="AQ67">
        <v>22.5</v>
      </c>
      <c r="AR67">
        <v>430.50037689999999</v>
      </c>
      <c r="AS67">
        <v>0</v>
      </c>
    </row>
    <row r="68" spans="6:45" x14ac:dyDescent="0.25">
      <c r="F68" s="5" t="s">
        <v>42</v>
      </c>
      <c r="G68">
        <v>0</v>
      </c>
      <c r="H68">
        <v>172.18100000000001</v>
      </c>
      <c r="I68">
        <v>172.59399999999999</v>
      </c>
      <c r="O68">
        <v>0</v>
      </c>
      <c r="P68">
        <v>203.90299999999999</v>
      </c>
      <c r="Q68">
        <v>203.60599999999999</v>
      </c>
      <c r="Z68">
        <f>O68</f>
        <v>0</v>
      </c>
      <c r="AA68" s="4">
        <f>P68*$AF$26+H68*(1-$AF$26)</f>
        <v>188.042</v>
      </c>
      <c r="AB68" s="4">
        <f>Q68*$AF$26+I68*(1-$AF$26)</f>
        <v>188.1</v>
      </c>
      <c r="AH68" s="5" t="s">
        <v>55</v>
      </c>
      <c r="AI68">
        <f t="shared" ref="AI68:AI83" si="2">Z68</f>
        <v>0</v>
      </c>
      <c r="AJ68">
        <f>AA68+(-1*$AA$49)</f>
        <v>1293.1120000000001</v>
      </c>
      <c r="AK68">
        <f>AB68+(-1*$AB$49)</f>
        <v>1293.165</v>
      </c>
      <c r="AQ68">
        <v>45</v>
      </c>
      <c r="AR68">
        <v>460.17571020000003</v>
      </c>
      <c r="AS68">
        <v>0</v>
      </c>
    </row>
    <row r="69" spans="6:45" x14ac:dyDescent="0.25">
      <c r="F69" s="5"/>
      <c r="G69">
        <v>22.5</v>
      </c>
      <c r="H69">
        <v>199.20400000000001</v>
      </c>
      <c r="I69">
        <v>188.595</v>
      </c>
      <c r="O69">
        <v>22.5</v>
      </c>
      <c r="P69">
        <v>211.26499999999999</v>
      </c>
      <c r="Q69">
        <v>201.72499999999999</v>
      </c>
      <c r="Z69">
        <f>O69</f>
        <v>22.5</v>
      </c>
      <c r="AA69" s="4">
        <f>P69*$AF$26+H69*(1-$AF$26)</f>
        <v>205.2345</v>
      </c>
      <c r="AB69" s="4">
        <f>Q69*$AF$26+I69*(1-$AF$26)</f>
        <v>195.16</v>
      </c>
      <c r="AH69" s="5"/>
      <c r="AI69">
        <f t="shared" si="2"/>
        <v>22.5</v>
      </c>
      <c r="AJ69">
        <f>AA69+(-1*$AA$50)</f>
        <v>1310.3795</v>
      </c>
      <c r="AK69">
        <f>AB69+(-1*$AB$50)</f>
        <v>1300.335</v>
      </c>
      <c r="AQ69">
        <v>67.5</v>
      </c>
      <c r="AR69">
        <v>473.22026579999999</v>
      </c>
      <c r="AS69">
        <v>0</v>
      </c>
    </row>
    <row r="70" spans="6:45" x14ac:dyDescent="0.25">
      <c r="F70" s="5"/>
      <c r="G70">
        <v>45</v>
      </c>
      <c r="H70">
        <v>158.02199999999999</v>
      </c>
      <c r="I70">
        <v>151.62</v>
      </c>
      <c r="O70">
        <v>45</v>
      </c>
      <c r="P70">
        <v>163.93700000000001</v>
      </c>
      <c r="Q70">
        <v>157.85499999999999</v>
      </c>
      <c r="Z70">
        <f>O70</f>
        <v>45</v>
      </c>
      <c r="AA70" s="4">
        <f>P70*$AF$26+H70*(1-$AF$26)</f>
        <v>160.9795</v>
      </c>
      <c r="AB70" s="4">
        <f>Q70*$AF$26+I70*(1-$AF$26)</f>
        <v>154.73750000000001</v>
      </c>
      <c r="AH70" s="5"/>
      <c r="AI70">
        <f t="shared" si="2"/>
        <v>45</v>
      </c>
      <c r="AJ70">
        <f>AA70+(-1*$AA$51)</f>
        <v>1266.0545</v>
      </c>
      <c r="AK70">
        <f>AB70+(-1*$AB$51)</f>
        <v>1259.8425</v>
      </c>
      <c r="AQ70">
        <v>90</v>
      </c>
      <c r="AR70">
        <v>469.03237689999997</v>
      </c>
      <c r="AS70">
        <v>0</v>
      </c>
    </row>
    <row r="71" spans="6:45" x14ac:dyDescent="0.25">
      <c r="F71" s="5"/>
      <c r="G71">
        <v>67.5</v>
      </c>
      <c r="H71">
        <v>179.99100000000001</v>
      </c>
      <c r="I71">
        <v>175.71700000000001</v>
      </c>
      <c r="O71">
        <v>67.5</v>
      </c>
      <c r="P71">
        <v>183.94200000000001</v>
      </c>
      <c r="Q71">
        <v>178.822</v>
      </c>
      <c r="Z71">
        <f>O71</f>
        <v>67.5</v>
      </c>
      <c r="AA71" s="4">
        <f>P71*$AF$26+H71*(1-$AF$26)</f>
        <v>181.9665</v>
      </c>
      <c r="AB71" s="4">
        <f>Q71*$AF$26+I71*(1-$AF$26)</f>
        <v>177.26949999999999</v>
      </c>
      <c r="AH71" s="5"/>
      <c r="AI71">
        <f t="shared" si="2"/>
        <v>67.5</v>
      </c>
      <c r="AJ71">
        <f>AA71+(-1*$AA$52)</f>
        <v>1287.0565000000001</v>
      </c>
      <c r="AK71">
        <f>AB71+(-1*$AB$52)</f>
        <v>1282.3694999999998</v>
      </c>
      <c r="AQ71">
        <v>112.5</v>
      </c>
      <c r="AR71">
        <v>441.07071020000001</v>
      </c>
      <c r="AS71">
        <v>0</v>
      </c>
    </row>
    <row r="72" spans="6:45" x14ac:dyDescent="0.25">
      <c r="F72" s="5"/>
      <c r="G72">
        <v>90</v>
      </c>
      <c r="H72">
        <v>162.197</v>
      </c>
      <c r="I72">
        <v>154.76400000000001</v>
      </c>
      <c r="O72">
        <v>90</v>
      </c>
      <c r="P72">
        <v>179.69800000000001</v>
      </c>
      <c r="Q72">
        <v>173.16499999999999</v>
      </c>
      <c r="Z72">
        <f>O72</f>
        <v>90</v>
      </c>
      <c r="AA72" s="4">
        <f>P72*$AF$26+H72*(1-$AF$26)</f>
        <v>170.94749999999999</v>
      </c>
      <c r="AB72" s="4">
        <f>Q72*$AF$26+I72*(1-$AF$26)</f>
        <v>163.96449999999999</v>
      </c>
      <c r="AH72" s="5"/>
      <c r="AI72">
        <f t="shared" si="2"/>
        <v>90</v>
      </c>
      <c r="AJ72">
        <f>AA72+(-1*$AA$53)</f>
        <v>1276.0474999999999</v>
      </c>
      <c r="AK72">
        <f>AB72+(-1*$AB$53)</f>
        <v>1269.0545000000002</v>
      </c>
      <c r="AQ72">
        <v>135</v>
      </c>
      <c r="AR72">
        <v>403.67615469999998</v>
      </c>
      <c r="AS72">
        <v>0</v>
      </c>
    </row>
    <row r="73" spans="6:45" x14ac:dyDescent="0.25">
      <c r="F73" s="5"/>
      <c r="G73">
        <v>112.5</v>
      </c>
      <c r="H73">
        <v>180.828</v>
      </c>
      <c r="I73">
        <v>169.3</v>
      </c>
      <c r="O73">
        <v>112.5</v>
      </c>
      <c r="P73">
        <v>192.41300000000001</v>
      </c>
      <c r="Q73">
        <v>181.48</v>
      </c>
      <c r="Z73">
        <f>O73</f>
        <v>112.5</v>
      </c>
      <c r="AA73" s="4">
        <f>P73*$AF$26+H73*(1-$AF$26)</f>
        <v>186.62049999999999</v>
      </c>
      <c r="AB73" s="4">
        <f>Q73*$AF$26+I73*(1-$AF$26)</f>
        <v>175.39</v>
      </c>
      <c r="AH73" s="5"/>
      <c r="AI73">
        <f t="shared" si="2"/>
        <v>112.5</v>
      </c>
      <c r="AJ73">
        <f>AA73+(-1*$AA$54)</f>
        <v>1291.7204999999999</v>
      </c>
      <c r="AK73">
        <f>AB73+(-1*$AB$54)</f>
        <v>1280.5250000000001</v>
      </c>
      <c r="AQ73">
        <v>157.5</v>
      </c>
      <c r="AR73">
        <v>396.98748799999998</v>
      </c>
      <c r="AS73">
        <v>0</v>
      </c>
    </row>
    <row r="74" spans="6:45" x14ac:dyDescent="0.25">
      <c r="F74" s="5"/>
      <c r="G74">
        <v>135</v>
      </c>
      <c r="H74">
        <v>150.458</v>
      </c>
      <c r="I74">
        <v>143.596</v>
      </c>
      <c r="O74">
        <v>135</v>
      </c>
      <c r="P74">
        <v>159.16200000000001</v>
      </c>
      <c r="Q74">
        <v>152.214</v>
      </c>
      <c r="Z74">
        <f>O74</f>
        <v>135</v>
      </c>
      <c r="AA74" s="4">
        <f>P74*$AF$26+H74*(1-$AF$26)</f>
        <v>154.81</v>
      </c>
      <c r="AB74" s="4">
        <f>Q74*$AF$26+I74*(1-$AF$26)</f>
        <v>147.905</v>
      </c>
      <c r="AH74" s="5"/>
      <c r="AI74">
        <f t="shared" si="2"/>
        <v>135</v>
      </c>
      <c r="AJ74">
        <f>AA74+(-1*$AA$55)</f>
        <v>1259.925</v>
      </c>
      <c r="AK74">
        <f>AB74+(-1*$AB$55)</f>
        <v>1252.9849999999999</v>
      </c>
      <c r="AQ74">
        <v>180</v>
      </c>
      <c r="AR74">
        <v>400.33626579999998</v>
      </c>
      <c r="AS74">
        <v>0</v>
      </c>
    </row>
    <row r="75" spans="6:45" x14ac:dyDescent="0.25">
      <c r="F75" s="5"/>
      <c r="G75">
        <v>157.5</v>
      </c>
      <c r="H75">
        <v>171.422</v>
      </c>
      <c r="I75">
        <v>168.011</v>
      </c>
      <c r="O75">
        <v>157.5</v>
      </c>
      <c r="P75">
        <v>186.26</v>
      </c>
      <c r="Q75">
        <v>183.30199999999999</v>
      </c>
      <c r="Z75">
        <f>O75</f>
        <v>157.5</v>
      </c>
      <c r="AA75" s="4">
        <f>P75*$AF$26+H75*(1-$AF$26)</f>
        <v>178.84100000000001</v>
      </c>
      <c r="AB75" s="4">
        <f>Q75*$AF$26+I75*(1-$AF$26)</f>
        <v>175.65649999999999</v>
      </c>
      <c r="AH75" s="5"/>
      <c r="AI75">
        <f t="shared" si="2"/>
        <v>157.5</v>
      </c>
      <c r="AJ75">
        <f>AA75+(-1*$AA$56)</f>
        <v>1283.9209999999998</v>
      </c>
      <c r="AK75">
        <f>AB75+(-1*$AB$56)</f>
        <v>1280.7665000000002</v>
      </c>
      <c r="AQ75">
        <v>202.5</v>
      </c>
      <c r="AR75">
        <v>443.48482130000002</v>
      </c>
      <c r="AS75">
        <v>0</v>
      </c>
    </row>
    <row r="76" spans="6:45" x14ac:dyDescent="0.25">
      <c r="F76" s="5"/>
      <c r="G76">
        <v>180</v>
      </c>
      <c r="H76">
        <v>177.78299999999999</v>
      </c>
      <c r="I76">
        <v>171.81700000000001</v>
      </c>
      <c r="O76">
        <v>180</v>
      </c>
      <c r="P76">
        <v>176.88399999999999</v>
      </c>
      <c r="Q76">
        <v>170.09200000000001</v>
      </c>
      <c r="Z76">
        <f>O76</f>
        <v>180</v>
      </c>
      <c r="AA76" s="4">
        <f>P76*$AF$26+H76*(1-$AF$26)</f>
        <v>177.33349999999999</v>
      </c>
      <c r="AB76" s="4">
        <f>Q76*$AF$26+I76*(1-$AF$26)</f>
        <v>170.9545</v>
      </c>
      <c r="AH76" s="5"/>
      <c r="AI76">
        <f t="shared" si="2"/>
        <v>180</v>
      </c>
      <c r="AJ76">
        <f>AA76+(-1*$AA$57)</f>
        <v>1282.4835</v>
      </c>
      <c r="AK76">
        <f>AB76+(-1*$AB$57)</f>
        <v>1276.0445000000002</v>
      </c>
      <c r="AQ76">
        <v>225</v>
      </c>
      <c r="AR76">
        <v>477.6237102</v>
      </c>
      <c r="AS76">
        <v>0</v>
      </c>
    </row>
    <row r="77" spans="6:45" x14ac:dyDescent="0.25">
      <c r="F77" s="5"/>
      <c r="G77">
        <v>202.5</v>
      </c>
      <c r="H77">
        <v>200.67</v>
      </c>
      <c r="I77">
        <v>190.20500000000001</v>
      </c>
      <c r="O77">
        <v>202.5</v>
      </c>
      <c r="P77">
        <v>198.67699999999999</v>
      </c>
      <c r="Q77">
        <v>188.71199999999999</v>
      </c>
      <c r="Z77">
        <f>O77</f>
        <v>202.5</v>
      </c>
      <c r="AA77" s="4">
        <f>P77*$AF$26+H77*(1-$AF$26)</f>
        <v>199.67349999999999</v>
      </c>
      <c r="AB77" s="4">
        <f>Q77*$AF$26+I77*(1-$AF$26)</f>
        <v>189.45850000000002</v>
      </c>
      <c r="AH77" s="5"/>
      <c r="AI77">
        <f t="shared" si="2"/>
        <v>202.5</v>
      </c>
      <c r="AJ77">
        <f>AA77+(-1*$AA$58)</f>
        <v>1304.8485000000001</v>
      </c>
      <c r="AK77">
        <f>AB77+(-1*$AB$58)</f>
        <v>1294.6735000000001</v>
      </c>
      <c r="AQ77">
        <v>247.5</v>
      </c>
      <c r="AR77">
        <v>492.17837689999999</v>
      </c>
      <c r="AS77">
        <v>0</v>
      </c>
    </row>
    <row r="78" spans="6:45" x14ac:dyDescent="0.25">
      <c r="F78" s="5"/>
      <c r="G78">
        <v>225</v>
      </c>
      <c r="H78">
        <v>159.46299999999999</v>
      </c>
      <c r="I78">
        <v>153.434</v>
      </c>
      <c r="O78">
        <v>225</v>
      </c>
      <c r="P78">
        <v>154.00200000000001</v>
      </c>
      <c r="Q78">
        <v>148.173</v>
      </c>
      <c r="Z78">
        <f>O78</f>
        <v>225</v>
      </c>
      <c r="AA78" s="4">
        <f>P78*$AF$26+H78*(1-$AF$26)</f>
        <v>156.73250000000002</v>
      </c>
      <c r="AB78" s="4">
        <f>Q78*$AF$26+I78*(1-$AF$26)</f>
        <v>150.80349999999999</v>
      </c>
      <c r="AH78" s="5"/>
      <c r="AI78">
        <f t="shared" si="2"/>
        <v>225</v>
      </c>
      <c r="AJ78">
        <f>AA78+(-1*$AA$59)</f>
        <v>1261.9475000000002</v>
      </c>
      <c r="AK78">
        <f>AB78+(-1*$AB$59)</f>
        <v>1256.0484999999999</v>
      </c>
      <c r="AQ78">
        <v>270</v>
      </c>
      <c r="AR78">
        <v>493.53059910000002</v>
      </c>
      <c r="AS78">
        <v>0</v>
      </c>
    </row>
    <row r="79" spans="6:45" x14ac:dyDescent="0.25">
      <c r="F79" s="5"/>
      <c r="G79">
        <v>247.5</v>
      </c>
      <c r="H79">
        <v>183.238</v>
      </c>
      <c r="I79">
        <v>179.38200000000001</v>
      </c>
      <c r="O79">
        <v>247.5</v>
      </c>
      <c r="P79">
        <v>175.08799999999999</v>
      </c>
      <c r="Q79">
        <v>170.16300000000001</v>
      </c>
      <c r="Z79">
        <f>O79</f>
        <v>247.5</v>
      </c>
      <c r="AA79" s="4">
        <f>P79*$AF$26+H79*(1-$AF$26)</f>
        <v>179.16300000000001</v>
      </c>
      <c r="AB79" s="4">
        <f>Q79*$AF$26+I79*(1-$AF$26)</f>
        <v>174.77250000000001</v>
      </c>
      <c r="AH79" s="5"/>
      <c r="AI79">
        <f t="shared" si="2"/>
        <v>247.5</v>
      </c>
      <c r="AJ79">
        <f>AA79+(-1*$AA$60)</f>
        <v>1284.338</v>
      </c>
      <c r="AK79">
        <f>AB79+(-1*$AB$60)</f>
        <v>1279.9775</v>
      </c>
      <c r="AQ79">
        <v>292.5</v>
      </c>
      <c r="AR79">
        <v>458.63259909999999</v>
      </c>
      <c r="AS79">
        <v>0</v>
      </c>
    </row>
    <row r="80" spans="6:45" x14ac:dyDescent="0.25">
      <c r="F80" s="5"/>
      <c r="G80">
        <v>270</v>
      </c>
      <c r="H80">
        <v>159.892</v>
      </c>
      <c r="I80">
        <v>152.41200000000001</v>
      </c>
      <c r="O80">
        <v>270</v>
      </c>
      <c r="P80">
        <v>170.62799999999999</v>
      </c>
      <c r="Q80">
        <v>164.42</v>
      </c>
      <c r="Z80">
        <f>O80</f>
        <v>270</v>
      </c>
      <c r="AA80" s="4">
        <f>P80*$AF$26+H80*(1-$AF$26)</f>
        <v>165.26</v>
      </c>
      <c r="AB80" s="4">
        <f>Q80*$AF$26+I80*(1-$AF$26)</f>
        <v>158.416</v>
      </c>
      <c r="AH80" s="5"/>
      <c r="AI80">
        <f t="shared" si="2"/>
        <v>270</v>
      </c>
      <c r="AJ80">
        <f>AA80+(-1*$AA$61)</f>
        <v>1270.48</v>
      </c>
      <c r="AK80">
        <f>AB80+(-1*$AB$61)</f>
        <v>1263.586</v>
      </c>
      <c r="AQ80">
        <v>315</v>
      </c>
      <c r="AR80">
        <v>422.14737689999998</v>
      </c>
      <c r="AS80">
        <v>0</v>
      </c>
    </row>
    <row r="81" spans="6:45" x14ac:dyDescent="0.25">
      <c r="F81" s="5"/>
      <c r="G81">
        <v>292.5</v>
      </c>
      <c r="H81">
        <v>179.74100000000001</v>
      </c>
      <c r="I81">
        <v>168.67699999999999</v>
      </c>
      <c r="M81" t="s">
        <v>34</v>
      </c>
      <c r="N81">
        <f>MAX(I68:I83)</f>
        <v>190.20500000000001</v>
      </c>
      <c r="O81">
        <v>292.5</v>
      </c>
      <c r="P81">
        <v>181.952</v>
      </c>
      <c r="Q81">
        <v>171.72499999999999</v>
      </c>
      <c r="T81" t="s">
        <v>34</v>
      </c>
      <c r="U81">
        <f>MAX(P68:P83)</f>
        <v>211.26499999999999</v>
      </c>
      <c r="Z81">
        <f>O81</f>
        <v>292.5</v>
      </c>
      <c r="AA81" s="4">
        <f>P81*$AF$26+H81*(1-$AF$26)</f>
        <v>180.84649999999999</v>
      </c>
      <c r="AB81" s="4">
        <f>Q81*$AF$26+I81*(1-$AF$26)</f>
        <v>170.20099999999999</v>
      </c>
      <c r="AH81" s="5"/>
      <c r="AI81">
        <f t="shared" si="2"/>
        <v>292.5</v>
      </c>
      <c r="AJ81">
        <f>AA81+(-1*$AA$62)</f>
        <v>1286.0415000000003</v>
      </c>
      <c r="AK81">
        <f>AB81+(-1*$AB$62)</f>
        <v>1275.4360000000001</v>
      </c>
      <c r="AQ81">
        <v>337.5</v>
      </c>
      <c r="AR81">
        <v>402.91926580000001</v>
      </c>
      <c r="AS81">
        <v>0</v>
      </c>
    </row>
    <row r="82" spans="6:45" x14ac:dyDescent="0.25">
      <c r="F82" s="5"/>
      <c r="G82">
        <v>315</v>
      </c>
      <c r="H82">
        <v>149.501</v>
      </c>
      <c r="I82">
        <v>142.91800000000001</v>
      </c>
      <c r="M82" t="s">
        <v>35</v>
      </c>
      <c r="N82">
        <f>MIN(I68:I83)</f>
        <v>142.91800000000001</v>
      </c>
      <c r="O82">
        <v>315</v>
      </c>
      <c r="P82">
        <v>144.22800000000001</v>
      </c>
      <c r="Q82">
        <v>138.40299999999999</v>
      </c>
      <c r="T82" t="s">
        <v>35</v>
      </c>
      <c r="U82">
        <f>MIN(P68:P83)</f>
        <v>144.22800000000001</v>
      </c>
      <c r="Z82">
        <f>O82</f>
        <v>315</v>
      </c>
      <c r="AA82" s="4">
        <f>P82*$AF$26+H82*(1-$AF$26)</f>
        <v>146.86450000000002</v>
      </c>
      <c r="AB82" s="4">
        <f>Q82*$AF$26+I82*(1-$AF$26)</f>
        <v>140.66050000000001</v>
      </c>
      <c r="AH82" s="5"/>
      <c r="AI82">
        <f t="shared" si="2"/>
        <v>315</v>
      </c>
      <c r="AJ82">
        <f>AA82+(-1*$AA$63)</f>
        <v>1252.0495000000001</v>
      </c>
      <c r="AK82">
        <f>AB82+(-1*$AB$63)</f>
        <v>1245.8404999999998</v>
      </c>
    </row>
    <row r="83" spans="6:45" x14ac:dyDescent="0.25">
      <c r="F83" s="5"/>
      <c r="G83">
        <v>337.5</v>
      </c>
      <c r="H83">
        <v>176.352</v>
      </c>
      <c r="I83">
        <v>169.721</v>
      </c>
      <c r="M83" t="s">
        <v>33</v>
      </c>
      <c r="O83">
        <v>337.5</v>
      </c>
      <c r="P83">
        <v>158.06899999999999</v>
      </c>
      <c r="Q83">
        <v>149.42699999999999</v>
      </c>
      <c r="U83" t="s">
        <v>33</v>
      </c>
      <c r="Z83">
        <f>O83</f>
        <v>337.5</v>
      </c>
      <c r="AA83" s="4">
        <f>P83*$AF$26+H83*(1-$AF$26)</f>
        <v>167.2105</v>
      </c>
      <c r="AB83" s="4">
        <f>Q83*$AF$26+I83*(1-$AF$26)</f>
        <v>159.57400000000001</v>
      </c>
      <c r="AF83" t="s">
        <v>33</v>
      </c>
      <c r="AH83" s="5"/>
      <c r="AI83">
        <f t="shared" si="2"/>
        <v>337.5</v>
      </c>
      <c r="AJ83">
        <f>AA83+(-1*$AA$64)</f>
        <v>1272.3104999999998</v>
      </c>
      <c r="AK83">
        <f>AB83+(-1*$AB$64)</f>
        <v>1264.7090000000001</v>
      </c>
    </row>
    <row r="84" spans="6:45" x14ac:dyDescent="0.25">
      <c r="G84" t="s">
        <v>0</v>
      </c>
      <c r="H84" t="s">
        <v>1</v>
      </c>
      <c r="I84" t="s">
        <v>2</v>
      </c>
      <c r="J84" t="s">
        <v>3</v>
      </c>
      <c r="K84" t="s">
        <v>4</v>
      </c>
      <c r="L84" t="s">
        <v>5</v>
      </c>
      <c r="M84">
        <f>AVERAGE(I68:I83)</f>
        <v>165.79768749999999</v>
      </c>
      <c r="O84" t="s">
        <v>0</v>
      </c>
      <c r="P84" t="s">
        <v>1</v>
      </c>
      <c r="Q84" t="s">
        <v>2</v>
      </c>
      <c r="R84" t="s">
        <v>3</v>
      </c>
      <c r="S84" t="s">
        <v>4</v>
      </c>
      <c r="T84" t="s">
        <v>5</v>
      </c>
      <c r="U84">
        <f>AVERAGE(Q68:Q83)</f>
        <v>170.83025000000001</v>
      </c>
      <c r="Z84" t="s">
        <v>0</v>
      </c>
      <c r="AA84" t="s">
        <v>1</v>
      </c>
      <c r="AB84" t="s">
        <v>2</v>
      </c>
      <c r="AC84" t="s">
        <v>3</v>
      </c>
      <c r="AD84" t="s">
        <v>4</v>
      </c>
      <c r="AE84" t="s">
        <v>5</v>
      </c>
      <c r="AF84">
        <f>AVERAGE(AB68:AB83)</f>
        <v>168.31396874999999</v>
      </c>
      <c r="AI84" t="s">
        <v>0</v>
      </c>
      <c r="AJ84" t="s">
        <v>1</v>
      </c>
      <c r="AK84" t="s">
        <v>2</v>
      </c>
      <c r="AL84" t="s">
        <v>3</v>
      </c>
      <c r="AM84" t="s">
        <v>4</v>
      </c>
      <c r="AN84" t="s">
        <v>5</v>
      </c>
    </row>
    <row r="85" spans="6:45" x14ac:dyDescent="0.25">
      <c r="G85" t="s">
        <v>6</v>
      </c>
      <c r="H85" t="s">
        <v>7</v>
      </c>
      <c r="I85" t="s">
        <v>8</v>
      </c>
      <c r="O85" t="s">
        <v>6</v>
      </c>
      <c r="P85" t="s">
        <v>7</v>
      </c>
      <c r="Q85" t="s">
        <v>8</v>
      </c>
      <c r="Z85" t="s">
        <v>6</v>
      </c>
      <c r="AA85" t="s">
        <v>7</v>
      </c>
      <c r="AB85" t="s">
        <v>8</v>
      </c>
      <c r="AI85" t="s">
        <v>6</v>
      </c>
      <c r="AJ85" t="s">
        <v>7</v>
      </c>
      <c r="AK85" t="s">
        <v>8</v>
      </c>
    </row>
    <row r="86" spans="6:45" x14ac:dyDescent="0.25">
      <c r="G86" t="s">
        <v>9</v>
      </c>
      <c r="H86" t="s">
        <v>13</v>
      </c>
      <c r="O86" t="s">
        <v>9</v>
      </c>
      <c r="P86" t="s">
        <v>13</v>
      </c>
      <c r="Z86" t="s">
        <v>9</v>
      </c>
      <c r="AA86" t="s">
        <v>13</v>
      </c>
      <c r="AI86" t="s">
        <v>9</v>
      </c>
      <c r="AJ86" t="s">
        <v>13</v>
      </c>
    </row>
    <row r="87" spans="6:45" x14ac:dyDescent="0.25">
      <c r="F87" s="6" t="s">
        <v>45</v>
      </c>
      <c r="G87">
        <v>0</v>
      </c>
      <c r="H87">
        <v>-224.351</v>
      </c>
      <c r="I87">
        <v>-231.84200000000001</v>
      </c>
      <c r="O87">
        <v>0</v>
      </c>
      <c r="P87">
        <v>-371.61</v>
      </c>
      <c r="Q87">
        <v>-377.47300000000001</v>
      </c>
      <c r="Z87">
        <f>O87</f>
        <v>0</v>
      </c>
      <c r="AA87" s="4">
        <f>P87*$AF$26+H87*(1-$AF$26)</f>
        <v>-297.98050000000001</v>
      </c>
      <c r="AB87" s="4">
        <f>Q87*$AF$26+I87*(1-$AF$26)</f>
        <v>-304.65750000000003</v>
      </c>
      <c r="AH87" s="5" t="s">
        <v>56</v>
      </c>
      <c r="AI87">
        <f t="shared" ref="AI87:AI102" si="3">Z87</f>
        <v>0</v>
      </c>
      <c r="AJ87">
        <f>AA87+(-1*$AA$49)</f>
        <v>807.08950000000016</v>
      </c>
      <c r="AK87">
        <f>AB87+(-1*$AB$49)</f>
        <v>800.40750000000003</v>
      </c>
    </row>
    <row r="88" spans="6:45" x14ac:dyDescent="0.25">
      <c r="F88" s="6"/>
      <c r="G88">
        <v>22.5</v>
      </c>
      <c r="H88">
        <v>-343.70400000000001</v>
      </c>
      <c r="I88">
        <v>-318.40199999999999</v>
      </c>
      <c r="O88">
        <v>22.5</v>
      </c>
      <c r="P88">
        <v>-385.71199999999999</v>
      </c>
      <c r="Q88">
        <v>-374.65899999999999</v>
      </c>
      <c r="Z88">
        <f>O88</f>
        <v>22.5</v>
      </c>
      <c r="AA88" s="4">
        <f>P88*$AF$26+H88*(1-$AF$26)</f>
        <v>-364.70799999999997</v>
      </c>
      <c r="AB88" s="4">
        <f>Q88*$AF$26+I88*(1-$AF$26)</f>
        <v>-346.53049999999996</v>
      </c>
      <c r="AH88" s="5"/>
      <c r="AI88">
        <f t="shared" si="3"/>
        <v>22.5</v>
      </c>
      <c r="AJ88">
        <f>AA88+(-1*$AA$50)</f>
        <v>740.43700000000001</v>
      </c>
      <c r="AK88">
        <f>AB88+(-1*$AB$50)</f>
        <v>758.64449999999999</v>
      </c>
    </row>
    <row r="89" spans="6:45" x14ac:dyDescent="0.25">
      <c r="F89" s="6"/>
      <c r="G89">
        <v>45</v>
      </c>
      <c r="H89">
        <v>-450.61700000000002</v>
      </c>
      <c r="I89">
        <v>-429.09</v>
      </c>
      <c r="O89">
        <v>45</v>
      </c>
      <c r="P89">
        <v>-367.00900000000001</v>
      </c>
      <c r="Q89">
        <v>-357.53199999999998</v>
      </c>
      <c r="Z89">
        <f>O89</f>
        <v>45</v>
      </c>
      <c r="AA89" s="4">
        <f>P89*$AF$26+H89*(1-$AF$26)</f>
        <v>-408.81299999999999</v>
      </c>
      <c r="AB89" s="4">
        <f>Q89*$AF$26+I89*(1-$AF$26)</f>
        <v>-393.31099999999998</v>
      </c>
      <c r="AH89" s="5"/>
      <c r="AI89">
        <f t="shared" si="3"/>
        <v>45</v>
      </c>
      <c r="AJ89">
        <f>AA89+(-1*$AA$51)</f>
        <v>696.26200000000006</v>
      </c>
      <c r="AK89">
        <f>AB89+(-1*$AB$51)</f>
        <v>711.7940000000001</v>
      </c>
    </row>
    <row r="90" spans="6:45" x14ac:dyDescent="0.25">
      <c r="F90" s="6"/>
      <c r="G90">
        <v>67.5</v>
      </c>
      <c r="H90">
        <v>-459.096</v>
      </c>
      <c r="I90">
        <v>-453.94200000000001</v>
      </c>
      <c r="O90">
        <v>67.5</v>
      </c>
      <c r="P90">
        <v>-307.79599999999999</v>
      </c>
      <c r="Q90">
        <v>-306.27600000000001</v>
      </c>
      <c r="Z90">
        <f>O90</f>
        <v>67.5</v>
      </c>
      <c r="AA90" s="4">
        <f>P90*$AF$26+H90*(1-$AF$26)</f>
        <v>-383.44600000000003</v>
      </c>
      <c r="AB90" s="4">
        <f>Q90*$AF$26+I90*(1-$AF$26)</f>
        <v>-380.10900000000004</v>
      </c>
      <c r="AH90" s="5"/>
      <c r="AI90">
        <f t="shared" si="3"/>
        <v>67.5</v>
      </c>
      <c r="AJ90">
        <f>AA90+(-1*$AA$52)</f>
        <v>721.64400000000012</v>
      </c>
      <c r="AK90">
        <f>AB90+(-1*$AB$52)</f>
        <v>724.99099999999987</v>
      </c>
    </row>
    <row r="91" spans="6:45" x14ac:dyDescent="0.25">
      <c r="F91" s="6"/>
      <c r="G91">
        <v>90</v>
      </c>
      <c r="H91">
        <v>-422.68799999999999</v>
      </c>
      <c r="I91">
        <v>-446.577</v>
      </c>
      <c r="O91">
        <v>90</v>
      </c>
      <c r="P91">
        <v>-283.27100000000002</v>
      </c>
      <c r="Q91">
        <v>-298.625</v>
      </c>
      <c r="Z91">
        <f>O91</f>
        <v>90</v>
      </c>
      <c r="AA91" s="4">
        <f>P91*$AF$26+H91*(1-$AF$26)</f>
        <v>-352.97950000000003</v>
      </c>
      <c r="AB91" s="4">
        <f>Q91*$AF$26+I91*(1-$AF$26)</f>
        <v>-372.601</v>
      </c>
      <c r="AH91" s="5"/>
      <c r="AI91">
        <f t="shared" si="3"/>
        <v>90</v>
      </c>
      <c r="AJ91">
        <f>AA91+(-1*$AA$53)</f>
        <v>752.12049999999988</v>
      </c>
      <c r="AK91">
        <f>AB91+(-1*$AB$53)</f>
        <v>732.48900000000015</v>
      </c>
    </row>
    <row r="92" spans="6:45" x14ac:dyDescent="0.25">
      <c r="F92" s="6"/>
      <c r="G92">
        <v>112.5</v>
      </c>
      <c r="H92">
        <v>-344.78399999999999</v>
      </c>
      <c r="I92">
        <v>-388.37700000000001</v>
      </c>
      <c r="O92">
        <v>112.5</v>
      </c>
      <c r="P92">
        <v>-316.50299999999999</v>
      </c>
      <c r="Q92">
        <v>-345.39299999999997</v>
      </c>
      <c r="Z92">
        <f>O92</f>
        <v>112.5</v>
      </c>
      <c r="AA92" s="4">
        <f>P92*$AF$26+H92*(1-$AF$26)</f>
        <v>-330.64350000000002</v>
      </c>
      <c r="AB92" s="4">
        <f>Q92*$AF$26+I92*(1-$AF$26)</f>
        <v>-366.88499999999999</v>
      </c>
      <c r="AH92" s="5"/>
      <c r="AI92">
        <f t="shared" si="3"/>
        <v>112.5</v>
      </c>
      <c r="AJ92">
        <f>AA92+(-1*$AA$54)</f>
        <v>774.45649999999989</v>
      </c>
      <c r="AK92">
        <f>AB92+(-1*$AB$54)</f>
        <v>738.25</v>
      </c>
    </row>
    <row r="93" spans="6:45" x14ac:dyDescent="0.25">
      <c r="F93" s="6"/>
      <c r="G93">
        <v>135</v>
      </c>
      <c r="H93">
        <v>-226.95699999999999</v>
      </c>
      <c r="I93">
        <v>-268.14600000000002</v>
      </c>
      <c r="O93">
        <v>135</v>
      </c>
      <c r="P93">
        <v>-330.10300000000001</v>
      </c>
      <c r="Q93">
        <v>-358.84300000000002</v>
      </c>
      <c r="Z93">
        <f>O93</f>
        <v>135</v>
      </c>
      <c r="AA93" s="4">
        <f>P93*$AF$26+H93*(1-$AF$26)</f>
        <v>-278.52999999999997</v>
      </c>
      <c r="AB93" s="4">
        <f>Q93*$AF$26+I93*(1-$AF$26)</f>
        <v>-313.49450000000002</v>
      </c>
      <c r="AH93" s="5"/>
      <c r="AI93">
        <f t="shared" si="3"/>
        <v>135</v>
      </c>
      <c r="AJ93">
        <f>AA93+(-1*$AA$55)</f>
        <v>826.58500000000004</v>
      </c>
      <c r="AK93">
        <f>AB93+(-1*$AB$55)</f>
        <v>791.58549999999991</v>
      </c>
    </row>
    <row r="94" spans="6:45" x14ac:dyDescent="0.25">
      <c r="F94" s="6"/>
      <c r="G94">
        <v>157.5</v>
      </c>
      <c r="H94">
        <v>-185.88800000000001</v>
      </c>
      <c r="I94">
        <v>-206.42</v>
      </c>
      <c r="O94">
        <v>157.5</v>
      </c>
      <c r="P94">
        <v>-363.16199999999998</v>
      </c>
      <c r="Q94">
        <v>-379.52</v>
      </c>
      <c r="Z94">
        <f>O94</f>
        <v>157.5</v>
      </c>
      <c r="AA94" s="4">
        <f>P94*$AF$26+H94*(1-$AF$26)</f>
        <v>-274.52499999999998</v>
      </c>
      <c r="AB94" s="4">
        <f>Q94*$AF$26+I94*(1-$AF$26)</f>
        <v>-292.96999999999997</v>
      </c>
      <c r="AH94" s="5"/>
      <c r="AI94">
        <f t="shared" si="3"/>
        <v>157.5</v>
      </c>
      <c r="AJ94">
        <f>AA94+(-1*$AA$56)</f>
        <v>830.55499999999995</v>
      </c>
      <c r="AK94">
        <f>AB94+(-1*$AB$56)</f>
        <v>812.1400000000001</v>
      </c>
    </row>
    <row r="95" spans="6:45" x14ac:dyDescent="0.25">
      <c r="F95" s="6"/>
      <c r="G95">
        <v>180</v>
      </c>
      <c r="H95">
        <v>-243.11500000000001</v>
      </c>
      <c r="I95">
        <v>-229.98099999999999</v>
      </c>
      <c r="O95">
        <v>180</v>
      </c>
      <c r="P95">
        <v>-413.16899999999998</v>
      </c>
      <c r="Q95">
        <v>-408.82100000000003</v>
      </c>
      <c r="Z95">
        <f>O95</f>
        <v>180</v>
      </c>
      <c r="AA95" s="4">
        <f>P95*$AF$26+H95*(1-$AF$26)</f>
        <v>-328.142</v>
      </c>
      <c r="AB95" s="4">
        <f>Q95*$AF$26+I95*(1-$AF$26)</f>
        <v>-319.40100000000001</v>
      </c>
      <c r="AH95" s="5"/>
      <c r="AI95">
        <f t="shared" si="3"/>
        <v>180</v>
      </c>
      <c r="AJ95">
        <f>AA95+(-1*$AA$57)</f>
        <v>777.00800000000004</v>
      </c>
      <c r="AK95">
        <f>AB95+(-1*$AB$57)</f>
        <v>785.68900000000008</v>
      </c>
    </row>
    <row r="96" spans="6:45" x14ac:dyDescent="0.25">
      <c r="F96" s="6"/>
      <c r="G96">
        <v>202.5</v>
      </c>
      <c r="H96">
        <v>-343.28300000000002</v>
      </c>
      <c r="I96">
        <v>-317.77499999999998</v>
      </c>
      <c r="O96">
        <v>202.5</v>
      </c>
      <c r="P96">
        <v>-399.25099999999998</v>
      </c>
      <c r="Q96">
        <v>-388.25400000000002</v>
      </c>
      <c r="Z96">
        <f>O96</f>
        <v>202.5</v>
      </c>
      <c r="AA96" s="4">
        <f>P96*$AF$26+H96*(1-$AF$26)</f>
        <v>-371.267</v>
      </c>
      <c r="AB96" s="4">
        <f>Q96*$AF$26+I96*(1-$AF$26)</f>
        <v>-353.0145</v>
      </c>
      <c r="AH96" s="5"/>
      <c r="AI96">
        <f t="shared" si="3"/>
        <v>202.5</v>
      </c>
      <c r="AJ96">
        <f>AA96+(-1*$AA$58)</f>
        <v>733.9079999999999</v>
      </c>
      <c r="AK96">
        <f>AB96+(-1*$AB$58)</f>
        <v>752.20050000000015</v>
      </c>
    </row>
    <row r="97" spans="6:40" x14ac:dyDescent="0.25">
      <c r="F97" s="6"/>
      <c r="G97">
        <v>225</v>
      </c>
      <c r="H97">
        <v>-449.35500000000002</v>
      </c>
      <c r="I97">
        <v>-428.49599999999998</v>
      </c>
      <c r="O97">
        <v>225</v>
      </c>
      <c r="P97">
        <v>-377.197</v>
      </c>
      <c r="Q97">
        <v>-367.86900000000003</v>
      </c>
      <c r="Z97">
        <f>O97</f>
        <v>225</v>
      </c>
      <c r="AA97" s="4">
        <f>P97*$AF$26+H97*(1-$AF$26)</f>
        <v>-413.27600000000001</v>
      </c>
      <c r="AB97" s="4">
        <f>Q97*$AF$26+I97*(1-$AF$26)</f>
        <v>-398.1825</v>
      </c>
      <c r="AH97" s="5"/>
      <c r="AI97">
        <f t="shared" si="3"/>
        <v>225</v>
      </c>
      <c r="AJ97">
        <f>AA97+(-1*$AA$59)</f>
        <v>691.93900000000008</v>
      </c>
      <c r="AK97">
        <f>AB97+(-1*$AB$59)</f>
        <v>707.06249999999989</v>
      </c>
    </row>
    <row r="98" spans="6:40" x14ac:dyDescent="0.25">
      <c r="F98" s="6"/>
      <c r="G98">
        <v>247.5</v>
      </c>
      <c r="H98">
        <v>-455.92500000000001</v>
      </c>
      <c r="I98">
        <v>-450.90699999999998</v>
      </c>
      <c r="O98">
        <v>247.5</v>
      </c>
      <c r="P98">
        <v>-316.87</v>
      </c>
      <c r="Q98">
        <v>-315.54700000000003</v>
      </c>
      <c r="Z98">
        <f>O98</f>
        <v>247.5</v>
      </c>
      <c r="AA98" s="4">
        <f>P98*$AF$26+H98*(1-$AF$26)</f>
        <v>-386.39750000000004</v>
      </c>
      <c r="AB98" s="4">
        <f>Q98*$AF$26+I98*(1-$AF$26)</f>
        <v>-383.22699999999998</v>
      </c>
      <c r="AH98" s="5"/>
      <c r="AI98">
        <f t="shared" si="3"/>
        <v>247.5</v>
      </c>
      <c r="AJ98">
        <f>AA98+(-1*$AA$60)</f>
        <v>718.77749999999992</v>
      </c>
      <c r="AK98">
        <f>AB98+(-1*$AB$60)</f>
        <v>721.97799999999995</v>
      </c>
    </row>
    <row r="99" spans="6:40" x14ac:dyDescent="0.25">
      <c r="F99" s="6"/>
      <c r="G99">
        <v>270</v>
      </c>
      <c r="H99">
        <v>-425.00200000000001</v>
      </c>
      <c r="I99">
        <v>-448.21800000000002</v>
      </c>
      <c r="O99">
        <v>270</v>
      </c>
      <c r="P99">
        <v>-292.48099999999999</v>
      </c>
      <c r="Q99">
        <v>-307.08300000000003</v>
      </c>
      <c r="Z99">
        <f>O99</f>
        <v>270</v>
      </c>
      <c r="AA99" s="4">
        <f>P99*$AF$26+H99*(1-$AF$26)</f>
        <v>-358.74149999999997</v>
      </c>
      <c r="AB99" s="4">
        <f>Q99*$AF$26+I99*(1-$AF$26)</f>
        <v>-377.65050000000002</v>
      </c>
      <c r="AH99" s="5"/>
      <c r="AI99">
        <f t="shared" si="3"/>
        <v>270</v>
      </c>
      <c r="AJ99">
        <f>AA99+(-1*$AA$61)</f>
        <v>746.47850000000005</v>
      </c>
      <c r="AK99">
        <f>AB99+(-1*$AB$61)</f>
        <v>727.51950000000011</v>
      </c>
    </row>
    <row r="100" spans="6:40" x14ac:dyDescent="0.25">
      <c r="F100" s="6"/>
      <c r="G100">
        <v>292.5</v>
      </c>
      <c r="H100">
        <v>-345.86900000000003</v>
      </c>
      <c r="I100">
        <v>-387.60700000000003</v>
      </c>
      <c r="O100">
        <v>292.5</v>
      </c>
      <c r="P100">
        <v>-327.05399999999997</v>
      </c>
      <c r="Q100">
        <v>-354.46300000000002</v>
      </c>
      <c r="Z100">
        <f>O100</f>
        <v>292.5</v>
      </c>
      <c r="AA100" s="4">
        <f>P100*$AF$26+H100*(1-$AF$26)</f>
        <v>-336.4615</v>
      </c>
      <c r="AB100" s="4">
        <f>Q100*$AF$26+I100*(1-$AF$26)</f>
        <v>-371.03500000000003</v>
      </c>
      <c r="AH100" s="5"/>
      <c r="AI100">
        <f t="shared" si="3"/>
        <v>292.5</v>
      </c>
      <c r="AJ100">
        <f>AA100+(-1*$AA$62)</f>
        <v>768.73350000000016</v>
      </c>
      <c r="AK100">
        <f>AB100+(-1*$AB$62)</f>
        <v>734.2</v>
      </c>
    </row>
    <row r="101" spans="6:40" x14ac:dyDescent="0.25">
      <c r="F101" s="6"/>
      <c r="G101">
        <v>315</v>
      </c>
      <c r="H101">
        <v>-227.88</v>
      </c>
      <c r="I101">
        <v>-267.39</v>
      </c>
      <c r="O101">
        <v>315</v>
      </c>
      <c r="P101">
        <v>-345.06</v>
      </c>
      <c r="Q101">
        <v>-371.697</v>
      </c>
      <c r="Z101">
        <f>O101</f>
        <v>315</v>
      </c>
      <c r="AA101" s="4">
        <f>P101*$AF$26+H101*(1-$AF$26)</f>
        <v>-286.47000000000003</v>
      </c>
      <c r="AB101" s="4">
        <f>Q101*$AF$26+I101*(1-$AF$26)</f>
        <v>-319.54349999999999</v>
      </c>
      <c r="AH101" s="5"/>
      <c r="AI101">
        <f t="shared" si="3"/>
        <v>315</v>
      </c>
      <c r="AJ101">
        <f>AA101+(-1*$AA$63)</f>
        <v>818.71499999999992</v>
      </c>
      <c r="AK101">
        <f>AB101+(-1*$AB$63)</f>
        <v>785.63649999999984</v>
      </c>
    </row>
    <row r="102" spans="6:40" x14ac:dyDescent="0.25">
      <c r="F102" s="6"/>
      <c r="G102">
        <v>337.5</v>
      </c>
      <c r="H102">
        <v>-180.965</v>
      </c>
      <c r="I102">
        <v>-204.01</v>
      </c>
      <c r="M102" t="s">
        <v>33</v>
      </c>
      <c r="O102">
        <v>337.5</v>
      </c>
      <c r="P102">
        <v>-391.28500000000003</v>
      </c>
      <c r="Q102">
        <v>-412.77</v>
      </c>
      <c r="U102" t="s">
        <v>33</v>
      </c>
      <c r="Z102">
        <f>O102</f>
        <v>337.5</v>
      </c>
      <c r="AA102" s="4">
        <f>P102*$AF$26+H102*(1-$AF$26)</f>
        <v>-286.125</v>
      </c>
      <c r="AB102" s="4">
        <f>Q102*$AF$26+I102*(1-$AF$26)</f>
        <v>-308.39</v>
      </c>
      <c r="AF102" t="s">
        <v>33</v>
      </c>
      <c r="AH102" s="5"/>
      <c r="AI102">
        <f t="shared" si="3"/>
        <v>337.5</v>
      </c>
      <c r="AJ102">
        <f>AA102+(-1*$AA$64)</f>
        <v>818.97499999999991</v>
      </c>
      <c r="AK102">
        <f>AB102+(-1*$AB$64)</f>
        <v>796.745</v>
      </c>
    </row>
    <row r="103" spans="6:40" x14ac:dyDescent="0.25">
      <c r="G103" t="s">
        <v>0</v>
      </c>
      <c r="H103" t="s">
        <v>1</v>
      </c>
      <c r="I103" t="s">
        <v>2</v>
      </c>
      <c r="J103" t="s">
        <v>3</v>
      </c>
      <c r="K103" t="s">
        <v>4</v>
      </c>
      <c r="L103" t="s">
        <v>5</v>
      </c>
      <c r="M103">
        <f>AVERAGE(I87:I102)</f>
        <v>-342.32375000000002</v>
      </c>
      <c r="O103" t="s">
        <v>0</v>
      </c>
      <c r="P103" t="s">
        <v>1</v>
      </c>
      <c r="Q103" t="s">
        <v>2</v>
      </c>
      <c r="R103" t="s">
        <v>3</v>
      </c>
      <c r="S103" t="s">
        <v>4</v>
      </c>
      <c r="T103" t="s">
        <v>5</v>
      </c>
      <c r="U103">
        <f>AVERAGE(Q87:Q102)</f>
        <v>-357.80156249999993</v>
      </c>
      <c r="Z103" t="s">
        <v>0</v>
      </c>
      <c r="AA103" t="s">
        <v>1</v>
      </c>
      <c r="AB103" t="s">
        <v>2</v>
      </c>
      <c r="AC103" t="s">
        <v>3</v>
      </c>
      <c r="AD103" t="s">
        <v>4</v>
      </c>
      <c r="AE103" t="s">
        <v>5</v>
      </c>
      <c r="AF103">
        <f>AVERAGE(AB87:AB102)</f>
        <v>-350.06265624999992</v>
      </c>
      <c r="AI103" t="s">
        <v>0</v>
      </c>
      <c r="AJ103" t="s">
        <v>1</v>
      </c>
      <c r="AK103" t="s">
        <v>2</v>
      </c>
      <c r="AL103" t="s">
        <v>3</v>
      </c>
      <c r="AM103" t="s">
        <v>4</v>
      </c>
      <c r="AN103" t="s">
        <v>5</v>
      </c>
    </row>
    <row r="104" spans="6:40" x14ac:dyDescent="0.25">
      <c r="G104" t="s">
        <v>6</v>
      </c>
      <c r="H104" t="s">
        <v>7</v>
      </c>
      <c r="I104" t="s">
        <v>8</v>
      </c>
      <c r="O104" t="s">
        <v>6</v>
      </c>
      <c r="P104" t="s">
        <v>7</v>
      </c>
      <c r="Q104" t="s">
        <v>8</v>
      </c>
      <c r="Z104" t="s">
        <v>6</v>
      </c>
      <c r="AA104" t="s">
        <v>7</v>
      </c>
      <c r="AB104" t="s">
        <v>8</v>
      </c>
      <c r="AI104" t="s">
        <v>6</v>
      </c>
      <c r="AJ104" t="s">
        <v>7</v>
      </c>
      <c r="AK104" t="s">
        <v>8</v>
      </c>
    </row>
    <row r="105" spans="6:40" x14ac:dyDescent="0.25">
      <c r="G105" t="s">
        <v>9</v>
      </c>
      <c r="H105" t="s">
        <v>14</v>
      </c>
      <c r="O105" t="s">
        <v>9</v>
      </c>
      <c r="P105" t="s">
        <v>14</v>
      </c>
      <c r="Z105" t="s">
        <v>9</v>
      </c>
      <c r="AA105" t="s">
        <v>14</v>
      </c>
      <c r="AI105" t="s">
        <v>9</v>
      </c>
      <c r="AJ105" t="s">
        <v>14</v>
      </c>
    </row>
    <row r="106" spans="6:40" x14ac:dyDescent="0.25">
      <c r="F106" s="6" t="s">
        <v>44</v>
      </c>
      <c r="G106">
        <v>0</v>
      </c>
      <c r="H106">
        <v>-194.73</v>
      </c>
      <c r="I106">
        <v>-201.60499999999999</v>
      </c>
      <c r="O106">
        <v>0</v>
      </c>
      <c r="P106">
        <v>-340.56799999999998</v>
      </c>
      <c r="Q106">
        <v>-345.85700000000003</v>
      </c>
      <c r="Z106">
        <f>O106</f>
        <v>0</v>
      </c>
      <c r="AA106" s="4">
        <f>P106*$AF$26+H106*(1-$AF$26)</f>
        <v>-267.649</v>
      </c>
      <c r="AB106" s="4">
        <f>Q106*$AF$26+I106*(1-$AF$26)</f>
        <v>-273.73099999999999</v>
      </c>
      <c r="AH106" s="5" t="s">
        <v>56</v>
      </c>
      <c r="AI106">
        <f t="shared" ref="AI106:AI121" si="4">Z106</f>
        <v>0</v>
      </c>
      <c r="AJ106">
        <f>AA106+(-1*$AA$49)</f>
        <v>837.42100000000016</v>
      </c>
      <c r="AK106">
        <f>AB106+(-1*$AB$49)</f>
        <v>831.33400000000006</v>
      </c>
    </row>
    <row r="107" spans="6:40" x14ac:dyDescent="0.25">
      <c r="F107" s="6"/>
      <c r="G107">
        <v>22.5</v>
      </c>
      <c r="H107">
        <v>-317.327</v>
      </c>
      <c r="I107">
        <v>-293.08800000000002</v>
      </c>
      <c r="O107">
        <v>22.5</v>
      </c>
      <c r="P107">
        <v>-359.88600000000002</v>
      </c>
      <c r="Q107">
        <v>-349.75</v>
      </c>
      <c r="Z107">
        <f>O107</f>
        <v>22.5</v>
      </c>
      <c r="AA107" s="4">
        <f>P107*$AF$26+H107*(1-$AF$26)</f>
        <v>-338.60649999999998</v>
      </c>
      <c r="AB107" s="4">
        <f>Q107*$AF$26+I107*(1-$AF$26)</f>
        <v>-321.41899999999998</v>
      </c>
      <c r="AH107" s="5"/>
      <c r="AI107">
        <f t="shared" si="4"/>
        <v>22.5</v>
      </c>
      <c r="AJ107">
        <f>AA107+(-1*$AA$50)</f>
        <v>766.5385</v>
      </c>
      <c r="AK107">
        <f>AB107+(-1*$AB$50)</f>
        <v>783.75599999999997</v>
      </c>
    </row>
    <row r="108" spans="6:40" x14ac:dyDescent="0.25">
      <c r="F108" s="6"/>
      <c r="G108">
        <v>45</v>
      </c>
      <c r="H108">
        <v>-429.55799999999999</v>
      </c>
      <c r="I108">
        <v>-407.447</v>
      </c>
      <c r="O108">
        <v>45</v>
      </c>
      <c r="P108">
        <v>-346.22</v>
      </c>
      <c r="Q108">
        <v>-336.35599999999999</v>
      </c>
      <c r="Z108">
        <f>O108</f>
        <v>45</v>
      </c>
      <c r="AA108" s="4">
        <f>P108*$AF$26+H108*(1-$AF$26)</f>
        <v>-387.88900000000001</v>
      </c>
      <c r="AB108" s="4">
        <f>Q108*$AF$26+I108*(1-$AF$26)</f>
        <v>-371.9015</v>
      </c>
      <c r="AH108" s="5"/>
      <c r="AI108">
        <f t="shared" si="4"/>
        <v>45</v>
      </c>
      <c r="AJ108">
        <f>AA108+(-1*$AA$51)</f>
        <v>717.18600000000004</v>
      </c>
      <c r="AK108">
        <f>AB108+(-1*$AB$51)</f>
        <v>733.20350000000008</v>
      </c>
    </row>
    <row r="109" spans="6:40" x14ac:dyDescent="0.25">
      <c r="F109" s="6"/>
      <c r="G109">
        <v>67.5</v>
      </c>
      <c r="H109">
        <v>-439.28899999999999</v>
      </c>
      <c r="I109">
        <v>-433.05</v>
      </c>
      <c r="O109">
        <v>67.5</v>
      </c>
      <c r="P109">
        <v>-285.767</v>
      </c>
      <c r="Q109">
        <v>-283.411</v>
      </c>
      <c r="Z109">
        <f>O109</f>
        <v>67.5</v>
      </c>
      <c r="AA109" s="4">
        <f>P109*$AF$26+H109*(1-$AF$26)</f>
        <v>-362.52800000000002</v>
      </c>
      <c r="AB109" s="4">
        <f>Q109*$AF$26+I109*(1-$AF$26)</f>
        <v>-358.23050000000001</v>
      </c>
      <c r="AH109" s="5"/>
      <c r="AI109">
        <f t="shared" si="4"/>
        <v>67.5</v>
      </c>
      <c r="AJ109">
        <f>AA109+(-1*$AA$52)</f>
        <v>742.56200000000013</v>
      </c>
      <c r="AK109">
        <f>AB109+(-1*$AB$52)</f>
        <v>746.8694999999999</v>
      </c>
    </row>
    <row r="110" spans="6:40" x14ac:dyDescent="0.25">
      <c r="F110" s="6"/>
      <c r="G110">
        <v>90</v>
      </c>
      <c r="H110">
        <v>-397.74400000000003</v>
      </c>
      <c r="I110">
        <v>-422.40699999999998</v>
      </c>
      <c r="O110">
        <v>90</v>
      </c>
      <c r="P110">
        <v>-255.34700000000001</v>
      </c>
      <c r="Q110">
        <v>-271.41199999999998</v>
      </c>
      <c r="Z110">
        <f>O110</f>
        <v>90</v>
      </c>
      <c r="AA110" s="4">
        <f>P110*$AF$26+H110*(1-$AF$26)</f>
        <v>-326.5455</v>
      </c>
      <c r="AB110" s="4">
        <f>Q110*$AF$26+I110*(1-$AF$26)</f>
        <v>-346.90949999999998</v>
      </c>
      <c r="AH110" s="5"/>
      <c r="AI110">
        <f t="shared" si="4"/>
        <v>90</v>
      </c>
      <c r="AJ110">
        <f>AA110+(-1*$AA$53)</f>
        <v>778.55449999999996</v>
      </c>
      <c r="AK110">
        <f>AB110+(-1*$AB$53)</f>
        <v>758.18050000000017</v>
      </c>
    </row>
    <row r="111" spans="6:40" x14ac:dyDescent="0.25">
      <c r="F111" s="6"/>
      <c r="G111">
        <v>112.5</v>
      </c>
      <c r="H111">
        <v>-318.32499999999999</v>
      </c>
      <c r="I111">
        <v>-364.553</v>
      </c>
      <c r="O111">
        <v>112.5</v>
      </c>
      <c r="P111">
        <v>-288.86399999999998</v>
      </c>
      <c r="Q111">
        <v>-320.14299999999997</v>
      </c>
      <c r="Z111">
        <f>O111</f>
        <v>112.5</v>
      </c>
      <c r="AA111" s="4">
        <f>P111*$AF$26+H111*(1-$AF$26)</f>
        <v>-303.59449999999998</v>
      </c>
      <c r="AB111" s="4">
        <f>Q111*$AF$26+I111*(1-$AF$26)</f>
        <v>-342.34799999999996</v>
      </c>
      <c r="AH111" s="5"/>
      <c r="AI111">
        <f t="shared" si="4"/>
        <v>112.5</v>
      </c>
      <c r="AJ111">
        <f>AA111+(-1*$AA$54)</f>
        <v>801.50549999999998</v>
      </c>
      <c r="AK111">
        <f>AB111+(-1*$AB$54)</f>
        <v>762.78700000000003</v>
      </c>
    </row>
    <row r="112" spans="6:40" x14ac:dyDescent="0.25">
      <c r="F112" s="6"/>
      <c r="G112">
        <v>135</v>
      </c>
      <c r="H112">
        <v>-211.03800000000001</v>
      </c>
      <c r="I112">
        <v>-251.411</v>
      </c>
      <c r="O112">
        <v>135</v>
      </c>
      <c r="P112">
        <v>-314.02300000000002</v>
      </c>
      <c r="Q112">
        <v>-341.99400000000003</v>
      </c>
      <c r="Z112">
        <f>O112</f>
        <v>135</v>
      </c>
      <c r="AA112" s="4">
        <f>P112*$AF$26+H112*(1-$AF$26)</f>
        <v>-262.53050000000002</v>
      </c>
      <c r="AB112" s="4">
        <f>Q112*$AF$26+I112*(1-$AF$26)</f>
        <v>-296.70249999999999</v>
      </c>
      <c r="AH112" s="5"/>
      <c r="AI112">
        <f t="shared" si="4"/>
        <v>135</v>
      </c>
      <c r="AJ112">
        <f>AA112+(-1*$AA$55)</f>
        <v>842.58449999999993</v>
      </c>
      <c r="AK112">
        <f>AB112+(-1*$AB$55)</f>
        <v>808.37749999999994</v>
      </c>
    </row>
    <row r="113" spans="6:40" x14ac:dyDescent="0.25">
      <c r="F113" s="6"/>
      <c r="G113">
        <v>157.5</v>
      </c>
      <c r="H113">
        <v>-157.33500000000001</v>
      </c>
      <c r="I113">
        <v>-175.77099999999999</v>
      </c>
      <c r="O113">
        <v>157.5</v>
      </c>
      <c r="P113">
        <v>-333.12599999999998</v>
      </c>
      <c r="Q113">
        <v>-347.50900000000001</v>
      </c>
      <c r="Z113">
        <f>O113</f>
        <v>157.5</v>
      </c>
      <c r="AA113" s="4">
        <f>P113*$AF$26+H113*(1-$AF$26)</f>
        <v>-245.23050000000001</v>
      </c>
      <c r="AB113" s="4">
        <f>Q113*$AF$26+I113*(1-$AF$26)</f>
        <v>-261.64</v>
      </c>
      <c r="AH113" s="5"/>
      <c r="AI113">
        <f t="shared" si="4"/>
        <v>157.5</v>
      </c>
      <c r="AJ113">
        <f>AA113+(-1*$AA$56)</f>
        <v>859.84949999999992</v>
      </c>
      <c r="AK113">
        <f>AB113+(-1*$AB$56)</f>
        <v>843.47000000000014</v>
      </c>
    </row>
    <row r="114" spans="6:40" x14ac:dyDescent="0.25">
      <c r="F114" s="6"/>
      <c r="G114">
        <v>180</v>
      </c>
      <c r="H114">
        <v>-211.81899999999999</v>
      </c>
      <c r="I114">
        <v>-199.96299999999999</v>
      </c>
      <c r="O114">
        <v>180</v>
      </c>
      <c r="P114">
        <v>-380.73700000000002</v>
      </c>
      <c r="Q114">
        <v>-377.52499999999998</v>
      </c>
      <c r="Z114">
        <f>O114</f>
        <v>180</v>
      </c>
      <c r="AA114" s="4">
        <f>P114*$AF$26+H114*(1-$AF$26)</f>
        <v>-296.27800000000002</v>
      </c>
      <c r="AB114" s="4">
        <f>Q114*$AF$26+I114*(1-$AF$26)</f>
        <v>-288.74399999999997</v>
      </c>
      <c r="AH114" s="5"/>
      <c r="AI114">
        <f t="shared" si="4"/>
        <v>180</v>
      </c>
      <c r="AJ114">
        <f>AA114+(-1*$AA$57)</f>
        <v>808.87200000000007</v>
      </c>
      <c r="AK114">
        <f>AB114+(-1*$AB$57)</f>
        <v>816.34600000000023</v>
      </c>
    </row>
    <row r="115" spans="6:40" x14ac:dyDescent="0.25">
      <c r="F115" s="6"/>
      <c r="G115">
        <v>202.5</v>
      </c>
      <c r="H115">
        <v>-316.88099999999997</v>
      </c>
      <c r="I115">
        <v>-292.42</v>
      </c>
      <c r="O115">
        <v>202.5</v>
      </c>
      <c r="P115">
        <v>-373.44600000000003</v>
      </c>
      <c r="Q115">
        <v>-363.35399999999998</v>
      </c>
      <c r="Z115">
        <f>O115</f>
        <v>202.5</v>
      </c>
      <c r="AA115" s="4">
        <f>P115*$AF$26+H115*(1-$AF$26)</f>
        <v>-345.1635</v>
      </c>
      <c r="AB115" s="4">
        <f>Q115*$AF$26+I115*(1-$AF$26)</f>
        <v>-327.887</v>
      </c>
      <c r="AH115" s="5"/>
      <c r="AI115">
        <f t="shared" si="4"/>
        <v>202.5</v>
      </c>
      <c r="AJ115">
        <f>AA115+(-1*$AA$58)</f>
        <v>760.01149999999996</v>
      </c>
      <c r="AK115">
        <f>AB115+(-1*$AB$58)</f>
        <v>777.3280000000002</v>
      </c>
    </row>
    <row r="116" spans="6:40" x14ac:dyDescent="0.25">
      <c r="F116" s="6"/>
      <c r="G116">
        <v>225</v>
      </c>
      <c r="H116">
        <v>-428.30700000000002</v>
      </c>
      <c r="I116">
        <v>-406.84500000000003</v>
      </c>
      <c r="O116">
        <v>225</v>
      </c>
      <c r="P116">
        <v>-356.45100000000002</v>
      </c>
      <c r="Q116">
        <v>-346.70699999999999</v>
      </c>
      <c r="Z116">
        <f>O116</f>
        <v>225</v>
      </c>
      <c r="AA116" s="4">
        <f>P116*$AF$26+H116*(1-$AF$26)</f>
        <v>-392.37900000000002</v>
      </c>
      <c r="AB116" s="4">
        <f>Q116*$AF$26+I116*(1-$AF$26)</f>
        <v>-376.77600000000001</v>
      </c>
      <c r="AH116" s="5"/>
      <c r="AI116">
        <f t="shared" si="4"/>
        <v>225</v>
      </c>
      <c r="AJ116">
        <f>AA116+(-1*$AA$59)</f>
        <v>712.83600000000013</v>
      </c>
      <c r="AK116">
        <f>AB116+(-1*$AB$59)</f>
        <v>728.46899999999982</v>
      </c>
    </row>
    <row r="117" spans="6:40" x14ac:dyDescent="0.25">
      <c r="F117" s="6"/>
      <c r="G117">
        <v>247.5</v>
      </c>
      <c r="H117">
        <v>-436.125</v>
      </c>
      <c r="I117">
        <v>-430.07400000000001</v>
      </c>
      <c r="O117">
        <v>247.5</v>
      </c>
      <c r="P117">
        <v>-294.887</v>
      </c>
      <c r="Q117">
        <v>-292.76499999999999</v>
      </c>
      <c r="Z117">
        <f>O117</f>
        <v>247.5</v>
      </c>
      <c r="AA117" s="4">
        <f>P117*$AF$26+H117*(1-$AF$26)</f>
        <v>-365.50599999999997</v>
      </c>
      <c r="AB117" s="4">
        <f>Q117*$AF$26+I117*(1-$AF$26)</f>
        <v>-361.41949999999997</v>
      </c>
      <c r="AH117" s="5"/>
      <c r="AI117">
        <f t="shared" si="4"/>
        <v>247.5</v>
      </c>
      <c r="AJ117">
        <f>AA117+(-1*$AA$60)</f>
        <v>739.66899999999998</v>
      </c>
      <c r="AK117">
        <f>AB117+(-1*$AB$60)</f>
        <v>743.78549999999996</v>
      </c>
    </row>
    <row r="118" spans="6:40" x14ac:dyDescent="0.25">
      <c r="F118" s="6"/>
      <c r="G118">
        <v>270</v>
      </c>
      <c r="H118">
        <v>-400.06599999999997</v>
      </c>
      <c r="I118">
        <v>-424.02199999999999</v>
      </c>
      <c r="O118">
        <v>270</v>
      </c>
      <c r="P118">
        <v>-264.584</v>
      </c>
      <c r="Q118">
        <v>-279.86599999999999</v>
      </c>
      <c r="Z118">
        <f>O118</f>
        <v>270</v>
      </c>
      <c r="AA118" s="4">
        <f>P118*$AF$26+H118*(1-$AF$26)</f>
        <v>-332.32499999999999</v>
      </c>
      <c r="AB118" s="4">
        <f>Q118*$AF$26+I118*(1-$AF$26)</f>
        <v>-351.94399999999996</v>
      </c>
      <c r="AH118" s="5"/>
      <c r="AI118">
        <f t="shared" si="4"/>
        <v>270</v>
      </c>
      <c r="AJ118">
        <f>AA118+(-1*$AA$61)</f>
        <v>772.89499999999998</v>
      </c>
      <c r="AK118">
        <f>AB118+(-1*$AB$61)</f>
        <v>753.22600000000011</v>
      </c>
    </row>
    <row r="119" spans="6:40" x14ac:dyDescent="0.25">
      <c r="F119" s="6"/>
      <c r="G119">
        <v>292.5</v>
      </c>
      <c r="H119">
        <v>-319.41399999999999</v>
      </c>
      <c r="I119">
        <v>-363.67099999999999</v>
      </c>
      <c r="O119">
        <v>292.5</v>
      </c>
      <c r="P119">
        <v>-299.44799999999998</v>
      </c>
      <c r="Q119">
        <v>-329.14</v>
      </c>
      <c r="Z119">
        <f>O119</f>
        <v>292.5</v>
      </c>
      <c r="AA119" s="4">
        <f>P119*$AF$26+H119*(1-$AF$26)</f>
        <v>-309.43099999999998</v>
      </c>
      <c r="AB119" s="4">
        <f>Q119*$AF$26+I119*(1-$AF$26)</f>
        <v>-346.40549999999996</v>
      </c>
      <c r="AH119" s="5"/>
      <c r="AI119">
        <f t="shared" si="4"/>
        <v>292.5</v>
      </c>
      <c r="AJ119">
        <f>AA119+(-1*$AA$62)</f>
        <v>795.76400000000012</v>
      </c>
      <c r="AK119">
        <f>AB119+(-1*$AB$62)</f>
        <v>758.82950000000017</v>
      </c>
    </row>
    <row r="120" spans="6:40" x14ac:dyDescent="0.25">
      <c r="F120" s="6"/>
      <c r="G120">
        <v>315</v>
      </c>
      <c r="H120">
        <v>-211.964</v>
      </c>
      <c r="I120">
        <v>-250.70500000000001</v>
      </c>
      <c r="O120">
        <v>315</v>
      </c>
      <c r="P120">
        <v>-329.029</v>
      </c>
      <c r="Q120">
        <v>-354.935</v>
      </c>
      <c r="Z120">
        <f>O120</f>
        <v>315</v>
      </c>
      <c r="AA120" s="4">
        <f>P120*$AF$26+H120*(1-$AF$26)</f>
        <v>-270.49649999999997</v>
      </c>
      <c r="AB120" s="4">
        <f>Q120*$AF$26+I120*(1-$AF$26)</f>
        <v>-302.82</v>
      </c>
      <c r="AH120" s="5"/>
      <c r="AI120">
        <f t="shared" si="4"/>
        <v>315</v>
      </c>
      <c r="AJ120">
        <f>AA120+(-1*$AA$63)</f>
        <v>834.68849999999998</v>
      </c>
      <c r="AK120">
        <f>AB120+(-1*$AB$63)</f>
        <v>802.3599999999999</v>
      </c>
    </row>
    <row r="121" spans="6:40" x14ac:dyDescent="0.25">
      <c r="F121" s="6"/>
      <c r="G121">
        <v>337.5</v>
      </c>
      <c r="H121">
        <v>-152.39599999999999</v>
      </c>
      <c r="I121">
        <v>-173.44200000000001</v>
      </c>
      <c r="M121" t="s">
        <v>33</v>
      </c>
      <c r="O121">
        <v>337.5</v>
      </c>
      <c r="P121">
        <v>-361.34699999999998</v>
      </c>
      <c r="Q121">
        <v>-380.95699999999999</v>
      </c>
      <c r="U121" t="s">
        <v>33</v>
      </c>
      <c r="Z121">
        <f>O121</f>
        <v>337.5</v>
      </c>
      <c r="AA121" s="4">
        <f>P121*$AF$26+H121*(1-$AF$26)</f>
        <v>-256.87149999999997</v>
      </c>
      <c r="AB121" s="4">
        <f>Q121*$AF$26+I121*(1-$AF$26)</f>
        <v>-277.1995</v>
      </c>
      <c r="AF121" t="s">
        <v>33</v>
      </c>
      <c r="AH121" s="5"/>
      <c r="AI121">
        <f t="shared" si="4"/>
        <v>337.5</v>
      </c>
      <c r="AJ121">
        <f>AA121+(-1*$AA$64)</f>
        <v>848.22849999999994</v>
      </c>
      <c r="AK121">
        <f>AB121+(-1*$AB$64)</f>
        <v>827.93550000000005</v>
      </c>
    </row>
    <row r="122" spans="6:40" x14ac:dyDescent="0.25">
      <c r="G122" t="s">
        <v>0</v>
      </c>
      <c r="H122" t="s">
        <v>1</v>
      </c>
      <c r="I122" t="s">
        <v>2</v>
      </c>
      <c r="J122" t="s">
        <v>3</v>
      </c>
      <c r="K122" t="s">
        <v>4</v>
      </c>
      <c r="L122" t="s">
        <v>5</v>
      </c>
      <c r="M122">
        <f>AVERAGE(I106:I121)</f>
        <v>-318.15462500000007</v>
      </c>
      <c r="O122" t="s">
        <v>0</v>
      </c>
      <c r="P122" t="s">
        <v>1</v>
      </c>
      <c r="Q122" t="s">
        <v>2</v>
      </c>
      <c r="R122" t="s">
        <v>3</v>
      </c>
      <c r="S122" t="s">
        <v>4</v>
      </c>
      <c r="T122" t="s">
        <v>5</v>
      </c>
      <c r="U122">
        <f>AVERAGE(Q106:Q121)</f>
        <v>-332.60506250000003</v>
      </c>
      <c r="Z122" t="s">
        <v>0</v>
      </c>
      <c r="AA122" t="s">
        <v>1</v>
      </c>
      <c r="AB122" t="s">
        <v>2</v>
      </c>
      <c r="AC122" t="s">
        <v>3</v>
      </c>
      <c r="AD122" t="s">
        <v>4</v>
      </c>
      <c r="AE122" t="s">
        <v>5</v>
      </c>
      <c r="AF122">
        <f>AVERAGE(AB106:AB121)</f>
        <v>-325.37984374999996</v>
      </c>
      <c r="AI122" t="s">
        <v>0</v>
      </c>
      <c r="AJ122" t="s">
        <v>1</v>
      </c>
      <c r="AK122" t="s">
        <v>2</v>
      </c>
      <c r="AL122" t="s">
        <v>3</v>
      </c>
      <c r="AM122" t="s">
        <v>4</v>
      </c>
      <c r="AN122" t="s">
        <v>5</v>
      </c>
    </row>
    <row r="123" spans="6:40" x14ac:dyDescent="0.25">
      <c r="G123" t="s">
        <v>6</v>
      </c>
      <c r="H123" t="s">
        <v>7</v>
      </c>
      <c r="I123" t="s">
        <v>8</v>
      </c>
      <c r="O123" t="s">
        <v>6</v>
      </c>
      <c r="P123" t="s">
        <v>7</v>
      </c>
      <c r="Q123" t="s">
        <v>8</v>
      </c>
      <c r="Z123" t="s">
        <v>6</v>
      </c>
      <c r="AA123" t="s">
        <v>7</v>
      </c>
      <c r="AB123" t="s">
        <v>8</v>
      </c>
      <c r="AI123" t="s">
        <v>6</v>
      </c>
      <c r="AJ123" t="s">
        <v>7</v>
      </c>
      <c r="AK123" t="s">
        <v>8</v>
      </c>
    </row>
    <row r="124" spans="6:40" x14ac:dyDescent="0.25">
      <c r="G124" t="s">
        <v>9</v>
      </c>
      <c r="H124" t="s">
        <v>15</v>
      </c>
      <c r="O124" t="s">
        <v>9</v>
      </c>
      <c r="P124" t="s">
        <v>15</v>
      </c>
      <c r="Z124" t="s">
        <v>9</v>
      </c>
      <c r="AA124" t="s">
        <v>15</v>
      </c>
      <c r="AI124" t="s">
        <v>9</v>
      </c>
      <c r="AJ124" t="s">
        <v>15</v>
      </c>
    </row>
    <row r="125" spans="6:40" x14ac:dyDescent="0.25">
      <c r="F125" s="6" t="s">
        <v>43</v>
      </c>
      <c r="G125">
        <v>0</v>
      </c>
      <c r="H125">
        <v>-253.97399999999999</v>
      </c>
      <c r="I125">
        <v>-262.08199999999999</v>
      </c>
      <c r="O125">
        <v>0</v>
      </c>
      <c r="P125">
        <v>-402.65300000000002</v>
      </c>
      <c r="Q125">
        <v>-409.09100000000001</v>
      </c>
      <c r="Z125">
        <f>O125</f>
        <v>0</v>
      </c>
      <c r="AA125" s="4">
        <f>P125*$AF$26+H125*(1-$AF$26)</f>
        <v>-328.31349999999998</v>
      </c>
      <c r="AB125" s="4">
        <f>Q125*$AF$26+I125*(1-$AF$26)</f>
        <v>-335.5865</v>
      </c>
      <c r="AH125" s="5" t="s">
        <v>56</v>
      </c>
      <c r="AI125">
        <f t="shared" ref="AI125:AI140" si="5">Z125</f>
        <v>0</v>
      </c>
      <c r="AJ125">
        <f>AA125+(-1*$AA$49)</f>
        <v>776.75650000000019</v>
      </c>
      <c r="AK125">
        <f>AB125+(-1*$AB$49)</f>
        <v>769.47850000000005</v>
      </c>
    </row>
    <row r="126" spans="6:40" x14ac:dyDescent="0.25">
      <c r="F126" s="6"/>
      <c r="G126">
        <v>22.5</v>
      </c>
      <c r="H126">
        <v>-370.08199999999999</v>
      </c>
      <c r="I126">
        <v>-343.71600000000001</v>
      </c>
      <c r="O126">
        <v>22.5</v>
      </c>
      <c r="P126">
        <v>-411.53899999999999</v>
      </c>
      <c r="Q126">
        <v>-399.56900000000002</v>
      </c>
      <c r="Z126">
        <f>O126</f>
        <v>22.5</v>
      </c>
      <c r="AA126" s="4">
        <f>P126*$AF$26+H126*(1-$AF$26)</f>
        <v>-390.81049999999999</v>
      </c>
      <c r="AB126" s="4">
        <f>Q126*$AF$26+I126*(1-$AF$26)</f>
        <v>-371.64250000000004</v>
      </c>
      <c r="AH126" s="5"/>
      <c r="AI126">
        <f t="shared" si="5"/>
        <v>22.5</v>
      </c>
      <c r="AJ126">
        <f>AA126+(-1*$AA$50)</f>
        <v>714.33449999999993</v>
      </c>
      <c r="AK126">
        <f>AB126+(-1*$AB$50)</f>
        <v>733.53249999999991</v>
      </c>
    </row>
    <row r="127" spans="6:40" x14ac:dyDescent="0.25">
      <c r="F127" s="6"/>
      <c r="G127">
        <v>45</v>
      </c>
      <c r="H127">
        <v>-471.67700000000002</v>
      </c>
      <c r="I127">
        <v>-450.73200000000003</v>
      </c>
      <c r="O127">
        <v>45</v>
      </c>
      <c r="P127">
        <v>-387.8</v>
      </c>
      <c r="Q127">
        <v>-378.709</v>
      </c>
      <c r="Z127">
        <f>O127</f>
        <v>45</v>
      </c>
      <c r="AA127" s="4">
        <f>P127*$AF$26+H127*(1-$AF$26)</f>
        <v>-429.73850000000004</v>
      </c>
      <c r="AB127" s="4">
        <f>Q127*$AF$26+I127*(1-$AF$26)</f>
        <v>-414.72050000000002</v>
      </c>
      <c r="AH127" s="5"/>
      <c r="AI127">
        <f t="shared" si="5"/>
        <v>45</v>
      </c>
      <c r="AJ127">
        <f>AA127+(-1*$AA$51)</f>
        <v>675.3365</v>
      </c>
      <c r="AK127">
        <f>AB127+(-1*$AB$51)</f>
        <v>690.3845</v>
      </c>
    </row>
    <row r="128" spans="6:40" x14ac:dyDescent="0.25">
      <c r="F128" s="6"/>
      <c r="G128">
        <v>67.5</v>
      </c>
      <c r="H128">
        <v>-478.904</v>
      </c>
      <c r="I128">
        <v>-474.83499999999998</v>
      </c>
      <c r="O128">
        <v>67.5</v>
      </c>
      <c r="P128">
        <v>-329.82600000000002</v>
      </c>
      <c r="Q128">
        <v>-329.14299999999997</v>
      </c>
      <c r="Z128">
        <f>O128</f>
        <v>67.5</v>
      </c>
      <c r="AA128" s="4">
        <f>P128*$AF$26+H128*(1-$AF$26)</f>
        <v>-404.36500000000001</v>
      </c>
      <c r="AB128" s="4">
        <f>Q128*$AF$26+I128*(1-$AF$26)</f>
        <v>-401.98899999999998</v>
      </c>
      <c r="AH128" s="5"/>
      <c r="AI128">
        <f t="shared" si="5"/>
        <v>67.5</v>
      </c>
      <c r="AJ128">
        <f>AA128+(-1*$AA$52)</f>
        <v>700.72500000000014</v>
      </c>
      <c r="AK128">
        <f>AB128+(-1*$AB$52)</f>
        <v>703.11099999999988</v>
      </c>
    </row>
    <row r="129" spans="6:37" x14ac:dyDescent="0.25">
      <c r="F129" s="6"/>
      <c r="G129">
        <v>90</v>
      </c>
      <c r="H129">
        <v>-447.63200000000001</v>
      </c>
      <c r="I129">
        <v>-470.74700000000001</v>
      </c>
      <c r="O129">
        <v>90</v>
      </c>
      <c r="P129">
        <v>-311.19499999999999</v>
      </c>
      <c r="Q129">
        <v>-325.83800000000002</v>
      </c>
      <c r="Z129">
        <f>O129</f>
        <v>90</v>
      </c>
      <c r="AA129" s="4">
        <f>P129*$AF$26+H129*(1-$AF$26)</f>
        <v>-379.4135</v>
      </c>
      <c r="AB129" s="4">
        <f>Q129*$AF$26+I129*(1-$AF$26)</f>
        <v>-398.29250000000002</v>
      </c>
      <c r="AH129" s="5"/>
      <c r="AI129">
        <f t="shared" si="5"/>
        <v>90</v>
      </c>
      <c r="AJ129">
        <f>AA129+(-1*$AA$53)</f>
        <v>725.68649999999991</v>
      </c>
      <c r="AK129">
        <f>AB129+(-1*$AB$53)</f>
        <v>706.79750000000013</v>
      </c>
    </row>
    <row r="130" spans="6:37" x14ac:dyDescent="0.25">
      <c r="F130" s="6"/>
      <c r="G130">
        <v>112.5</v>
      </c>
      <c r="H130">
        <v>-371.245</v>
      </c>
      <c r="I130">
        <v>-412.20299999999997</v>
      </c>
      <c r="O130">
        <v>112.5</v>
      </c>
      <c r="P130">
        <v>-344.14400000000001</v>
      </c>
      <c r="Q130">
        <v>-370.64499999999998</v>
      </c>
      <c r="Z130">
        <f>O130</f>
        <v>112.5</v>
      </c>
      <c r="AA130" s="4">
        <f>P130*$AF$26+H130*(1-$AF$26)</f>
        <v>-357.69450000000001</v>
      </c>
      <c r="AB130" s="4">
        <f>Q130*$AF$26+I130*(1-$AF$26)</f>
        <v>-391.42399999999998</v>
      </c>
      <c r="AH130" s="5"/>
      <c r="AI130">
        <f t="shared" si="5"/>
        <v>112.5</v>
      </c>
      <c r="AJ130">
        <f>AA130+(-1*$AA$54)</f>
        <v>747.40549999999985</v>
      </c>
      <c r="AK130">
        <f>AB130+(-1*$AB$54)</f>
        <v>713.71100000000001</v>
      </c>
    </row>
    <row r="131" spans="6:37" x14ac:dyDescent="0.25">
      <c r="F131" s="6"/>
      <c r="G131">
        <v>135</v>
      </c>
      <c r="H131">
        <v>-242.87799999999999</v>
      </c>
      <c r="I131">
        <v>-284.88099999999997</v>
      </c>
      <c r="O131">
        <v>135</v>
      </c>
      <c r="P131">
        <v>-346.18299999999999</v>
      </c>
      <c r="Q131">
        <v>-375.69099999999997</v>
      </c>
      <c r="Z131">
        <f>O131</f>
        <v>135</v>
      </c>
      <c r="AA131" s="4">
        <f>P131*$AF$26+H131*(1-$AF$26)</f>
        <v>-294.53049999999996</v>
      </c>
      <c r="AB131" s="4">
        <f>Q131*$AF$26+I131*(1-$AF$26)</f>
        <v>-330.28599999999994</v>
      </c>
      <c r="AH131" s="5"/>
      <c r="AI131">
        <f t="shared" si="5"/>
        <v>135</v>
      </c>
      <c r="AJ131">
        <f>AA131+(-1*$AA$55)</f>
        <v>810.58450000000005</v>
      </c>
      <c r="AK131">
        <f>AB131+(-1*$AB$55)</f>
        <v>774.79399999999998</v>
      </c>
    </row>
    <row r="132" spans="6:37" x14ac:dyDescent="0.25">
      <c r="F132" s="6"/>
      <c r="G132">
        <v>157.5</v>
      </c>
      <c r="H132">
        <v>-214.441</v>
      </c>
      <c r="I132">
        <v>-237.07</v>
      </c>
      <c r="O132">
        <v>157.5</v>
      </c>
      <c r="P132">
        <v>-393.2</v>
      </c>
      <c r="Q132">
        <v>-411.53199999999998</v>
      </c>
      <c r="Z132">
        <f>O132</f>
        <v>157.5</v>
      </c>
      <c r="AA132" s="4">
        <f>P132*$AF$26+H132*(1-$AF$26)</f>
        <v>-303.82049999999998</v>
      </c>
      <c r="AB132" s="4">
        <f>Q132*$AF$26+I132*(1-$AF$26)</f>
        <v>-324.30099999999999</v>
      </c>
      <c r="AH132" s="5"/>
      <c r="AI132">
        <f t="shared" si="5"/>
        <v>157.5</v>
      </c>
      <c r="AJ132">
        <f>AA132+(-1*$AA$56)</f>
        <v>801.25949999999989</v>
      </c>
      <c r="AK132">
        <f>AB132+(-1*$AB$56)</f>
        <v>780.8090000000002</v>
      </c>
    </row>
    <row r="133" spans="6:37" x14ac:dyDescent="0.25">
      <c r="F133" s="6"/>
      <c r="G133">
        <v>180</v>
      </c>
      <c r="H133">
        <v>-274.41300000000001</v>
      </c>
      <c r="I133">
        <v>-260.00099999999998</v>
      </c>
      <c r="O133">
        <v>180</v>
      </c>
      <c r="P133">
        <v>-445.60500000000002</v>
      </c>
      <c r="Q133">
        <v>-440.12</v>
      </c>
      <c r="Z133">
        <f>O133</f>
        <v>180</v>
      </c>
      <c r="AA133" s="4">
        <f>P133*$AF$26+H133*(1-$AF$26)</f>
        <v>-360.00900000000001</v>
      </c>
      <c r="AB133" s="4">
        <f>Q133*$AF$26+I133*(1-$AF$26)</f>
        <v>-350.06049999999999</v>
      </c>
      <c r="AH133" s="5"/>
      <c r="AI133">
        <f t="shared" si="5"/>
        <v>180</v>
      </c>
      <c r="AJ133">
        <f>AA133+(-1*$AA$57)</f>
        <v>745.14100000000008</v>
      </c>
      <c r="AK133">
        <f>AB133+(-1*$AB$57)</f>
        <v>755.0295000000001</v>
      </c>
    </row>
    <row r="134" spans="6:37" x14ac:dyDescent="0.25">
      <c r="F134" s="6"/>
      <c r="G134">
        <v>202.5</v>
      </c>
      <c r="H134">
        <v>-369.68599999999998</v>
      </c>
      <c r="I134">
        <v>-343.13099999999997</v>
      </c>
      <c r="O134">
        <v>202.5</v>
      </c>
      <c r="P134">
        <v>-425.05599999999998</v>
      </c>
      <c r="Q134">
        <v>-413.154</v>
      </c>
      <c r="Z134">
        <f>O134</f>
        <v>202.5</v>
      </c>
      <c r="AA134" s="4">
        <f>P134*$AF$26+H134*(1-$AF$26)</f>
        <v>-397.37099999999998</v>
      </c>
      <c r="AB134" s="4">
        <f>Q134*$AF$26+I134*(1-$AF$26)</f>
        <v>-378.14249999999998</v>
      </c>
      <c r="AH134" s="5"/>
      <c r="AI134">
        <f t="shared" si="5"/>
        <v>202.5</v>
      </c>
      <c r="AJ134">
        <f>AA134+(-1*$AA$58)</f>
        <v>707.80399999999997</v>
      </c>
      <c r="AK134">
        <f>AB134+(-1*$AB$58)</f>
        <v>727.07250000000022</v>
      </c>
    </row>
    <row r="135" spans="6:37" x14ac:dyDescent="0.25">
      <c r="F135" s="6"/>
      <c r="G135">
        <v>225</v>
      </c>
      <c r="H135">
        <v>-470.40499999999997</v>
      </c>
      <c r="I135">
        <v>-450.14699999999999</v>
      </c>
      <c r="O135">
        <v>225</v>
      </c>
      <c r="P135">
        <v>-397.94400000000002</v>
      </c>
      <c r="Q135">
        <v>-389.03199999999998</v>
      </c>
      <c r="Z135">
        <f>O135</f>
        <v>225</v>
      </c>
      <c r="AA135" s="4">
        <f>P135*$AF$26+H135*(1-$AF$26)</f>
        <v>-434.17449999999997</v>
      </c>
      <c r="AB135" s="4">
        <f>Q135*$AF$26+I135*(1-$AF$26)</f>
        <v>-419.58949999999999</v>
      </c>
      <c r="AH135" s="5"/>
      <c r="AI135">
        <f t="shared" si="5"/>
        <v>225</v>
      </c>
      <c r="AJ135">
        <f>AA135+(-1*$AA$59)</f>
        <v>671.04050000000018</v>
      </c>
      <c r="AK135">
        <f>AB135+(-1*$AB$59)</f>
        <v>685.65549999999985</v>
      </c>
    </row>
    <row r="136" spans="6:37" x14ac:dyDescent="0.25">
      <c r="F136" s="6"/>
      <c r="G136">
        <v>247.5</v>
      </c>
      <c r="H136">
        <v>-475.72699999999998</v>
      </c>
      <c r="I136">
        <v>-471.74099999999999</v>
      </c>
      <c r="O136">
        <v>247.5</v>
      </c>
      <c r="P136">
        <v>-338.85399999999998</v>
      </c>
      <c r="Q136">
        <v>-338.32900000000001</v>
      </c>
      <c r="Z136">
        <f>O136</f>
        <v>247.5</v>
      </c>
      <c r="AA136" s="4">
        <f>P136*$AF$26+H136*(1-$AF$26)</f>
        <v>-407.29049999999995</v>
      </c>
      <c r="AB136" s="4">
        <f>Q136*$AF$26+I136*(1-$AF$26)</f>
        <v>-405.03499999999997</v>
      </c>
      <c r="AH136" s="5"/>
      <c r="AI136">
        <f t="shared" si="5"/>
        <v>247.5</v>
      </c>
      <c r="AJ136">
        <f>AA136+(-1*$AA$60)</f>
        <v>697.8845</v>
      </c>
      <c r="AK136">
        <f>AB136+(-1*$AB$60)</f>
        <v>700.17</v>
      </c>
    </row>
    <row r="137" spans="6:37" x14ac:dyDescent="0.25">
      <c r="F137" s="6"/>
      <c r="G137">
        <v>270</v>
      </c>
      <c r="H137">
        <v>-449.93900000000002</v>
      </c>
      <c r="I137">
        <v>-472.41500000000002</v>
      </c>
      <c r="O137">
        <v>270</v>
      </c>
      <c r="P137">
        <v>-320.37799999999999</v>
      </c>
      <c r="Q137">
        <v>-334.30099999999999</v>
      </c>
      <c r="Z137">
        <f>O137</f>
        <v>270</v>
      </c>
      <c r="AA137" s="4">
        <f>P137*$AF$26+H137*(1-$AF$26)</f>
        <v>-385.1585</v>
      </c>
      <c r="AB137" s="4">
        <f>Q137*$AF$26+I137*(1-$AF$26)</f>
        <v>-403.358</v>
      </c>
      <c r="AH137" s="5"/>
      <c r="AI137">
        <f t="shared" si="5"/>
        <v>270</v>
      </c>
      <c r="AJ137">
        <f>AA137+(-1*$AA$61)</f>
        <v>720.06150000000002</v>
      </c>
      <c r="AK137">
        <f>AB137+(-1*$AB$61)</f>
        <v>701.81200000000013</v>
      </c>
    </row>
    <row r="138" spans="6:37" x14ac:dyDescent="0.25">
      <c r="F138" s="6"/>
      <c r="G138">
        <v>292.5</v>
      </c>
      <c r="H138">
        <v>-372.327</v>
      </c>
      <c r="I138">
        <v>-411.54599999999999</v>
      </c>
      <c r="O138">
        <v>292.5</v>
      </c>
      <c r="P138">
        <v>-354.66199999999998</v>
      </c>
      <c r="Q138">
        <v>-379.78899999999999</v>
      </c>
      <c r="Z138">
        <f>O138</f>
        <v>292.5</v>
      </c>
      <c r="AA138" s="4">
        <f>P138*$AF$26+H138*(1-$AF$26)</f>
        <v>-363.49450000000002</v>
      </c>
      <c r="AB138" s="4">
        <f>Q138*$AF$26+I138*(1-$AF$26)</f>
        <v>-395.66750000000002</v>
      </c>
      <c r="AH138" s="5"/>
      <c r="AI138">
        <f t="shared" si="5"/>
        <v>292.5</v>
      </c>
      <c r="AJ138">
        <f>AA138+(-1*$AA$62)</f>
        <v>741.70050000000015</v>
      </c>
      <c r="AK138">
        <f>AB138+(-1*$AB$62)</f>
        <v>709.56750000000011</v>
      </c>
    </row>
    <row r="139" spans="6:37" x14ac:dyDescent="0.25">
      <c r="F139" s="6"/>
      <c r="G139">
        <v>315</v>
      </c>
      <c r="H139">
        <v>-243.79599999999999</v>
      </c>
      <c r="I139">
        <v>-284.07600000000002</v>
      </c>
      <c r="O139">
        <v>315</v>
      </c>
      <c r="P139">
        <v>-361.09199999999998</v>
      </c>
      <c r="Q139">
        <v>-388.46</v>
      </c>
      <c r="Z139">
        <f>O139</f>
        <v>315</v>
      </c>
      <c r="AA139" s="4">
        <f>P139*$AF$26+H139*(1-$AF$26)</f>
        <v>-302.44399999999996</v>
      </c>
      <c r="AB139" s="4">
        <f>Q139*$AF$26+I139*(1-$AF$26)</f>
        <v>-336.26800000000003</v>
      </c>
      <c r="AH139" s="5"/>
      <c r="AI139">
        <f t="shared" si="5"/>
        <v>315</v>
      </c>
      <c r="AJ139">
        <f>AA139+(-1*$AA$63)</f>
        <v>802.74099999999999</v>
      </c>
      <c r="AK139">
        <f>AB139+(-1*$AB$63)</f>
        <v>768.91199999999981</v>
      </c>
    </row>
    <row r="140" spans="6:37" x14ac:dyDescent="0.25">
      <c r="F140" s="6"/>
      <c r="G140">
        <v>337.5</v>
      </c>
      <c r="H140">
        <v>-209.536</v>
      </c>
      <c r="I140">
        <v>-234.57900000000001</v>
      </c>
      <c r="M140" t="s">
        <v>33</v>
      </c>
      <c r="O140">
        <v>337.5</v>
      </c>
      <c r="P140">
        <v>-421.22500000000002</v>
      </c>
      <c r="Q140">
        <v>-444.584</v>
      </c>
      <c r="U140" t="s">
        <v>33</v>
      </c>
      <c r="Z140">
        <f>O140</f>
        <v>337.5</v>
      </c>
      <c r="AA140" s="4">
        <f>P140*$AF$26+H140*(1-$AF$26)</f>
        <v>-315.38049999999998</v>
      </c>
      <c r="AB140" s="4">
        <f>Q140*$AF$26+I140*(1-$AF$26)</f>
        <v>-339.58150000000001</v>
      </c>
      <c r="AF140" t="s">
        <v>33</v>
      </c>
      <c r="AH140" s="5"/>
      <c r="AI140">
        <f t="shared" si="5"/>
        <v>337.5</v>
      </c>
      <c r="AJ140">
        <f>AA140+(-1*$AA$64)</f>
        <v>789.71949999999993</v>
      </c>
      <c r="AK140">
        <f>AB140+(-1*$AB$64)</f>
        <v>765.55349999999999</v>
      </c>
    </row>
    <row r="141" spans="6:37" x14ac:dyDescent="0.25">
      <c r="M141">
        <f>AVERAGE(I125:I140)</f>
        <v>-366.493875</v>
      </c>
      <c r="U141">
        <f>AVERAGE(Q125:Q140)</f>
        <v>-382.99918749999995</v>
      </c>
      <c r="AF141">
        <f>AVERAGE(AB125:AB140)</f>
        <v>-374.74653124999998</v>
      </c>
    </row>
  </sheetData>
  <mergeCells count="13">
    <mergeCell ref="AH49:AH64"/>
    <mergeCell ref="AH68:AH83"/>
    <mergeCell ref="AH87:AH102"/>
    <mergeCell ref="AH106:AH121"/>
    <mergeCell ref="AH125:AH140"/>
    <mergeCell ref="AP30:AP45"/>
    <mergeCell ref="AP48:AP63"/>
    <mergeCell ref="F27:F45"/>
    <mergeCell ref="F49:F64"/>
    <mergeCell ref="F68:F83"/>
    <mergeCell ref="F87:F102"/>
    <mergeCell ref="F106:F121"/>
    <mergeCell ref="F125:F140"/>
  </mergeCells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r:id="rId5">
            <anchor moveWithCells="1">
              <from>
                <xdr:col>9</xdr:col>
                <xdr:colOff>47625</xdr:colOff>
                <xdr:row>23</xdr:row>
                <xdr:rowOff>28575</xdr:rowOff>
              </from>
              <to>
                <xdr:col>11</xdr:col>
                <xdr:colOff>466725</xdr:colOff>
                <xdr:row>25</xdr:row>
                <xdr:rowOff>38100</xdr:rowOff>
              </to>
            </anchor>
          </objectPr>
        </oleObject>
      </mc:Choice>
      <mc:Fallback>
        <oleObject progId="Equation.DSMT4" shapeId="1025" r:id="rId4"/>
      </mc:Fallback>
    </mc:AlternateContent>
    <mc:AlternateContent xmlns:mc="http://schemas.openxmlformats.org/markup-compatibility/2006">
      <mc:Choice Requires="x14">
        <oleObject progId="Equation.DSMT4" shapeId="1026" r:id="rId6">
          <objectPr defaultSize="0" r:id="rId5">
            <anchor moveWithCells="1">
              <from>
                <xdr:col>17</xdr:col>
                <xdr:colOff>9525</xdr:colOff>
                <xdr:row>23</xdr:row>
                <xdr:rowOff>9525</xdr:rowOff>
              </from>
              <to>
                <xdr:col>19</xdr:col>
                <xdr:colOff>428625</xdr:colOff>
                <xdr:row>25</xdr:row>
                <xdr:rowOff>19050</xdr:rowOff>
              </to>
            </anchor>
          </objectPr>
        </oleObject>
      </mc:Choice>
      <mc:Fallback>
        <oleObject progId="Equation.DSMT4"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MCDERMOTT Christopher</dc:creator>
  <cp:lastModifiedBy>MCDERMOTT Christopher</cp:lastModifiedBy>
  <dcterms:created xsi:type="dcterms:W3CDTF">2018-08-14T08:59:09Z</dcterms:created>
  <dcterms:modified xsi:type="dcterms:W3CDTF">2021-10-13T10:08:58Z</dcterms:modified>
</cp:coreProperties>
</file>