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_models\KModel_04\"/>
    </mc:Choice>
  </mc:AlternateContent>
  <xr:revisionPtr revIDLastSave="0" documentId="13_ncr:1_{50EF6A03-49E0-4B63-9A37-75D0E4D11CCE}" xr6:coauthVersionLast="47" xr6:coauthVersionMax="47" xr10:uidLastSave="{00000000-0000-0000-0000-000000000000}"/>
  <bookViews>
    <workbookView xWindow="-108" yWindow="-108" windowWidth="23256" windowHeight="12576" activeTab="5" xr2:uid="{047E4344-2B87-4188-BA09-3302A30F5AF9}"/>
  </bookViews>
  <sheets>
    <sheet name="Intro" sheetId="1" r:id="rId1"/>
    <sheet name="Stocks" sheetId="4" r:id="rId2"/>
    <sheet name="FT-ELCP" sheetId="9" r:id="rId3"/>
    <sheet name="Commodities" sheetId="5" r:id="rId4"/>
    <sheet name="Processes" sheetId="6" r:id="rId5"/>
    <sheet name="Demand" sheetId="8" r:id="rId6"/>
  </sheets>
  <definedNames>
    <definedName name="_Order1" hidden="1">255</definedName>
    <definedName name="_Order2" hidden="1">255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8" l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6" i="8"/>
  <c r="C5" i="8"/>
  <c r="B33" i="8"/>
  <c r="D33" i="8"/>
  <c r="G33" i="8"/>
  <c r="G34" i="8" s="1"/>
  <c r="B34" i="8"/>
  <c r="D34" i="8"/>
  <c r="B31" i="8"/>
  <c r="D31" i="8"/>
  <c r="G31" i="8"/>
  <c r="G32" i="8" s="1"/>
  <c r="B32" i="8"/>
  <c r="D32" i="8"/>
  <c r="B25" i="8"/>
  <c r="D25" i="8"/>
  <c r="G25" i="8"/>
  <c r="G26" i="8" s="1"/>
  <c r="G27" i="8" s="1"/>
  <c r="G28" i="8" s="1"/>
  <c r="G29" i="8" s="1"/>
  <c r="G30" i="8" s="1"/>
  <c r="B26" i="8"/>
  <c r="D26" i="8"/>
  <c r="B27" i="8"/>
  <c r="D27" i="8"/>
  <c r="B28" i="8"/>
  <c r="D28" i="8"/>
  <c r="B29" i="8"/>
  <c r="D29" i="8"/>
  <c r="B30" i="8"/>
  <c r="D30" i="8"/>
  <c r="B22" i="8"/>
  <c r="D22" i="8"/>
  <c r="G22" i="8"/>
  <c r="B23" i="8"/>
  <c r="D23" i="8"/>
  <c r="G23" i="8"/>
  <c r="G24" i="8" s="1"/>
  <c r="B24" i="8"/>
  <c r="D24" i="8"/>
  <c r="B17" i="8"/>
  <c r="D17" i="8"/>
  <c r="G17" i="8"/>
  <c r="B18" i="8"/>
  <c r="D18" i="8"/>
  <c r="G18" i="8"/>
  <c r="G19" i="8" s="1"/>
  <c r="G20" i="8" s="1"/>
  <c r="G21" i="8" s="1"/>
  <c r="B19" i="8"/>
  <c r="D19" i="8"/>
  <c r="B20" i="8"/>
  <c r="D20" i="8"/>
  <c r="B21" i="8"/>
  <c r="D21" i="8"/>
  <c r="B11" i="8"/>
  <c r="D11" i="8"/>
  <c r="G11" i="8"/>
  <c r="G12" i="8" s="1"/>
  <c r="G13" i="8" s="1"/>
  <c r="G14" i="8" s="1"/>
  <c r="G15" i="8" s="1"/>
  <c r="G16" i="8" s="1"/>
  <c r="B12" i="8"/>
  <c r="D12" i="8"/>
  <c r="B13" i="8"/>
  <c r="D13" i="8"/>
  <c r="B14" i="8"/>
  <c r="D14" i="8"/>
  <c r="B15" i="8"/>
  <c r="D15" i="8"/>
  <c r="B16" i="8"/>
  <c r="D16" i="8"/>
  <c r="B9" i="8"/>
  <c r="D9" i="8"/>
  <c r="G9" i="8"/>
  <c r="G10" i="8" s="1"/>
  <c r="B10" i="8"/>
  <c r="D10" i="8"/>
  <c r="G8" i="8"/>
  <c r="O9" i="4"/>
  <c r="H4" i="9"/>
  <c r="D8" i="8"/>
  <c r="D7" i="8"/>
  <c r="D6" i="8"/>
  <c r="D5" i="8"/>
  <c r="E9" i="4"/>
  <c r="B6" i="8"/>
  <c r="B7" i="8"/>
  <c r="B8" i="8"/>
  <c r="B5" i="8"/>
  <c r="G7" i="8"/>
  <c r="I4" i="8"/>
  <c r="C9" i="4"/>
  <c r="B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8" authorId="0" shapeId="0" xr:uid="{00000000-0006-0000-01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<sst xmlns="http://schemas.openxmlformats.org/spreadsheetml/2006/main" count="141" uniqueCount="81">
  <si>
    <t>Description</t>
  </si>
  <si>
    <t>Purpose:</t>
  </si>
  <si>
    <t>Description:</t>
  </si>
  <si>
    <t>Relevant sectors</t>
  </si>
  <si>
    <t>Description of different sheets</t>
  </si>
  <si>
    <t>~FI_T</t>
  </si>
  <si>
    <t>TechName</t>
  </si>
  <si>
    <t>*TechDesc</t>
  </si>
  <si>
    <t>Region</t>
  </si>
  <si>
    <t>Comm-IN</t>
  </si>
  <si>
    <t>Comm-OUT</t>
  </si>
  <si>
    <t>Year</t>
  </si>
  <si>
    <t>EFF</t>
  </si>
  <si>
    <t>AF</t>
  </si>
  <si>
    <t>NCAP_FOM</t>
  </si>
  <si>
    <t>ACT_COST</t>
  </si>
  <si>
    <t>NCAP_COST</t>
  </si>
  <si>
    <t>NCAP_TLIFE</t>
  </si>
  <si>
    <t>* Characterize processes</t>
  </si>
  <si>
    <t>Flexible layout of the column headers</t>
  </si>
  <si>
    <t>Typical structure used for fossil mining, import/export, renewable resources availability, power plants, industry, generic process and end-use devices</t>
  </si>
  <si>
    <t>Demand</t>
  </si>
  <si>
    <t>PJ</t>
  </si>
  <si>
    <t>NRG</t>
  </si>
  <si>
    <t>DEM</t>
  </si>
  <si>
    <t>Ctype</t>
  </si>
  <si>
    <t>CTSLvl</t>
  </si>
  <si>
    <t>LimType</t>
  </si>
  <si>
    <t>Unit</t>
  </si>
  <si>
    <t>CommDesc</t>
  </si>
  <si>
    <t>CommName</t>
  </si>
  <si>
    <t>CSet</t>
  </si>
  <si>
    <t>~FI_Comm</t>
  </si>
  <si>
    <t>ELC</t>
  </si>
  <si>
    <t>DMD</t>
  </si>
  <si>
    <t>Vintage</t>
  </si>
  <si>
    <t>PrimaryCG</t>
  </si>
  <si>
    <t>Tslvl</t>
  </si>
  <si>
    <t>Tcap</t>
  </si>
  <si>
    <t>Tact</t>
  </si>
  <si>
    <t>TechDesc</t>
  </si>
  <si>
    <t>Sets</t>
  </si>
  <si>
    <t>~FI_Process</t>
  </si>
  <si>
    <t>Demand Value</t>
  </si>
  <si>
    <t>Commodity Description</t>
  </si>
  <si>
    <t>*Demand Commodity Name</t>
  </si>
  <si>
    <t>*Unit</t>
  </si>
  <si>
    <t>*CommDesc</t>
  </si>
  <si>
    <t>~FI_T:</t>
  </si>
  <si>
    <t>Stocks</t>
  </si>
  <si>
    <t>Commodities</t>
  </si>
  <si>
    <t>Processes</t>
  </si>
  <si>
    <t>ELC_DMD</t>
  </si>
  <si>
    <t>ELC_DEM</t>
  </si>
  <si>
    <t>DEMAND</t>
  </si>
  <si>
    <t>REG1</t>
  </si>
  <si>
    <t>Portefolio electricity demand process</t>
  </si>
  <si>
    <t>Portefolio electricity demand commodity</t>
  </si>
  <si>
    <t>Growth pr. year</t>
  </si>
  <si>
    <t>*Said MW before</t>
  </si>
  <si>
    <t>GW</t>
  </si>
  <si>
    <t>*Used to be ANNUAL **</t>
  </si>
  <si>
    <t>ELC_PRIS</t>
  </si>
  <si>
    <t>Electricity price - Dummy stand in for export</t>
  </si>
  <si>
    <t>DAYNITE</t>
  </si>
  <si>
    <t>LIFE</t>
  </si>
  <si>
    <t>PASTI</t>
  </si>
  <si>
    <t>Fuel Technology - Large Data Centers Electricity</t>
  </si>
  <si>
    <t>PRE</t>
  </si>
  <si>
    <t>PJa</t>
  </si>
  <si>
    <t>FT-ELCP</t>
  </si>
  <si>
    <t>ELCP</t>
  </si>
  <si>
    <t>Comm-OUT-A</t>
  </si>
  <si>
    <t>Portefolio electricity commodity</t>
  </si>
  <si>
    <t>Electricity for portefolio fuel transformation process</t>
  </si>
  <si>
    <t>OUTPUT~ELC_PRIS</t>
  </si>
  <si>
    <t>FX</t>
  </si>
  <si>
    <t>*Comm-OUT-A</t>
  </si>
  <si>
    <t>*VDA_FLOP</t>
  </si>
  <si>
    <t>*PRC_CAPACT</t>
  </si>
  <si>
    <t>CAP2ACT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</si>
</sst>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8"/>
      <color rgb="FF000000"/>
      <name val="Arial"/>
      <family val="2"/>
    </font>
    <font>
      <sz val="12"/>
      <color rgb="FF000000"/>
      <name val="Arial"/>
      <family val="2"/>
    </font>
    <font>
      <sz val="14"/>
      <color rgb="FF000000"/>
      <name val="Arial"/>
      <family val="2"/>
    </font>
    <font>
      <sz val="20"/>
      <color rgb="FF00000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5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1" fillId="0" borderId="0" applyFont="0" applyFill="0" applyBorder="0" applyAlignment="0" applyProtection="0"/>
    <xf numFmtId="0" fontId="13" fillId="7" borderId="0" applyNumberFormat="0" applyBorder="0" applyAlignment="0" applyProtection="0"/>
    <xf numFmtId="0" fontId="11" fillId="0" borderId="0"/>
    <xf numFmtId="0" fontId="5" fillId="0" borderId="0"/>
    <xf numFmtId="0" fontId="12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4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5" fillId="0" borderId="0" xfId="1"/>
    <xf numFmtId="0" fontId="3" fillId="2" borderId="0" xfId="1" applyFont="1" applyFill="1"/>
    <xf numFmtId="1" fontId="3" fillId="2" borderId="0" xfId="1" applyNumberFormat="1" applyFont="1" applyFill="1"/>
    <xf numFmtId="2" fontId="3" fillId="2" borderId="0" xfId="1" applyNumberFormat="1" applyFont="1" applyFill="1"/>
    <xf numFmtId="0" fontId="3" fillId="3" borderId="2" xfId="1" applyFont="1" applyFill="1" applyBorder="1"/>
    <xf numFmtId="0" fontId="3" fillId="0" borderId="0" xfId="1" applyFont="1"/>
    <xf numFmtId="0" fontId="6" fillId="0" borderId="0" xfId="1" applyFont="1"/>
    <xf numFmtId="0" fontId="7" fillId="0" borderId="0" xfId="1" applyFont="1"/>
    <xf numFmtId="0" fontId="8" fillId="0" borderId="0" xfId="1" applyFont="1"/>
    <xf numFmtId="0" fontId="9" fillId="0" borderId="0" xfId="1" applyFont="1"/>
    <xf numFmtId="0" fontId="3" fillId="2" borderId="3" xfId="1" applyFont="1" applyFill="1" applyBorder="1"/>
    <xf numFmtId="0" fontId="3" fillId="4" borderId="0" xfId="1" applyFont="1" applyFill="1"/>
    <xf numFmtId="0" fontId="3" fillId="3" borderId="3" xfId="1" applyFont="1" applyFill="1" applyBorder="1"/>
    <xf numFmtId="0" fontId="3" fillId="5" borderId="4" xfId="1" applyFont="1" applyFill="1" applyBorder="1"/>
    <xf numFmtId="0" fontId="5" fillId="6" borderId="0" xfId="1" applyFill="1"/>
    <xf numFmtId="0" fontId="5" fillId="4" borderId="0" xfId="1" applyFill="1"/>
    <xf numFmtId="1" fontId="3" fillId="0" borderId="0" xfId="1" applyNumberFormat="1" applyFont="1"/>
    <xf numFmtId="0" fontId="5" fillId="0" borderId="0" xfId="2"/>
    <xf numFmtId="0" fontId="14" fillId="0" borderId="0" xfId="24"/>
    <xf numFmtId="0" fontId="3" fillId="2" borderId="0" xfId="24" applyFont="1" applyFill="1"/>
    <xf numFmtId="0" fontId="15" fillId="0" borderId="0" xfId="24" applyFont="1"/>
    <xf numFmtId="0" fontId="14" fillId="6" borderId="0" xfId="24" applyFill="1"/>
    <xf numFmtId="0" fontId="3" fillId="8" borderId="0" xfId="24" applyFont="1" applyFill="1"/>
    <xf numFmtId="0" fontId="14" fillId="8" borderId="0" xfId="24" applyFill="1"/>
    <xf numFmtId="0" fontId="5" fillId="6" borderId="0" xfId="24" applyFont="1" applyFill="1"/>
  </cellXfs>
  <cellStyles count="25">
    <cellStyle name="Comma 2" xfId="5" xr:uid="{21F3E07D-1E85-4F9B-84DB-8836DAA76406}"/>
    <cellStyle name="Neutral 2" xfId="6" xr:uid="{1A9CCC77-5C06-4D49-9EC1-68549F85D869}"/>
    <cellStyle name="Normal" xfId="0" builtinId="0"/>
    <cellStyle name="Normal 10" xfId="2" xr:uid="{4C17738F-5693-497F-AE20-5DFB7508CC13}"/>
    <cellStyle name="Normal 2" xfId="1" xr:uid="{1F1EDD78-0413-4226-BF6C-6CF1E3568628}"/>
    <cellStyle name="Normal 2 2" xfId="24" xr:uid="{BC910FD9-A638-4E62-8690-D2D8D8B54F31}"/>
    <cellStyle name="Normal 4" xfId="3" xr:uid="{70C63CF0-4236-4CFF-8E36-3D025DA4A90C}"/>
    <cellStyle name="Normal 4 2" xfId="4" xr:uid="{126190D0-9569-48F8-BA6F-60352D8A1C71}"/>
    <cellStyle name="Normal 8" xfId="7" xr:uid="{A1D29C26-65A5-4CD8-B320-6DA783614F68}"/>
    <cellStyle name="Normal 9 2" xfId="8" xr:uid="{F4C7C975-D054-49CC-82CF-478963AC271F}"/>
    <cellStyle name="Normale_B2020" xfId="9" xr:uid="{4ED3BD5E-742F-4B3D-BA7A-D82FE97B2B50}"/>
    <cellStyle name="Percent 2" xfId="11" xr:uid="{79CDAF1B-61E7-4605-84E1-F45C5BE80B4C}"/>
    <cellStyle name="Percent 3" xfId="12" xr:uid="{4FF5A272-88D0-417B-97A3-1EC25D9444B1}"/>
    <cellStyle name="Percent 3 2" xfId="13" xr:uid="{FFDD1ED0-F292-43D7-8877-20B158C21D2D}"/>
    <cellStyle name="Percent 3 3" xfId="14" xr:uid="{B6003260-104E-4A1F-B500-4D157508C2CC}"/>
    <cellStyle name="Percent 3 4" xfId="15" xr:uid="{8A4B2EEE-579F-4D9D-A1FD-91F60622B78A}"/>
    <cellStyle name="Percent 4" xfId="16" xr:uid="{AD4322A7-EB5F-4221-A989-878A5CABDF6B}"/>
    <cellStyle name="Percent 4 2" xfId="17" xr:uid="{FA91DA63-0739-4019-8F86-E5A523DBCA07}"/>
    <cellStyle name="Percent 4 3" xfId="18" xr:uid="{0845137B-17D3-42F5-B059-DB22B5CC0C0B}"/>
    <cellStyle name="Percent 4 4" xfId="19" xr:uid="{D76FDB30-12E1-46A4-859F-F8B68D79D7D0}"/>
    <cellStyle name="Percent 5" xfId="20" xr:uid="{2516EBA9-FC33-4DC5-81B7-F335857CB087}"/>
    <cellStyle name="Percent 6" xfId="21" xr:uid="{7A4259DB-32DE-4D97-B210-4160EACFA4B4}"/>
    <cellStyle name="Percent 7" xfId="22" xr:uid="{7AAEEAF5-3387-4482-9625-5D4F0245F764}"/>
    <cellStyle name="Procent 2" xfId="10" xr:uid="{5D5C6823-FF29-48F7-80E7-AB1077067D79}"/>
    <cellStyle name="Standard_Sce_D_Extraction" xfId="23" xr:uid="{EEA173FA-D340-4644-91D1-E5CB3EF958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118360" y="1304925"/>
    <xdr:ext cx="1636395" cy="712470"/>
    <xdr:sp macro="" textlink="">
      <xdr:nvSpPr>
        <xdr:cNvPr id="2" name="Text Box 1025" hidden="1">
          <a:extLst>
            <a:ext uri="{FF2B5EF4-FFF2-40B4-BE49-F238E27FC236}">
              <a16:creationId xmlns:a16="http://schemas.microsoft.com/office/drawing/2014/main" id="{E13698AA-CFC3-4805-B9FD-1C34014F8D63}"/>
            </a:ext>
          </a:extLst>
        </xdr:cNvPr>
        <xdr:cNvSpPr txBox="1">
          <a:spLocks noChangeArrowheads="1"/>
        </xdr:cNvSpPr>
      </xdr:nvSpPr>
      <xdr:spPr bwMode="auto">
        <a:xfrm>
          <a:off x="2118360" y="1304925"/>
          <a:ext cx="1636395" cy="71247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absoluteAnchor>
  <xdr:absoluteAnchor>
    <xdr:pos x="2118360" y="1295400"/>
    <xdr:ext cx="1623060" cy="720090"/>
    <xdr:sp macro="" textlink="">
      <xdr:nvSpPr>
        <xdr:cNvPr id="3" name="Text Box 3" hidden="1">
          <a:extLst>
            <a:ext uri="{FF2B5EF4-FFF2-40B4-BE49-F238E27FC236}">
              <a16:creationId xmlns:a16="http://schemas.microsoft.com/office/drawing/2014/main" id="{9BC2A62F-4F38-419D-9990-13317D4BE244}"/>
            </a:ext>
          </a:extLst>
        </xdr:cNvPr>
        <xdr:cNvSpPr txBox="1">
          <a:spLocks noChangeArrowheads="1"/>
        </xdr:cNvSpPr>
      </xdr:nvSpPr>
      <xdr:spPr bwMode="auto">
        <a:xfrm>
          <a:off x="2118360" y="1295400"/>
          <a:ext cx="1623060" cy="72009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absoluteAnchor>
  <xdr:absoluteAnchor>
    <xdr:pos x="2118360" y="1295400"/>
    <xdr:ext cx="1617345" cy="714375"/>
    <xdr:sp macro="" textlink="">
      <xdr:nvSpPr>
        <xdr:cNvPr id="4" name="Text Box 3" hidden="1">
          <a:extLst>
            <a:ext uri="{FF2B5EF4-FFF2-40B4-BE49-F238E27FC236}">
              <a16:creationId xmlns:a16="http://schemas.microsoft.com/office/drawing/2014/main" id="{6306046B-76EB-473F-BE8E-974A03525E7A}"/>
            </a:ext>
          </a:extLst>
        </xdr:cNvPr>
        <xdr:cNvSpPr txBox="1">
          <a:spLocks noChangeArrowheads="1"/>
        </xdr:cNvSpPr>
      </xdr:nvSpPr>
      <xdr:spPr bwMode="auto">
        <a:xfrm>
          <a:off x="2118360" y="1295400"/>
          <a:ext cx="1617345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1600970</xdr:colOff>
      <xdr:row>8</xdr:row>
      <xdr:rowOff>76971</xdr:rowOff>
    </xdr:from>
    <xdr:to>
      <xdr:col>9</xdr:col>
      <xdr:colOff>2270606</xdr:colOff>
      <xdr:row>13</xdr:row>
      <xdr:rowOff>146242</xdr:rowOff>
    </xdr:to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CB9DA177-76FA-65A8-DA5F-28773B696347}"/>
            </a:ext>
          </a:extLst>
        </xdr:cNvPr>
        <xdr:cNvSpPr txBox="1"/>
      </xdr:nvSpPr>
      <xdr:spPr>
        <a:xfrm>
          <a:off x="8674485" y="1554789"/>
          <a:ext cx="2509212" cy="99290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kern="1200"/>
            <a:t>PASTI</a:t>
          </a:r>
          <a:r>
            <a:rPr lang="da-DK" sz="1100" kern="1200" baseline="0"/>
            <a:t> is any investment that takes place before the timeline is set. </a:t>
          </a:r>
          <a:endParaRPr lang="da-DK" sz="1100" kern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5</xdr:row>
      <xdr:rowOff>91440</xdr:rowOff>
    </xdr:from>
    <xdr:to>
      <xdr:col>11</xdr:col>
      <xdr:colOff>449580</xdr:colOff>
      <xdr:row>11</xdr:row>
      <xdr:rowOff>45720</xdr:rowOff>
    </xdr:to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0253D573-4FB7-7DEF-D702-F9ADC7B863AF}"/>
            </a:ext>
          </a:extLst>
        </xdr:cNvPr>
        <xdr:cNvSpPr txBox="1"/>
      </xdr:nvSpPr>
      <xdr:spPr>
        <a:xfrm>
          <a:off x="9441180" y="929640"/>
          <a:ext cx="1409700" cy="96012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kern="1200"/>
            <a:t>ELCP is the output from FT-ELCTP. This value is set to</a:t>
          </a:r>
          <a:r>
            <a:rPr lang="da-DK" sz="1100" kern="1200" baseline="0"/>
            <a:t> enter the ELC_DMD process. </a:t>
          </a:r>
          <a:endParaRPr lang="da-DK" sz="1100" kern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472440</xdr:colOff>
      <xdr:row>2</xdr:row>
      <xdr:rowOff>152400</xdr:rowOff>
    </xdr:from>
    <xdr:to>
      <xdr:col>14</xdr:col>
      <xdr:colOff>213360</xdr:colOff>
      <xdr:row>9</xdr:row>
      <xdr:rowOff>53340</xdr:rowOff>
    </xdr:to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007F907D-F4B9-17CA-77CF-CD411A585044}"/>
            </a:ext>
          </a:extLst>
        </xdr:cNvPr>
        <xdr:cNvSpPr txBox="1"/>
      </xdr:nvSpPr>
      <xdr:spPr>
        <a:xfrm>
          <a:off x="10675620" y="487680"/>
          <a:ext cx="2179320" cy="107442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kern="1200"/>
            <a:t>New process added, which</a:t>
          </a:r>
          <a:r>
            <a:rPr lang="da-DK" sz="1100" kern="1200" baseline="0"/>
            <a:t> is FT-ELCP, set to a set of PRE - which translates to any sort of fuel technologies - generic process apparently. </a:t>
          </a:r>
          <a:endParaRPr lang="da-DK" sz="11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– 2022 T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49E7C-99D2-4785-B491-27D145F8E68E}">
  <dimension ref="B1:C12"/>
  <sheetViews>
    <sheetView workbookViewId="0">
      <selection activeCell="C8" sqref="C8"/>
    </sheetView>
  </sheetViews>
  <sheetFormatPr defaultColWidth="10.88671875" defaultRowHeight="14.4" x14ac:dyDescent="0.3"/>
  <cols>
    <col min="2" max="2" width="26.88671875" customWidth="1"/>
    <col min="3" max="3" width="131.109375" customWidth="1"/>
  </cols>
  <sheetData>
    <row r="1" spans="2:3" ht="18" x14ac:dyDescent="0.35">
      <c r="B1" s="1" t="s">
        <v>0</v>
      </c>
    </row>
    <row r="3" spans="2:3" ht="15" customHeight="1" x14ac:dyDescent="0.3">
      <c r="B3" s="2" t="s">
        <v>1</v>
      </c>
      <c r="C3" s="2"/>
    </row>
    <row r="4" spans="2:3" ht="15" customHeight="1" x14ac:dyDescent="0.3">
      <c r="B4" s="2" t="s">
        <v>2</v>
      </c>
      <c r="C4" s="2"/>
    </row>
    <row r="5" spans="2:3" ht="15" customHeight="1" x14ac:dyDescent="0.3">
      <c r="B5" s="2"/>
    </row>
    <row r="6" spans="2:3" ht="15" customHeight="1" x14ac:dyDescent="0.3">
      <c r="B6" s="2" t="s">
        <v>3</v>
      </c>
      <c r="C6" s="2"/>
    </row>
    <row r="7" spans="2:3" ht="15" customHeight="1" x14ac:dyDescent="0.3">
      <c r="B7" s="2"/>
    </row>
    <row r="8" spans="2:3" ht="15" customHeight="1" x14ac:dyDescent="0.3">
      <c r="B8" s="3" t="s">
        <v>4</v>
      </c>
    </row>
    <row r="9" spans="2:3" ht="15" customHeight="1" x14ac:dyDescent="0.3">
      <c r="B9" s="2" t="s">
        <v>49</v>
      </c>
    </row>
    <row r="10" spans="2:3" x14ac:dyDescent="0.3">
      <c r="B10" s="2" t="s">
        <v>50</v>
      </c>
    </row>
    <row r="11" spans="2:3" x14ac:dyDescent="0.3">
      <c r="B11" s="2" t="s">
        <v>51</v>
      </c>
    </row>
    <row r="12" spans="2:3" x14ac:dyDescent="0.3">
      <c r="B12" s="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31763-57A5-40A0-974A-970AFC6072D7}">
  <dimension ref="B1:P24"/>
  <sheetViews>
    <sheetView topLeftCell="D1" workbookViewId="0">
      <selection activeCell="J10" sqref="J10"/>
    </sheetView>
  </sheetViews>
  <sheetFormatPr defaultColWidth="10.88671875" defaultRowHeight="13.2" x14ac:dyDescent="0.25"/>
  <cols>
    <col min="1" max="1" width="10.88671875" style="4"/>
    <col min="2" max="2" width="21.6640625" style="4" customWidth="1"/>
    <col min="3" max="3" width="52.109375" style="4" customWidth="1"/>
    <col min="4" max="4" width="53.44140625" style="4" customWidth="1"/>
    <col min="5" max="5" width="18.5546875" style="4" bestFit="1" customWidth="1"/>
    <col min="6" max="6" width="22.44140625" style="4" bestFit="1" customWidth="1"/>
    <col min="7" max="9" width="10.88671875" style="4"/>
    <col min="10" max="10" width="15.6640625" style="4" customWidth="1"/>
    <col min="11" max="16384" width="10.88671875" style="4"/>
  </cols>
  <sheetData>
    <row r="1" spans="2:16" ht="26.25" customHeight="1" x14ac:dyDescent="0.4">
      <c r="B1" s="13" t="s">
        <v>20</v>
      </c>
    </row>
    <row r="3" spans="2:16" ht="18" customHeight="1" x14ac:dyDescent="0.3">
      <c r="B3" s="12" t="s">
        <v>19</v>
      </c>
    </row>
    <row r="5" spans="2:16" ht="15" customHeight="1" x14ac:dyDescent="0.25">
      <c r="B5" s="11" t="s">
        <v>18</v>
      </c>
      <c r="D5" s="9"/>
      <c r="H5" s="10"/>
      <c r="I5" s="9"/>
      <c r="J5" s="9"/>
      <c r="K5" s="9"/>
    </row>
    <row r="6" spans="2:16" x14ac:dyDescent="0.25">
      <c r="B6" s="10"/>
      <c r="C6" s="10"/>
      <c r="D6" s="9"/>
      <c r="E6" s="9"/>
      <c r="H6" s="10"/>
      <c r="I6" s="9"/>
      <c r="J6" s="9"/>
      <c r="K6" s="9"/>
      <c r="L6" s="9"/>
    </row>
    <row r="7" spans="2:16" x14ac:dyDescent="0.25">
      <c r="G7" s="9" t="s">
        <v>5</v>
      </c>
      <c r="H7" s="9"/>
      <c r="I7" s="9"/>
      <c r="J7" s="9"/>
      <c r="K7" s="9"/>
      <c r="L7" s="9"/>
      <c r="M7" s="9"/>
      <c r="N7" s="9"/>
    </row>
    <row r="8" spans="2:16" ht="26.25" customHeight="1" x14ac:dyDescent="0.25">
      <c r="B8" s="8" t="s">
        <v>6</v>
      </c>
      <c r="C8" s="8" t="s">
        <v>7</v>
      </c>
      <c r="D8" s="8" t="s">
        <v>9</v>
      </c>
      <c r="E8" s="8" t="s">
        <v>10</v>
      </c>
      <c r="F8" s="8" t="s">
        <v>77</v>
      </c>
      <c r="G8" s="8" t="s">
        <v>11</v>
      </c>
      <c r="H8" s="8" t="s">
        <v>12</v>
      </c>
      <c r="I8" s="8" t="s">
        <v>13</v>
      </c>
      <c r="J8" s="8" t="s">
        <v>78</v>
      </c>
      <c r="K8" s="8" t="s">
        <v>14</v>
      </c>
      <c r="L8" s="8" t="s">
        <v>15</v>
      </c>
      <c r="M8" s="8" t="s">
        <v>16</v>
      </c>
      <c r="N8" s="8" t="s">
        <v>17</v>
      </c>
      <c r="O8" s="8" t="s">
        <v>80</v>
      </c>
      <c r="P8" s="8" t="s">
        <v>79</v>
      </c>
    </row>
    <row r="9" spans="2:16" x14ac:dyDescent="0.25">
      <c r="B9" s="5" t="str">
        <f>Processes!D3</f>
        <v>ELC_DMD</v>
      </c>
      <c r="C9" s="5" t="str">
        <f>Processes!E3</f>
        <v>Portefolio electricity demand process</v>
      </c>
      <c r="D9" s="5" t="s">
        <v>71</v>
      </c>
      <c r="E9" s="5" t="str">
        <f>Commodities!D4</f>
        <v>ELC_DEM</v>
      </c>
      <c r="F9" s="5"/>
      <c r="G9" s="5">
        <v>2022</v>
      </c>
      <c r="H9" s="7">
        <v>1</v>
      </c>
      <c r="I9" s="6">
        <v>1</v>
      </c>
      <c r="K9" s="5"/>
      <c r="L9" s="5"/>
      <c r="M9" s="5"/>
      <c r="N9" s="5">
        <v>50</v>
      </c>
      <c r="O9" s="4">
        <f>31.536</f>
        <v>31.536000000000001</v>
      </c>
      <c r="P9" s="21">
        <v>31.536000000000001</v>
      </c>
    </row>
    <row r="11" spans="2:16" ht="26.25" customHeight="1" x14ac:dyDescent="0.25"/>
    <row r="14" spans="2:16" x14ac:dyDescent="0.25">
      <c r="F14" s="4" t="s">
        <v>62</v>
      </c>
      <c r="J14" s="9"/>
    </row>
    <row r="15" spans="2:16" x14ac:dyDescent="0.25">
      <c r="J15" s="20"/>
    </row>
    <row r="16" spans="2:16" x14ac:dyDescent="0.25">
      <c r="F16" s="5"/>
    </row>
    <row r="18" spans="7:14" x14ac:dyDescent="0.25">
      <c r="G18" s="9"/>
      <c r="H18" s="9"/>
      <c r="I18" s="9"/>
      <c r="J18" s="9"/>
      <c r="K18" s="9"/>
      <c r="L18" s="9"/>
      <c r="M18" s="9"/>
      <c r="N18" s="9"/>
    </row>
    <row r="21" spans="7:14" ht="13.5" customHeight="1" x14ac:dyDescent="0.25"/>
    <row r="24" spans="7:14" x14ac:dyDescent="0.25">
      <c r="J24" s="4">
        <v>1</v>
      </c>
    </row>
  </sheetData>
  <pageMargins left="0.7" right="0.7" top="0.75" bottom="0.75" header="0.3" footer="0.3"/>
  <pageSetup paperSize="9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36457-E8E9-4E1B-88BD-7AAB5EBBC414}">
  <dimension ref="B2:M4"/>
  <sheetViews>
    <sheetView zoomScale="99" zoomScaleNormal="99" workbookViewId="0">
      <selection activeCell="G7" sqref="G7"/>
    </sheetView>
  </sheetViews>
  <sheetFormatPr defaultRowHeight="14.4" x14ac:dyDescent="0.3"/>
  <cols>
    <col min="2" max="7" width="13.44140625" customWidth="1"/>
    <col min="8" max="8" width="19.109375" customWidth="1"/>
    <col min="9" max="9" width="26.77734375" customWidth="1"/>
    <col min="10" max="10" width="25.109375" customWidth="1"/>
    <col min="11" max="11" width="43" customWidth="1"/>
  </cols>
  <sheetData>
    <row r="2" spans="2:13" x14ac:dyDescent="0.3">
      <c r="E2" s="24" t="s">
        <v>5</v>
      </c>
      <c r="J2" s="4"/>
      <c r="K2" s="4"/>
    </row>
    <row r="3" spans="2:13" x14ac:dyDescent="0.3">
      <c r="B3" s="25" t="s">
        <v>6</v>
      </c>
      <c r="C3" s="25" t="s">
        <v>9</v>
      </c>
      <c r="D3" s="25" t="s">
        <v>10</v>
      </c>
      <c r="E3" s="28" t="s">
        <v>72</v>
      </c>
      <c r="F3" s="25" t="s">
        <v>65</v>
      </c>
      <c r="G3" s="25" t="s">
        <v>12</v>
      </c>
      <c r="H3" s="28" t="s">
        <v>75</v>
      </c>
      <c r="I3" s="25" t="s">
        <v>11</v>
      </c>
      <c r="J3" s="25" t="s">
        <v>66</v>
      </c>
      <c r="K3" s="25" t="s">
        <v>7</v>
      </c>
      <c r="L3" s="4"/>
      <c r="M3" s="4"/>
    </row>
    <row r="4" spans="2:13" x14ac:dyDescent="0.3">
      <c r="B4" s="26" t="s">
        <v>70</v>
      </c>
      <c r="C4" s="26" t="s">
        <v>33</v>
      </c>
      <c r="D4" s="26" t="s">
        <v>71</v>
      </c>
      <c r="E4" s="26" t="s">
        <v>62</v>
      </c>
      <c r="F4" s="27">
        <v>100</v>
      </c>
      <c r="G4" s="27">
        <v>1</v>
      </c>
      <c r="H4" s="27">
        <f>1</f>
        <v>1</v>
      </c>
      <c r="I4" s="27">
        <v>2018</v>
      </c>
      <c r="J4" s="27">
        <v>1000</v>
      </c>
      <c r="K4" s="26" t="s">
        <v>67</v>
      </c>
      <c r="L4" s="4"/>
      <c r="M4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35F7C-59ED-4189-A3AF-3FB298048D24}">
  <dimension ref="B2:I6"/>
  <sheetViews>
    <sheetView workbookViewId="0">
      <selection activeCell="G7" sqref="G7"/>
    </sheetView>
  </sheetViews>
  <sheetFormatPr defaultColWidth="8.88671875" defaultRowHeight="13.2" x14ac:dyDescent="0.25"/>
  <cols>
    <col min="1" max="1" width="8.88671875" style="4"/>
    <col min="2" max="2" width="12.5546875" style="4" bestFit="1" customWidth="1"/>
    <col min="3" max="3" width="6.33203125" style="4" bestFit="1" customWidth="1"/>
    <col min="4" max="4" width="21.44140625" style="4" bestFit="1" customWidth="1"/>
    <col min="5" max="5" width="49.109375" style="4" bestFit="1" customWidth="1"/>
    <col min="6" max="16384" width="8.88671875" style="4"/>
  </cols>
  <sheetData>
    <row r="2" spans="2:9" x14ac:dyDescent="0.25">
      <c r="B2" s="9" t="s">
        <v>32</v>
      </c>
    </row>
    <row r="3" spans="2:9" x14ac:dyDescent="0.25">
      <c r="B3" s="16" t="s">
        <v>31</v>
      </c>
      <c r="C3" s="16" t="s">
        <v>8</v>
      </c>
      <c r="D3" s="16" t="s">
        <v>30</v>
      </c>
      <c r="E3" s="16" t="s">
        <v>29</v>
      </c>
      <c r="F3" s="16" t="s">
        <v>28</v>
      </c>
      <c r="G3" s="16" t="s">
        <v>27</v>
      </c>
      <c r="H3" s="16" t="s">
        <v>26</v>
      </c>
      <c r="I3" s="16" t="s">
        <v>25</v>
      </c>
    </row>
    <row r="4" spans="2:9" x14ac:dyDescent="0.25">
      <c r="B4" s="4" t="s">
        <v>24</v>
      </c>
      <c r="D4" s="15" t="s">
        <v>53</v>
      </c>
      <c r="E4" s="15" t="s">
        <v>57</v>
      </c>
      <c r="F4" s="4" t="s">
        <v>22</v>
      </c>
      <c r="G4" s="4" t="s">
        <v>76</v>
      </c>
      <c r="H4" s="4" t="s">
        <v>64</v>
      </c>
    </row>
    <row r="5" spans="2:9" x14ac:dyDescent="0.25">
      <c r="B5" s="4" t="s">
        <v>23</v>
      </c>
      <c r="D5" s="15" t="s">
        <v>62</v>
      </c>
      <c r="E5" s="15" t="s">
        <v>63</v>
      </c>
      <c r="F5" s="4" t="s">
        <v>22</v>
      </c>
      <c r="G5" s="4" t="s">
        <v>76</v>
      </c>
      <c r="H5" s="4" t="s">
        <v>64</v>
      </c>
    </row>
    <row r="6" spans="2:9" x14ac:dyDescent="0.25">
      <c r="B6" s="4" t="s">
        <v>23</v>
      </c>
      <c r="D6" s="4" t="s">
        <v>71</v>
      </c>
      <c r="E6" s="4" t="s">
        <v>73</v>
      </c>
      <c r="F6" s="4" t="s">
        <v>22</v>
      </c>
      <c r="G6" s="4" t="s">
        <v>76</v>
      </c>
      <c r="H6" s="4" t="s">
        <v>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978A9-0BBC-43ED-9DAA-F54CD58DD46B}">
  <dimension ref="B1:J7"/>
  <sheetViews>
    <sheetView workbookViewId="0">
      <selection activeCell="B5" sqref="B5"/>
    </sheetView>
  </sheetViews>
  <sheetFormatPr defaultColWidth="8.88671875" defaultRowHeight="13.2" x14ac:dyDescent="0.25"/>
  <cols>
    <col min="1" max="3" width="8.88671875" style="4"/>
    <col min="4" max="4" width="23" style="4" bestFit="1" customWidth="1"/>
    <col min="5" max="5" width="53.44140625" style="4" bestFit="1" customWidth="1"/>
    <col min="6" max="8" width="8.88671875" style="4"/>
    <col min="9" max="9" width="10.109375" style="4" bestFit="1" customWidth="1"/>
    <col min="10" max="16384" width="8.88671875" style="4"/>
  </cols>
  <sheetData>
    <row r="1" spans="2:10" x14ac:dyDescent="0.25">
      <c r="B1" s="9" t="s">
        <v>42</v>
      </c>
    </row>
    <row r="2" spans="2:10" x14ac:dyDescent="0.25">
      <c r="B2" s="16" t="s">
        <v>41</v>
      </c>
      <c r="C2" s="16" t="s">
        <v>8</v>
      </c>
      <c r="D2" s="16" t="s">
        <v>6</v>
      </c>
      <c r="E2" s="16" t="s">
        <v>40</v>
      </c>
      <c r="F2" s="16" t="s">
        <v>39</v>
      </c>
      <c r="G2" s="16" t="s">
        <v>38</v>
      </c>
      <c r="H2" s="16" t="s">
        <v>37</v>
      </c>
      <c r="I2" s="16" t="s">
        <v>36</v>
      </c>
      <c r="J2" s="16" t="s">
        <v>35</v>
      </c>
    </row>
    <row r="3" spans="2:10" x14ac:dyDescent="0.25">
      <c r="B3" s="4" t="s">
        <v>34</v>
      </c>
      <c r="D3" s="14" t="s">
        <v>52</v>
      </c>
      <c r="E3" s="15" t="s">
        <v>56</v>
      </c>
      <c r="F3" s="4" t="s">
        <v>22</v>
      </c>
      <c r="G3" s="4" t="s">
        <v>60</v>
      </c>
      <c r="H3" s="4" t="s">
        <v>64</v>
      </c>
    </row>
    <row r="4" spans="2:10" x14ac:dyDescent="0.25">
      <c r="B4" s="4" t="s">
        <v>68</v>
      </c>
      <c r="D4" s="23" t="s">
        <v>70</v>
      </c>
      <c r="E4" s="4" t="s">
        <v>74</v>
      </c>
      <c r="F4" s="22" t="s">
        <v>22</v>
      </c>
      <c r="G4" s="22" t="s">
        <v>69</v>
      </c>
      <c r="H4" s="22" t="s">
        <v>64</v>
      </c>
    </row>
    <row r="6" spans="2:10" x14ac:dyDescent="0.25">
      <c r="H6" s="4" t="s">
        <v>61</v>
      </c>
    </row>
    <row r="7" spans="2:10" x14ac:dyDescent="0.25">
      <c r="G7" s="4" t="s">
        <v>59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52D5C-68B4-47E3-AEDA-1F3B55445016}">
  <dimension ref="B1:I34"/>
  <sheetViews>
    <sheetView tabSelected="1" topLeftCell="A21" workbookViewId="0">
      <selection activeCell="D21" sqref="D21"/>
    </sheetView>
  </sheetViews>
  <sheetFormatPr defaultColWidth="8.88671875" defaultRowHeight="13.2" x14ac:dyDescent="0.25"/>
  <cols>
    <col min="1" max="1" width="8.88671875" style="4"/>
    <col min="2" max="2" width="23.109375" style="4" bestFit="1" customWidth="1"/>
    <col min="3" max="3" width="23.109375" style="4" customWidth="1"/>
    <col min="4" max="4" width="41.6640625" style="4" bestFit="1" customWidth="1"/>
    <col min="5" max="5" width="4.6640625" style="4" bestFit="1" customWidth="1"/>
    <col min="6" max="6" width="12.5546875" style="4" bestFit="1" customWidth="1"/>
    <col min="7" max="7" width="12.6640625" style="4" customWidth="1"/>
    <col min="8" max="8" width="8.88671875" style="4"/>
    <col min="9" max="9" width="17.6640625" style="4" customWidth="1"/>
    <col min="10" max="16384" width="8.88671875" style="4"/>
  </cols>
  <sheetData>
    <row r="1" spans="2:9" x14ac:dyDescent="0.25">
      <c r="C1" s="16" t="s">
        <v>8</v>
      </c>
    </row>
    <row r="2" spans="2:9" x14ac:dyDescent="0.25">
      <c r="B2" s="9" t="s">
        <v>48</v>
      </c>
      <c r="C2" s="9" t="s">
        <v>55</v>
      </c>
    </row>
    <row r="3" spans="2:9" x14ac:dyDescent="0.25">
      <c r="B3" s="16" t="s">
        <v>30</v>
      </c>
      <c r="C3" s="16" t="s">
        <v>8</v>
      </c>
      <c r="D3" s="16" t="s">
        <v>47</v>
      </c>
      <c r="E3" s="16" t="s">
        <v>46</v>
      </c>
      <c r="F3" s="16" t="s">
        <v>11</v>
      </c>
      <c r="G3" s="16" t="s">
        <v>54</v>
      </c>
      <c r="I3" s="18" t="s">
        <v>58</v>
      </c>
    </row>
    <row r="4" spans="2:9" ht="13.8" thickBot="1" x14ac:dyDescent="0.3">
      <c r="B4" s="17" t="s">
        <v>45</v>
      </c>
      <c r="C4" s="17"/>
      <c r="D4" s="17" t="s">
        <v>44</v>
      </c>
      <c r="E4" s="17" t="s">
        <v>28</v>
      </c>
      <c r="F4" s="17"/>
      <c r="G4" s="17" t="s">
        <v>43</v>
      </c>
      <c r="I4" s="18">
        <f>50%</f>
        <v>0.5</v>
      </c>
    </row>
    <row r="5" spans="2:9" x14ac:dyDescent="0.25">
      <c r="B5" s="15" t="str">
        <f>Commodities!$D$4</f>
        <v>ELC_DEM</v>
      </c>
      <c r="C5" s="15" t="str">
        <f>C2</f>
        <v>REG1</v>
      </c>
      <c r="D5" s="15" t="str">
        <f>Processes!$E$3</f>
        <v>Portefolio electricity demand process</v>
      </c>
      <c r="E5" s="15" t="s">
        <v>22</v>
      </c>
      <c r="F5" s="15">
        <v>2021</v>
      </c>
      <c r="G5" s="15">
        <v>0</v>
      </c>
    </row>
    <row r="6" spans="2:9" x14ac:dyDescent="0.25">
      <c r="B6" s="15" t="str">
        <f>Commodities!$D$4</f>
        <v>ELC_DEM</v>
      </c>
      <c r="C6" s="15" t="str">
        <f>C5</f>
        <v>REG1</v>
      </c>
      <c r="D6" s="15" t="str">
        <f>Processes!$E$3</f>
        <v>Portefolio electricity demand process</v>
      </c>
      <c r="E6" s="15" t="s">
        <v>22</v>
      </c>
      <c r="F6" s="15">
        <v>2022</v>
      </c>
      <c r="G6" s="15">
        <v>10</v>
      </c>
    </row>
    <row r="7" spans="2:9" x14ac:dyDescent="0.25">
      <c r="B7" s="15" t="str">
        <f>Commodities!$D$4</f>
        <v>ELC_DEM</v>
      </c>
      <c r="C7" s="15" t="str">
        <f t="shared" ref="C7:C34" si="0">C6</f>
        <v>REG1</v>
      </c>
      <c r="D7" s="15" t="str">
        <f>Processes!$E$3</f>
        <v>Portefolio electricity demand process</v>
      </c>
      <c r="E7" s="15" t="s">
        <v>22</v>
      </c>
      <c r="F7" s="15">
        <v>2023</v>
      </c>
      <c r="G7" s="19">
        <f>G6*(1+$I$4)</f>
        <v>15</v>
      </c>
    </row>
    <row r="8" spans="2:9" x14ac:dyDescent="0.25">
      <c r="B8" s="15" t="str">
        <f>Commodities!$D$4</f>
        <v>ELC_DEM</v>
      </c>
      <c r="C8" s="15" t="str">
        <f t="shared" si="0"/>
        <v>REG1</v>
      </c>
      <c r="D8" s="15" t="str">
        <f>Processes!$E$3</f>
        <v>Portefolio electricity demand process</v>
      </c>
      <c r="E8" s="15" t="s">
        <v>22</v>
      </c>
      <c r="F8" s="15">
        <v>2024</v>
      </c>
      <c r="G8" s="19">
        <f>G7</f>
        <v>15</v>
      </c>
    </row>
    <row r="9" spans="2:9" x14ac:dyDescent="0.25">
      <c r="B9" s="15" t="str">
        <f>Commodities!$D$4</f>
        <v>ELC_DEM</v>
      </c>
      <c r="C9" s="15" t="str">
        <f t="shared" si="0"/>
        <v>REG1</v>
      </c>
      <c r="D9" s="15" t="str">
        <f>Processes!$E$3</f>
        <v>Portefolio electricity demand process</v>
      </c>
      <c r="E9" s="15" t="s">
        <v>22</v>
      </c>
      <c r="F9" s="15">
        <v>2025</v>
      </c>
      <c r="G9" s="19">
        <f t="shared" ref="G9:G11" si="1">G8</f>
        <v>15</v>
      </c>
    </row>
    <row r="10" spans="2:9" x14ac:dyDescent="0.25">
      <c r="B10" s="15" t="str">
        <f>Commodities!$D$4</f>
        <v>ELC_DEM</v>
      </c>
      <c r="C10" s="15" t="str">
        <f t="shared" si="0"/>
        <v>REG1</v>
      </c>
      <c r="D10" s="15" t="str">
        <f>Processes!$E$3</f>
        <v>Portefolio electricity demand process</v>
      </c>
      <c r="E10" s="15" t="s">
        <v>22</v>
      </c>
      <c r="F10" s="15">
        <v>2026</v>
      </c>
      <c r="G10" s="19">
        <f t="shared" si="1"/>
        <v>15</v>
      </c>
    </row>
    <row r="11" spans="2:9" x14ac:dyDescent="0.25">
      <c r="B11" s="15" t="str">
        <f>Commodities!$D$4</f>
        <v>ELC_DEM</v>
      </c>
      <c r="C11" s="15" t="str">
        <f t="shared" si="0"/>
        <v>REG1</v>
      </c>
      <c r="D11" s="15" t="str">
        <f>Processes!$E$3</f>
        <v>Portefolio electricity demand process</v>
      </c>
      <c r="E11" s="15" t="s">
        <v>22</v>
      </c>
      <c r="F11" s="15">
        <v>2027</v>
      </c>
      <c r="G11" s="19">
        <f t="shared" si="1"/>
        <v>15</v>
      </c>
    </row>
    <row r="12" spans="2:9" x14ac:dyDescent="0.25">
      <c r="B12" s="15" t="str">
        <f>Commodities!$D$4</f>
        <v>ELC_DEM</v>
      </c>
      <c r="C12" s="15" t="str">
        <f t="shared" si="0"/>
        <v>REG1</v>
      </c>
      <c r="D12" s="15" t="str">
        <f>Processes!$E$3</f>
        <v>Portefolio electricity demand process</v>
      </c>
      <c r="E12" s="15" t="s">
        <v>22</v>
      </c>
      <c r="F12" s="15">
        <v>2028</v>
      </c>
      <c r="G12" s="19">
        <f t="shared" ref="G12:G16" si="2">G11</f>
        <v>15</v>
      </c>
    </row>
    <row r="13" spans="2:9" x14ac:dyDescent="0.25">
      <c r="B13" s="15" t="str">
        <f>Commodities!$D$4</f>
        <v>ELC_DEM</v>
      </c>
      <c r="C13" s="15" t="str">
        <f t="shared" si="0"/>
        <v>REG1</v>
      </c>
      <c r="D13" s="15" t="str">
        <f>Processes!$E$3</f>
        <v>Portefolio electricity demand process</v>
      </c>
      <c r="E13" s="15" t="s">
        <v>22</v>
      </c>
      <c r="F13" s="15">
        <v>2029</v>
      </c>
      <c r="G13" s="19">
        <f t="shared" si="2"/>
        <v>15</v>
      </c>
    </row>
    <row r="14" spans="2:9" x14ac:dyDescent="0.25">
      <c r="B14" s="15" t="str">
        <f>Commodities!$D$4</f>
        <v>ELC_DEM</v>
      </c>
      <c r="C14" s="15" t="str">
        <f t="shared" si="0"/>
        <v>REG1</v>
      </c>
      <c r="D14" s="15" t="str">
        <f>Processes!$E$3</f>
        <v>Portefolio electricity demand process</v>
      </c>
      <c r="E14" s="15" t="s">
        <v>22</v>
      </c>
      <c r="F14" s="15">
        <v>2030</v>
      </c>
      <c r="G14" s="19">
        <f t="shared" si="2"/>
        <v>15</v>
      </c>
    </row>
    <row r="15" spans="2:9" x14ac:dyDescent="0.25">
      <c r="B15" s="15" t="str">
        <f>Commodities!$D$4</f>
        <v>ELC_DEM</v>
      </c>
      <c r="C15" s="15" t="str">
        <f t="shared" si="0"/>
        <v>REG1</v>
      </c>
      <c r="D15" s="15" t="str">
        <f>Processes!$E$3</f>
        <v>Portefolio electricity demand process</v>
      </c>
      <c r="E15" s="15" t="s">
        <v>22</v>
      </c>
      <c r="F15" s="15">
        <v>2031</v>
      </c>
      <c r="G15" s="19">
        <f t="shared" si="2"/>
        <v>15</v>
      </c>
    </row>
    <row r="16" spans="2:9" x14ac:dyDescent="0.25">
      <c r="B16" s="15" t="str">
        <f>Commodities!$D$4</f>
        <v>ELC_DEM</v>
      </c>
      <c r="C16" s="15" t="str">
        <f t="shared" si="0"/>
        <v>REG1</v>
      </c>
      <c r="D16" s="15" t="str">
        <f>Processes!$E$3</f>
        <v>Portefolio electricity demand process</v>
      </c>
      <c r="E16" s="15" t="s">
        <v>22</v>
      </c>
      <c r="F16" s="15">
        <v>2032</v>
      </c>
      <c r="G16" s="19">
        <f t="shared" si="2"/>
        <v>15</v>
      </c>
    </row>
    <row r="17" spans="2:7" x14ac:dyDescent="0.25">
      <c r="B17" s="15" t="str">
        <f>Commodities!$D$4</f>
        <v>ELC_DEM</v>
      </c>
      <c r="C17" s="15" t="str">
        <f t="shared" si="0"/>
        <v>REG1</v>
      </c>
      <c r="D17" s="15" t="str">
        <f>Processes!$E$3</f>
        <v>Portefolio electricity demand process</v>
      </c>
      <c r="E17" s="15" t="s">
        <v>22</v>
      </c>
      <c r="F17" s="15">
        <v>2033</v>
      </c>
      <c r="G17" s="19">
        <f>G16</f>
        <v>15</v>
      </c>
    </row>
    <row r="18" spans="2:7" x14ac:dyDescent="0.25">
      <c r="B18" s="15" t="str">
        <f>Commodities!$D$4</f>
        <v>ELC_DEM</v>
      </c>
      <c r="C18" s="15" t="str">
        <f t="shared" si="0"/>
        <v>REG1</v>
      </c>
      <c r="D18" s="15" t="str">
        <f>Processes!$E$3</f>
        <v>Portefolio electricity demand process</v>
      </c>
      <c r="E18" s="15" t="s">
        <v>22</v>
      </c>
      <c r="F18" s="15">
        <v>2034</v>
      </c>
      <c r="G18" s="19">
        <f t="shared" ref="G18:G21" si="3">G17</f>
        <v>15</v>
      </c>
    </row>
    <row r="19" spans="2:7" x14ac:dyDescent="0.25">
      <c r="B19" s="15" t="str">
        <f>Commodities!$D$4</f>
        <v>ELC_DEM</v>
      </c>
      <c r="C19" s="15" t="str">
        <f t="shared" si="0"/>
        <v>REG1</v>
      </c>
      <c r="D19" s="15" t="str">
        <f>Processes!$E$3</f>
        <v>Portefolio electricity demand process</v>
      </c>
      <c r="E19" s="15" t="s">
        <v>22</v>
      </c>
      <c r="F19" s="15">
        <v>2035</v>
      </c>
      <c r="G19" s="19">
        <f t="shared" si="3"/>
        <v>15</v>
      </c>
    </row>
    <row r="20" spans="2:7" x14ac:dyDescent="0.25">
      <c r="B20" s="15" t="str">
        <f>Commodities!$D$4</f>
        <v>ELC_DEM</v>
      </c>
      <c r="C20" s="15" t="str">
        <f t="shared" si="0"/>
        <v>REG1</v>
      </c>
      <c r="D20" s="15" t="str">
        <f>Processes!$E$3</f>
        <v>Portefolio electricity demand process</v>
      </c>
      <c r="E20" s="15" t="s">
        <v>22</v>
      </c>
      <c r="F20" s="15">
        <v>2036</v>
      </c>
      <c r="G20" s="19">
        <f t="shared" si="3"/>
        <v>15</v>
      </c>
    </row>
    <row r="21" spans="2:7" x14ac:dyDescent="0.25">
      <c r="B21" s="15" t="str">
        <f>Commodities!$D$4</f>
        <v>ELC_DEM</v>
      </c>
      <c r="C21" s="15" t="str">
        <f t="shared" si="0"/>
        <v>REG1</v>
      </c>
      <c r="D21" s="15" t="str">
        <f>Processes!$E$3</f>
        <v>Portefolio electricity demand process</v>
      </c>
      <c r="E21" s="15" t="s">
        <v>22</v>
      </c>
      <c r="F21" s="15">
        <v>2037</v>
      </c>
      <c r="G21" s="19">
        <f t="shared" si="3"/>
        <v>15</v>
      </c>
    </row>
    <row r="22" spans="2:7" x14ac:dyDescent="0.25">
      <c r="B22" s="15" t="str">
        <f>Commodities!$D$4</f>
        <v>ELC_DEM</v>
      </c>
      <c r="C22" s="15" t="str">
        <f t="shared" si="0"/>
        <v>REG1</v>
      </c>
      <c r="D22" s="15" t="str">
        <f>Processes!$E$3</f>
        <v>Portefolio electricity demand process</v>
      </c>
      <c r="E22" s="15" t="s">
        <v>22</v>
      </c>
      <c r="F22" s="15">
        <v>2038</v>
      </c>
      <c r="G22" s="19">
        <f>G21</f>
        <v>15</v>
      </c>
    </row>
    <row r="23" spans="2:7" x14ac:dyDescent="0.25">
      <c r="B23" s="15" t="str">
        <f>Commodities!$D$4</f>
        <v>ELC_DEM</v>
      </c>
      <c r="C23" s="15" t="str">
        <f t="shared" si="0"/>
        <v>REG1</v>
      </c>
      <c r="D23" s="15" t="str">
        <f>Processes!$E$3</f>
        <v>Portefolio electricity demand process</v>
      </c>
      <c r="E23" s="15" t="s">
        <v>22</v>
      </c>
      <c r="F23" s="15">
        <v>2039</v>
      </c>
      <c r="G23" s="19">
        <f t="shared" ref="G23:G24" si="4">G22</f>
        <v>15</v>
      </c>
    </row>
    <row r="24" spans="2:7" x14ac:dyDescent="0.25">
      <c r="B24" s="15" t="str">
        <f>Commodities!$D$4</f>
        <v>ELC_DEM</v>
      </c>
      <c r="C24" s="15" t="str">
        <f t="shared" si="0"/>
        <v>REG1</v>
      </c>
      <c r="D24" s="15" t="str">
        <f>Processes!$E$3</f>
        <v>Portefolio electricity demand process</v>
      </c>
      <c r="E24" s="15" t="s">
        <v>22</v>
      </c>
      <c r="F24" s="15">
        <v>2040</v>
      </c>
      <c r="G24" s="19">
        <f t="shared" si="4"/>
        <v>15</v>
      </c>
    </row>
    <row r="25" spans="2:7" x14ac:dyDescent="0.25">
      <c r="B25" s="15" t="str">
        <f>Commodities!$D$4</f>
        <v>ELC_DEM</v>
      </c>
      <c r="C25" s="15" t="str">
        <f t="shared" si="0"/>
        <v>REG1</v>
      </c>
      <c r="D25" s="15" t="str">
        <f>Processes!$E$3</f>
        <v>Portefolio electricity demand process</v>
      </c>
      <c r="E25" s="15" t="s">
        <v>22</v>
      </c>
      <c r="F25" s="15">
        <v>2041</v>
      </c>
      <c r="G25" s="19">
        <f>G24</f>
        <v>15</v>
      </c>
    </row>
    <row r="26" spans="2:7" x14ac:dyDescent="0.25">
      <c r="B26" s="15" t="str">
        <f>Commodities!$D$4</f>
        <v>ELC_DEM</v>
      </c>
      <c r="C26" s="15" t="str">
        <f t="shared" si="0"/>
        <v>REG1</v>
      </c>
      <c r="D26" s="15" t="str">
        <f>Processes!$E$3</f>
        <v>Portefolio electricity demand process</v>
      </c>
      <c r="E26" s="15" t="s">
        <v>22</v>
      </c>
      <c r="F26" s="15">
        <v>2042</v>
      </c>
      <c r="G26" s="19">
        <f t="shared" ref="G26:G30" si="5">G25</f>
        <v>15</v>
      </c>
    </row>
    <row r="27" spans="2:7" x14ac:dyDescent="0.25">
      <c r="B27" s="15" t="str">
        <f>Commodities!$D$4</f>
        <v>ELC_DEM</v>
      </c>
      <c r="C27" s="15" t="str">
        <f t="shared" si="0"/>
        <v>REG1</v>
      </c>
      <c r="D27" s="15" t="str">
        <f>Processes!$E$3</f>
        <v>Portefolio electricity demand process</v>
      </c>
      <c r="E27" s="15" t="s">
        <v>22</v>
      </c>
      <c r="F27" s="15">
        <v>2043</v>
      </c>
      <c r="G27" s="19">
        <f t="shared" si="5"/>
        <v>15</v>
      </c>
    </row>
    <row r="28" spans="2:7" x14ac:dyDescent="0.25">
      <c r="B28" s="15" t="str">
        <f>Commodities!$D$4</f>
        <v>ELC_DEM</v>
      </c>
      <c r="C28" s="15" t="str">
        <f t="shared" si="0"/>
        <v>REG1</v>
      </c>
      <c r="D28" s="15" t="str">
        <f>Processes!$E$3</f>
        <v>Portefolio electricity demand process</v>
      </c>
      <c r="E28" s="15" t="s">
        <v>22</v>
      </c>
      <c r="F28" s="15">
        <v>2044</v>
      </c>
      <c r="G28" s="19">
        <f t="shared" si="5"/>
        <v>15</v>
      </c>
    </row>
    <row r="29" spans="2:7" x14ac:dyDescent="0.25">
      <c r="B29" s="15" t="str">
        <f>Commodities!$D$4</f>
        <v>ELC_DEM</v>
      </c>
      <c r="C29" s="15" t="str">
        <f t="shared" si="0"/>
        <v>REG1</v>
      </c>
      <c r="D29" s="15" t="str">
        <f>Processes!$E$3</f>
        <v>Portefolio electricity demand process</v>
      </c>
      <c r="E29" s="15" t="s">
        <v>22</v>
      </c>
      <c r="F29" s="15">
        <v>2045</v>
      </c>
      <c r="G29" s="19">
        <f t="shared" si="5"/>
        <v>15</v>
      </c>
    </row>
    <row r="30" spans="2:7" x14ac:dyDescent="0.25">
      <c r="B30" s="15" t="str">
        <f>Commodities!$D$4</f>
        <v>ELC_DEM</v>
      </c>
      <c r="C30" s="15" t="str">
        <f t="shared" si="0"/>
        <v>REG1</v>
      </c>
      <c r="D30" s="15" t="str">
        <f>Processes!$E$3</f>
        <v>Portefolio electricity demand process</v>
      </c>
      <c r="E30" s="15" t="s">
        <v>22</v>
      </c>
      <c r="F30" s="15">
        <v>2046</v>
      </c>
      <c r="G30" s="19">
        <f t="shared" si="5"/>
        <v>15</v>
      </c>
    </row>
    <row r="31" spans="2:7" x14ac:dyDescent="0.25">
      <c r="B31" s="15" t="str">
        <f>Commodities!$D$4</f>
        <v>ELC_DEM</v>
      </c>
      <c r="C31" s="15" t="str">
        <f t="shared" si="0"/>
        <v>REG1</v>
      </c>
      <c r="D31" s="15" t="str">
        <f>Processes!$E$3</f>
        <v>Portefolio electricity demand process</v>
      </c>
      <c r="E31" s="15" t="s">
        <v>22</v>
      </c>
      <c r="F31" s="15">
        <v>2047</v>
      </c>
      <c r="G31" s="19">
        <f>G30</f>
        <v>15</v>
      </c>
    </row>
    <row r="32" spans="2:7" x14ac:dyDescent="0.25">
      <c r="B32" s="15" t="str">
        <f>Commodities!$D$4</f>
        <v>ELC_DEM</v>
      </c>
      <c r="C32" s="15" t="str">
        <f t="shared" si="0"/>
        <v>REG1</v>
      </c>
      <c r="D32" s="15" t="str">
        <f>Processes!$E$3</f>
        <v>Portefolio electricity demand process</v>
      </c>
      <c r="E32" s="15" t="s">
        <v>22</v>
      </c>
      <c r="F32" s="15">
        <v>2048</v>
      </c>
      <c r="G32" s="19">
        <f t="shared" ref="G32" si="6">G31</f>
        <v>15</v>
      </c>
    </row>
    <row r="33" spans="2:7" x14ac:dyDescent="0.25">
      <c r="B33" s="15" t="str">
        <f>Commodities!$D$4</f>
        <v>ELC_DEM</v>
      </c>
      <c r="C33" s="15" t="str">
        <f t="shared" si="0"/>
        <v>REG1</v>
      </c>
      <c r="D33" s="15" t="str">
        <f>Processes!$E$3</f>
        <v>Portefolio electricity demand process</v>
      </c>
      <c r="E33" s="15" t="s">
        <v>22</v>
      </c>
      <c r="F33" s="15">
        <v>2049</v>
      </c>
      <c r="G33" s="19">
        <f>G32</f>
        <v>15</v>
      </c>
    </row>
    <row r="34" spans="2:7" x14ac:dyDescent="0.25">
      <c r="B34" s="15" t="str">
        <f>Commodities!$D$4</f>
        <v>ELC_DEM</v>
      </c>
      <c r="C34" s="15" t="str">
        <f t="shared" si="0"/>
        <v>REG1</v>
      </c>
      <c r="D34" s="15" t="str">
        <f>Processes!$E$3</f>
        <v>Portefolio electricity demand process</v>
      </c>
      <c r="E34" s="15" t="s">
        <v>22</v>
      </c>
      <c r="F34" s="15">
        <v>2050</v>
      </c>
      <c r="G34" s="19">
        <f t="shared" ref="G34" si="7">G33</f>
        <v>15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Intro</vt:lpstr>
      <vt:lpstr>Stocks</vt:lpstr>
      <vt:lpstr>FT-ELCP</vt:lpstr>
      <vt:lpstr>Commodities</vt:lpstr>
      <vt:lpstr>Processes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Kristoffer Steen Andersen</dc:creator>
  <cp:lastModifiedBy>Lucas Moshøj</cp:lastModifiedBy>
  <dcterms:created xsi:type="dcterms:W3CDTF">2024-02-09T08:45:04Z</dcterms:created>
  <dcterms:modified xsi:type="dcterms:W3CDTF">2024-11-19T12:41:22Z</dcterms:modified>
</cp:coreProperties>
</file>