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094C4D13-EF7F-492F-B5F4-28D1B89E65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16" i="1"/>
  <c r="K18" i="1"/>
  <c r="K19" i="1"/>
  <c r="K17" i="1"/>
  <c r="M7" i="1"/>
  <c r="M8" i="1"/>
  <c r="M9" i="1"/>
  <c r="L7" i="1"/>
  <c r="L8" i="1"/>
  <c r="L6" i="1"/>
  <c r="K16" i="1"/>
  <c r="G33" i="2"/>
  <c r="G32" i="2"/>
  <c r="G30" i="2"/>
  <c r="E2" i="2"/>
  <c r="I10" i="2" s="1"/>
  <c r="D2" i="2"/>
  <c r="C2" i="2"/>
  <c r="E6" i="1"/>
  <c r="D6" i="1"/>
  <c r="L20" i="1" s="1"/>
  <c r="C6" i="1"/>
  <c r="K9" i="1" s="1"/>
  <c r="D18" i="1" s="1"/>
  <c r="L5" i="1"/>
  <c r="K5" i="1"/>
  <c r="D14" i="1" s="1"/>
  <c r="E5" i="1"/>
  <c r="E4" i="1"/>
  <c r="E3" i="1"/>
  <c r="D3" i="1"/>
  <c r="C3" i="1"/>
  <c r="E2" i="1"/>
  <c r="N20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20" i="1"/>
  <c r="B18" i="1" s="1"/>
  <c r="B14" i="1"/>
  <c r="M16" i="1"/>
  <c r="N16" i="1"/>
  <c r="M5" i="1"/>
  <c r="M6" i="1"/>
  <c r="L9" i="1"/>
  <c r="M20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3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3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3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4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<sst xmlns="http://schemas.openxmlformats.org/spreadsheetml/2006/main" count="160" uniqueCount="83">
  <si>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</si>
  <si>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</si>
  <si>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</si>
  <si>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</si>
  <si>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</si>
  <si>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</si>
  <si>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</si>
  <si>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</si>
  <si>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</si>
  <si>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</si>
  <si>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</si>
  <si>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</si>
  <si>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</si>
  <si>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</si>
  <si>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</si>
  <si>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</si>
  <si>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</si>
  <si>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</si>
  <si>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</si>
  <si>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</si>
  <si>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</si>
  <si>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</si>
  <si>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</si>
  <si>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</si>
  <si>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</si>
  <si>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</si>
  <si>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</si>
  <si>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</si>
  <si>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</si>
  <si>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</si>
  <si>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</si>
  <si>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</si>
  <si>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</si>
  <si>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</si>
  <si>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</si>
  <si>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</si>
  <si>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</si>
  <si>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</si>
  <si>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</si>
  <si>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</si>
  <si>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</si>
  <si>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</si>
  <si>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</si>
  <si>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</si>
  <si>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</si>
  <si>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</si>
  <si>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</si>
  <si>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</si>
  <si>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</si>
  <si>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</si>
  <si>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</si>
  <si>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</si>
  <si>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</si>
  <si>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</si>
  <si>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</si>
  <si>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</si>
  <si>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</si>
  <si>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</si>
  <si>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</si>
  <si>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</si>
  <si>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</si>
  <si>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</si>
  <si>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</si>
  <si>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</si>
  <si>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</si>
  <si>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</si>
  <si>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</si>
  <si>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</si>
  <si>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</si>
  <si>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</si>
  <si>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</si>
  <si>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</si>
  <si>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</si>
  <si>
    <t>D</t>
  </si>
  <si>
    <t>MINWINOFF45</t>
  </si>
  <si>
    <t>WINOFF45</t>
  </si>
  <si>
    <t>MINWINOFF8</t>
  </si>
  <si>
    <t>WINOFF8</t>
  </si>
  <si>
    <t>MINWINOFF20</t>
  </si>
  <si>
    <t>WINOFF20</t>
  </si>
  <si>
    <t>MINWINOFF30</t>
  </si>
  <si>
    <t>WINOFF30</t>
  </si>
  <si>
    <t>WTG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</si>
</sst>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3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/>
    <xf numFmtId="0" fontId="0" fillId="0" borderId="0" xfId="0" quotePrefix="1"/>
    <xf numFmtId="164" fontId="7" fillId="6" borderId="0" xfId="0" applyNumberFormat="1" applyFont="1" applyFill="1" applyAlignment="1">
      <alignment horizontal="left"/>
    </xf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</xdr:colOff>
      <xdr:row>22</xdr:row>
      <xdr:rowOff>40005</xdr:rowOff>
    </xdr:from>
    <xdr:to>
      <xdr:col>11</xdr:col>
      <xdr:colOff>2752665</xdr:colOff>
      <xdr:row>28</xdr:row>
      <xdr:rowOff>30480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5400675" y="4543425"/>
          <a:ext cx="5299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G19" sqref="G19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7.6640625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20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82</v>
      </c>
      <c r="H1" s="1"/>
    </row>
    <row r="2" spans="1:20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>
        <v>8</v>
      </c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20" ht="15.6" x14ac:dyDescent="0.3">
      <c r="A3" s="1"/>
      <c r="B3" s="3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F3" s="3"/>
      <c r="G3" s="3">
        <v>20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T3" s="32" t="s">
        <v>73</v>
      </c>
    </row>
    <row r="4" spans="1:20" ht="22.2" thickBot="1" x14ac:dyDescent="0.35">
      <c r="A4" s="1"/>
      <c r="B4" s="3"/>
      <c r="C4" s="3" t="s">
        <v>15</v>
      </c>
      <c r="D4" s="3" t="s">
        <v>16</v>
      </c>
      <c r="E4" s="3" t="str">
        <f>[1]EB1!$Z$2</f>
        <v>PJ</v>
      </c>
      <c r="F4" s="3"/>
      <c r="G4" s="3">
        <v>30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20" ht="15.6" x14ac:dyDescent="0.3">
      <c r="A5" s="1"/>
      <c r="B5" s="3"/>
      <c r="C5" s="3" t="s">
        <v>25</v>
      </c>
      <c r="D5" s="3" t="s">
        <v>26</v>
      </c>
      <c r="E5" s="3" t="str">
        <f>[1]EB1!$Z$2</f>
        <v>PJ</v>
      </c>
      <c r="F5" s="3"/>
      <c r="G5" s="3">
        <v>45</v>
      </c>
      <c r="H5" s="1"/>
      <c r="I5" s="5" t="s">
        <v>27</v>
      </c>
      <c r="J5" s="10"/>
      <c r="K5" s="5" t="str">
        <f t="shared" ref="K5:L5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20" ht="15.6" x14ac:dyDescent="0.3">
      <c r="A6" s="1"/>
      <c r="B6" s="3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F6" s="3"/>
      <c r="G6" s="3"/>
      <c r="H6" s="1"/>
      <c r="I6" s="5"/>
      <c r="J6" s="10"/>
      <c r="K6" t="s">
        <v>77</v>
      </c>
      <c r="L6" t="str">
        <f>$D$5&amp;G2</f>
        <v>Offshore wind8</v>
      </c>
      <c r="M6" s="5" t="str">
        <f t="shared" ref="M6:M9" si="1">$E$2</f>
        <v>PJ</v>
      </c>
      <c r="N6" s="5"/>
      <c r="O6" s="5"/>
      <c r="P6" s="5"/>
      <c r="Q6" s="5"/>
    </row>
    <row r="7" spans="1:20" ht="15.6" x14ac:dyDescent="0.3">
      <c r="A7" s="1"/>
      <c r="C7" s="11"/>
      <c r="D7" s="11"/>
      <c r="H7" s="1"/>
      <c r="I7" s="5"/>
      <c r="J7" s="10"/>
      <c r="K7" t="s">
        <v>79</v>
      </c>
      <c r="L7" t="str">
        <f t="shared" ref="L7:L8" si="2">$D$5&amp;G3</f>
        <v>Offshore wind20</v>
      </c>
      <c r="M7" s="5" t="str">
        <f t="shared" si="1"/>
        <v>PJ</v>
      </c>
      <c r="N7" s="5"/>
      <c r="O7" s="5"/>
      <c r="P7" s="5"/>
      <c r="Q7" s="5"/>
    </row>
    <row r="8" spans="1:20" ht="15.6" x14ac:dyDescent="0.3">
      <c r="A8" s="1"/>
      <c r="C8" s="11"/>
      <c r="D8" s="11"/>
      <c r="H8" s="1"/>
      <c r="I8" s="5"/>
      <c r="J8" s="10"/>
      <c r="K8" t="s">
        <v>81</v>
      </c>
      <c r="L8" t="str">
        <f t="shared" si="2"/>
        <v>Offshore wind30</v>
      </c>
      <c r="M8" s="5" t="str">
        <f t="shared" si="1"/>
        <v>PJ</v>
      </c>
      <c r="N8" s="5"/>
      <c r="O8" s="5"/>
      <c r="P8" s="5"/>
      <c r="Q8" s="5"/>
    </row>
    <row r="9" spans="1:20" x14ac:dyDescent="0.3">
      <c r="A9" s="1"/>
      <c r="H9" s="1"/>
      <c r="K9" s="5" t="str">
        <f>C6</f>
        <v>SOL</v>
      </c>
      <c r="L9" s="5" t="str">
        <f>D6</f>
        <v>Solar energy</v>
      </c>
      <c r="M9" s="5" t="str">
        <f t="shared" si="1"/>
        <v>PJ</v>
      </c>
    </row>
    <row r="10" spans="1:20" x14ac:dyDescent="0.3">
      <c r="A10" s="1"/>
      <c r="D10" s="12" t="s">
        <v>28</v>
      </c>
      <c r="E10" s="12"/>
      <c r="H10" s="1"/>
    </row>
    <row r="11" spans="1:20" x14ac:dyDescent="0.3">
      <c r="A11" s="1"/>
      <c r="B11" s="13" t="s">
        <v>30</v>
      </c>
      <c r="C11" s="14" t="s">
        <v>31</v>
      </c>
      <c r="D11" s="13" t="s">
        <v>32</v>
      </c>
      <c r="E11" s="15" t="s">
        <v>67</v>
      </c>
      <c r="F11" s="15" t="s">
        <v>33</v>
      </c>
      <c r="G11" s="15" t="s">
        <v>68</v>
      </c>
      <c r="H11" s="1"/>
    </row>
    <row r="12" spans="1:20" ht="22.2" thickBot="1" x14ac:dyDescent="0.35">
      <c r="A12" s="1"/>
      <c r="B12" s="16" t="s">
        <v>41</v>
      </c>
      <c r="C12" s="16" t="s">
        <v>42</v>
      </c>
      <c r="D12" s="16" t="s">
        <v>43</v>
      </c>
      <c r="E12" s="16"/>
      <c r="F12" s="16" t="s">
        <v>44</v>
      </c>
      <c r="G12" s="16" t="s">
        <v>45</v>
      </c>
      <c r="H12" s="1"/>
      <c r="I12" s="4" t="s">
        <v>29</v>
      </c>
      <c r="J12" s="4"/>
      <c r="K12" s="10"/>
      <c r="L12" s="10"/>
      <c r="M12" s="10"/>
      <c r="N12" s="10"/>
      <c r="O12" s="10"/>
      <c r="P12" s="10"/>
      <c r="Q12" s="10"/>
    </row>
    <row r="13" spans="1:20" ht="15" thickBot="1" x14ac:dyDescent="0.35">
      <c r="A13" s="1"/>
      <c r="B13" s="16" t="s">
        <v>54</v>
      </c>
      <c r="C13" s="17"/>
      <c r="D13" s="17"/>
      <c r="E13" s="17"/>
      <c r="F13" s="17" t="str">
        <f>$F$2&amp;"/"&amp;$E$2</f>
        <v>/PJ</v>
      </c>
      <c r="G13" s="17" t="str">
        <f>$E$2</f>
        <v>PJ</v>
      </c>
      <c r="H13" s="1"/>
      <c r="I13" s="6" t="s">
        <v>34</v>
      </c>
      <c r="J13" s="7" t="s">
        <v>7</v>
      </c>
      <c r="K13" s="6" t="s">
        <v>30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39</v>
      </c>
      <c r="Q13" s="6" t="s">
        <v>40</v>
      </c>
    </row>
    <row r="14" spans="1:20" ht="22.2" thickBot="1" x14ac:dyDescent="0.35">
      <c r="A14" s="1"/>
      <c r="B14" s="5" t="str">
        <f>K16</f>
        <v>MINWINON</v>
      </c>
      <c r="C14" s="8"/>
      <c r="D14" s="5" t="str">
        <f>K5</f>
        <v>WINON</v>
      </c>
      <c r="E14" s="29">
        <v>2021</v>
      </c>
      <c r="F14" s="19"/>
      <c r="G14" s="19"/>
      <c r="H14" s="1"/>
      <c r="I14" s="9" t="s">
        <v>46</v>
      </c>
      <c r="J14" s="9" t="s">
        <v>18</v>
      </c>
      <c r="K14" s="9" t="s">
        <v>47</v>
      </c>
      <c r="L14" s="9" t="s">
        <v>48</v>
      </c>
      <c r="M14" s="9" t="s">
        <v>49</v>
      </c>
      <c r="N14" s="9" t="s">
        <v>50</v>
      </c>
      <c r="O14" s="9" t="s">
        <v>51</v>
      </c>
      <c r="P14" s="9" t="s">
        <v>52</v>
      </c>
      <c r="Q14" s="9" t="s">
        <v>53</v>
      </c>
    </row>
    <row r="15" spans="1:20" ht="15" thickBot="1" x14ac:dyDescent="0.35">
      <c r="A15" s="1"/>
      <c r="B15" t="s">
        <v>76</v>
      </c>
      <c r="D15" t="s">
        <v>77</v>
      </c>
      <c r="E15" s="29">
        <v>2021</v>
      </c>
      <c r="G15">
        <v>2.5</v>
      </c>
      <c r="H15" s="1"/>
      <c r="I15" s="9" t="s">
        <v>55</v>
      </c>
      <c r="J15" s="18"/>
      <c r="K15" s="18"/>
      <c r="L15" s="18"/>
      <c r="M15" s="18"/>
      <c r="N15" s="18"/>
      <c r="O15" s="18"/>
      <c r="P15" s="18"/>
      <c r="Q15" s="18"/>
    </row>
    <row r="16" spans="1:20" x14ac:dyDescent="0.3">
      <c r="A16" s="1"/>
      <c r="B16" t="s">
        <v>78</v>
      </c>
      <c r="D16" t="s">
        <v>79</v>
      </c>
      <c r="E16" s="29">
        <v>2021</v>
      </c>
      <c r="H16" s="1"/>
      <c r="I16" s="5" t="s">
        <v>62</v>
      </c>
      <c r="J16" s="10"/>
      <c r="K16" s="10" t="str">
        <f>$I$16&amp;C4</f>
        <v>MINWINON</v>
      </c>
      <c r="L16" s="20" t="str">
        <f>"Domestic Supply of "&amp;D4</f>
        <v>Domestic Supply of Onshore wind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B17" s="21" t="s">
        <v>80</v>
      </c>
      <c r="C17" s="8"/>
      <c r="D17" t="s">
        <v>81</v>
      </c>
      <c r="E17" s="29">
        <v>2021</v>
      </c>
      <c r="H17" s="1"/>
      <c r="I17" s="10"/>
      <c r="J17" s="10"/>
      <c r="K17" t="str">
        <f>$I$16&amp;K6</f>
        <v>MINWINOFF8</v>
      </c>
      <c r="L17" t="str">
        <f>"Domestic Supply of "&amp;$D$5&amp;" "&amp;G2</f>
        <v>Domestic Supply of Offshore wind 8</v>
      </c>
      <c r="M17" t="s">
        <v>56</v>
      </c>
      <c r="N17" t="s">
        <v>57</v>
      </c>
      <c r="O17" s="10"/>
      <c r="P17" s="10"/>
      <c r="Q17" s="10"/>
    </row>
    <row r="18" spans="1:17" x14ac:dyDescent="0.3">
      <c r="A18" s="1"/>
      <c r="B18" s="8" t="str">
        <f>K20</f>
        <v>MINSOL1</v>
      </c>
      <c r="C18" s="8"/>
      <c r="D18" s="8" t="str">
        <f>K9</f>
        <v>SOL</v>
      </c>
      <c r="E18" s="29">
        <v>2021</v>
      </c>
      <c r="H18" s="1"/>
      <c r="I18" s="10"/>
      <c r="J18" s="10"/>
      <c r="K18" t="str">
        <f t="shared" ref="K18:K19" si="3">$I$16&amp;K7</f>
        <v>MINWINOFF20</v>
      </c>
      <c r="L18" t="str">
        <f t="shared" ref="L18:L19" si="4">"Domestic Supply of "&amp;$D$5&amp;" "&amp;G3</f>
        <v>Domestic Supply of Offshore wind 20</v>
      </c>
      <c r="M18" t="s">
        <v>56</v>
      </c>
      <c r="N18" t="s">
        <v>57</v>
      </c>
      <c r="O18" s="10"/>
      <c r="P18" s="10"/>
      <c r="Q18" s="10"/>
    </row>
    <row r="19" spans="1:17" x14ac:dyDescent="0.3">
      <c r="A19" s="1"/>
      <c r="H19" s="1"/>
      <c r="I19" s="10"/>
      <c r="J19" s="10"/>
      <c r="K19" t="str">
        <f t="shared" si="3"/>
        <v>MINWINOFF30</v>
      </c>
      <c r="L19" t="str">
        <f t="shared" si="4"/>
        <v>Domestic Supply of Offshore wind 30</v>
      </c>
      <c r="M19" t="s">
        <v>56</v>
      </c>
      <c r="N19" t="s">
        <v>57</v>
      </c>
      <c r="O19" s="10"/>
      <c r="P19" s="10"/>
      <c r="Q19" s="10"/>
    </row>
    <row r="20" spans="1:17" x14ac:dyDescent="0.3">
      <c r="A20" s="1"/>
      <c r="H20" s="1"/>
      <c r="K20" s="10" t="str">
        <f>$I$16&amp;C6&amp;1</f>
        <v>MINSOL1</v>
      </c>
      <c r="L20" s="20" t="str">
        <f>"Domestic Supply of "&amp;D6</f>
        <v>Domestic Supply of Solar energy</v>
      </c>
      <c r="M20" s="10" t="str">
        <f>$E$2</f>
        <v>PJ</v>
      </c>
      <c r="N20" s="10" t="str">
        <f>$E$2&amp;"a"</f>
        <v>PJa</v>
      </c>
    </row>
    <row r="21" spans="1:17" x14ac:dyDescent="0.3">
      <c r="A21" s="1"/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  <row r="30" spans="1:17" x14ac:dyDescent="0.3">
      <c r="I30" t="s">
        <v>76</v>
      </c>
      <c r="K30" t="s">
        <v>77</v>
      </c>
      <c r="L30">
        <v>2021</v>
      </c>
    </row>
    <row r="31" spans="1:17" x14ac:dyDescent="0.3">
      <c r="I31" t="s">
        <v>78</v>
      </c>
      <c r="K31" t="s">
        <v>79</v>
      </c>
      <c r="L31">
        <v>2021</v>
      </c>
    </row>
    <row r="32" spans="1:17" x14ac:dyDescent="0.3">
      <c r="I32" s="21" t="s">
        <v>80</v>
      </c>
      <c r="J32" s="8"/>
      <c r="K32" t="s">
        <v>81</v>
      </c>
      <c r="L32">
        <v>2021</v>
      </c>
    </row>
    <row r="33" spans="9:12" x14ac:dyDescent="0.3">
      <c r="I33" s="22" t="s">
        <v>74</v>
      </c>
      <c r="J33" s="8"/>
      <c r="K33" t="s">
        <v>75</v>
      </c>
      <c r="L33">
        <v>2021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workbookViewId="0">
      <selection activeCell="H14" sqref="H14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66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71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64</v>
      </c>
      <c r="G8" s="13" t="s">
        <v>67</v>
      </c>
      <c r="H8" s="13" t="s">
        <v>69</v>
      </c>
      <c r="I8" s="13" t="s">
        <v>33</v>
      </c>
      <c r="J8" s="13" t="s">
        <v>68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65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66</v>
      </c>
      <c r="G11" s="8">
        <v>2022</v>
      </c>
      <c r="H11" s="8">
        <v>100</v>
      </c>
      <c r="I11" s="30">
        <v>3</v>
      </c>
      <c r="J11" s="8">
        <v>1000</v>
      </c>
      <c r="L11" s="5" t="s">
        <v>62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70</v>
      </c>
      <c r="T11" s="10"/>
    </row>
    <row r="12" spans="2:20" x14ac:dyDescent="0.3">
      <c r="L12" s="31" t="s">
        <v>72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63</v>
      </c>
    </row>
    <row r="17" spans="2:17" x14ac:dyDescent="0.3">
      <c r="B17" s="8"/>
      <c r="F17" s="26"/>
    </row>
    <row r="22" spans="2:17" x14ac:dyDescent="0.3">
      <c r="B22" s="27"/>
      <c r="C22" s="8" t="s">
        <v>58</v>
      </c>
    </row>
    <row r="23" spans="2:17" x14ac:dyDescent="0.3">
      <c r="B23" s="22"/>
      <c r="C23" s="28" t="s">
        <v>59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3">
        <v>20000</v>
      </c>
      <c r="F30" s="24">
        <v>4.1399999999999997</v>
      </c>
      <c r="G30" s="25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4">
        <v>0</v>
      </c>
      <c r="F31" s="24">
        <v>5.4</v>
      </c>
      <c r="G31" s="23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4">
        <v>4.5</v>
      </c>
      <c r="G32" s="25">
        <f>[1]EB1!E6</f>
        <v>5316.6916000000001</v>
      </c>
      <c r="L32" s="10" t="s">
        <v>60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4">
        <v>4.5</v>
      </c>
      <c r="G33" s="25">
        <f>-[1]EB1!E7</f>
        <v>1006.5324000000001</v>
      </c>
      <c r="L33" s="10" t="s">
        <v>61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Rehfeld Moshøj</cp:lastModifiedBy>
  <dcterms:created xsi:type="dcterms:W3CDTF">2015-06-05T18:19:34Z</dcterms:created>
  <dcterms:modified xsi:type="dcterms:W3CDTF">2025-01-24T18:01:17Z</dcterms:modified>
</cp:coreProperties>
</file>