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3\"/>
    </mc:Choice>
  </mc:AlternateContent>
  <xr:revisionPtr revIDLastSave="0" documentId="13_ncr:1_{089B2FA4-84CD-4E5A-AA2E-CF7FA2F120F8}" xr6:coauthVersionLast="47" xr6:coauthVersionMax="47" xr10:uidLastSave="{00000000-0000-0000-0000-000000000000}"/>
  <bookViews>
    <workbookView xWindow="-108" yWindow="-108" windowWidth="23256" windowHeight="12576" activeTab="1" xr2:uid="{047E4344-2B87-4188-BA09-3302A30F5AF9}"/>
  </bookViews>
  <sheets>
    <sheet name="Intro" sheetId="1" r:id="rId1"/>
    <sheet name="Stocks" sheetId="4" r:id="rId2"/>
    <sheet name="Commodities" sheetId="5" r:id="rId3"/>
    <sheet name="Processes" sheetId="6" r:id="rId4"/>
    <sheet name="Demand" sheetId="8" r:id="rId5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F9" i="4"/>
  <c r="B6" i="8"/>
  <c r="B7" i="8"/>
  <c r="B8" i="8"/>
  <c r="B5" i="8"/>
  <c r="D8" i="8"/>
  <c r="G8" i="8"/>
  <c r="D7" i="8"/>
  <c r="G7" i="8"/>
  <c r="I4" i="8"/>
  <c r="C9" i="4"/>
  <c r="D6" i="8"/>
  <c r="D5" i="8"/>
  <c r="B9" i="4"/>
  <c r="Q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<sst xmlns="http://schemas.openxmlformats.org/spreadsheetml/2006/main" count="96" uniqueCount="73">
  <si>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</si>
  <si>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</si>
  <si>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</si>
  <si>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</si>
  <si>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</si>
  <si>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</si>
  <si>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</si>
  <si>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</si>
  <si>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</si>
  <si>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</si>
  <si>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</si>
  <si>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Comm-OUT-A</t>
  </si>
  <si>
    <t>Year</t>
  </si>
  <si>
    <t>CURR</t>
  </si>
  <si>
    <t>EFF</t>
  </si>
  <si>
    <t>AF</t>
  </si>
  <si>
    <t>NCAP_FOM</t>
  </si>
  <si>
    <t>ACT_COST</t>
  </si>
  <si>
    <t>NCAP_COST</t>
  </si>
  <si>
    <t>NCAP_TLIFE</t>
  </si>
  <si>
    <t>PRC_CAPACT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</si>
  <si>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</si>
  <si>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</si>
  <si>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</si>
  <si>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</si>
  <si>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</si>
  <si>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</si>
  <si>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DAYNITE</t>
  </si>
  <si>
    <t>FX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</si>
  <si>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</si>
  <si>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</si>
  <si>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</si>
  <si>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</si>
  <si>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</si>
  <si>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</si>
  <si>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</si>
  <si>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</si>
  <si>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</si>
  <si>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</si>
  <si>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</si>
  <si>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</si>
  <si>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</si>
  <si>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</si>
  <si>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</si>
  <si>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</si>
  <si>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</si>
  <si>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</si>
  <si>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</si>
  <si>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</si>
  <si>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</si>
  <si>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</si>
  <si>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</si>
  <si>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</si>
  <si>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</si>
  <si>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</si>
  <si>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</si>
  <si>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</si>
  <si>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</si>
  <si>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 xml:space="preserve">Electricity </t>
  </si>
  <si>
    <t>ELC_DEM</t>
  </si>
  <si>
    <t>DEMAND</t>
  </si>
  <si>
    <t>REG1</t>
  </si>
  <si>
    <t>Portefolio electricity demand process</t>
  </si>
  <si>
    <t>Portefolio electricity demand commodity</t>
  </si>
  <si>
    <t>Growth pr. year</t>
  </si>
  <si>
    <t>*Said MW before</t>
  </si>
  <si>
    <t>GW</t>
  </si>
  <si>
    <t>*Changed from Annual to DAYNITE</t>
  </si>
  <si>
    <t>*Used to be ANNUAL **</t>
  </si>
  <si>
    <t>ELC_PRIS</t>
  </si>
  <si>
    <t>Electricity price - Dummy stand in for export</t>
  </si>
  <si>
    <t>OUTPUT~ELC_PRIS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</si>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</sst>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0" fontId="5" fillId="4" borderId="0" xfId="1" applyFill="1"/>
    <xf numFmtId="1" fontId="3" fillId="0" borderId="0" xfId="1" applyNumberFormat="1" applyFont="1"/>
    <xf numFmtId="164" fontId="3" fillId="2" borderId="0" xfId="1" applyNumberFormat="1" applyFont="1" applyFill="1"/>
  </cellXfs>
  <cellStyles count="5">
    <cellStyle name="Normal" xfId="0" builtinId="0"/>
    <cellStyle name="Normal 10" xfId="2" xr:uid="{4C17738F-5693-497F-AE20-5DFB7508CC13}"/>
    <cellStyle name="Normal 2" xfId="1" xr:uid="{1F1EDD78-0413-4226-BF6C-6CF1E3568628}"/>
    <cellStyle name="Normal 4" xfId="3" xr:uid="{70C63CF0-4236-4CFF-8E36-3D025DA4A90C}"/>
    <cellStyle name="Normal 4 2" xfId="4" xr:uid="{126190D0-9569-48F8-BA6F-60352D8A1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17" sqref="C17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54</v>
      </c>
    </row>
    <row r="10" spans="2:3" x14ac:dyDescent="0.3">
      <c r="B10" s="2" t="s">
        <v>55</v>
      </c>
    </row>
    <row r="11" spans="2:3" x14ac:dyDescent="0.3">
      <c r="B11" s="2" t="s">
        <v>56</v>
      </c>
    </row>
    <row r="12" spans="2:3" x14ac:dyDescent="0.3">
      <c r="B12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Q21"/>
  <sheetViews>
    <sheetView tabSelected="1" topLeftCell="D5" workbookViewId="0">
      <selection activeCell="K11" sqref="K11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18.33203125" style="4" customWidth="1"/>
    <col min="5" max="5" width="53.44140625" style="4" customWidth="1"/>
    <col min="6" max="6" width="18.5546875" style="4" bestFit="1" customWidth="1"/>
    <col min="7" max="7" width="22.44140625" style="4" bestFit="1" customWidth="1"/>
    <col min="8" max="11" width="10.88671875" style="4"/>
    <col min="12" max="12" width="15.77734375" style="4" customWidth="1"/>
    <col min="13" max="16384" width="10.88671875" style="4"/>
  </cols>
  <sheetData>
    <row r="1" spans="2:17" ht="26.25" customHeight="1" x14ac:dyDescent="0.4">
      <c r="B1" s="13" t="s">
        <v>23</v>
      </c>
    </row>
    <row r="3" spans="2:17" ht="18" customHeight="1" x14ac:dyDescent="0.3">
      <c r="B3" s="12" t="s">
        <v>22</v>
      </c>
    </row>
    <row r="5" spans="2:17" ht="15" customHeight="1" x14ac:dyDescent="0.25">
      <c r="B5" s="11" t="s">
        <v>21</v>
      </c>
      <c r="E5" s="9"/>
      <c r="J5" s="10"/>
      <c r="K5" s="9"/>
      <c r="L5" s="9"/>
      <c r="M5" s="9"/>
    </row>
    <row r="6" spans="2:17" x14ac:dyDescent="0.25">
      <c r="B6" s="10"/>
      <c r="C6" s="10"/>
      <c r="E6" s="9"/>
      <c r="F6" s="9"/>
      <c r="J6" s="10"/>
      <c r="K6" s="9"/>
      <c r="L6" s="9"/>
      <c r="M6" s="9"/>
      <c r="N6" s="9"/>
    </row>
    <row r="7" spans="2:17" x14ac:dyDescent="0.25">
      <c r="I7" s="9" t="s">
        <v>5</v>
      </c>
      <c r="J7" s="9"/>
      <c r="K7" s="9"/>
      <c r="L7" s="9"/>
      <c r="M7" s="9"/>
      <c r="N7" s="9"/>
      <c r="O7" s="9"/>
      <c r="P7" s="9"/>
    </row>
    <row r="8" spans="2:17" ht="26.25" customHeight="1" x14ac:dyDescent="0.25"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71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</row>
    <row r="9" spans="2:17" x14ac:dyDescent="0.25">
      <c r="B9" s="5" t="str">
        <f>Processes!D3</f>
        <v>ELC_DMD</v>
      </c>
      <c r="C9" s="5" t="str">
        <f>Processes!E3</f>
        <v>Portefolio electricity demand process</v>
      </c>
      <c r="D9" s="5"/>
      <c r="E9" s="5" t="str">
        <f>Commodities!D6</f>
        <v>ELC</v>
      </c>
      <c r="F9" s="5" t="str">
        <f>Commodities!D4</f>
        <v>ELC_DEM</v>
      </c>
      <c r="G9" s="5" t="s">
        <v>69</v>
      </c>
      <c r="H9" s="5">
        <v>2022</v>
      </c>
      <c r="I9" s="5"/>
      <c r="J9" s="7">
        <v>1</v>
      </c>
      <c r="K9" s="6">
        <v>1</v>
      </c>
      <c r="L9" s="21">
        <v>0</v>
      </c>
      <c r="M9" s="5"/>
      <c r="N9" s="5"/>
      <c r="O9" s="5"/>
      <c r="P9" s="5">
        <v>50</v>
      </c>
      <c r="Q9" s="5">
        <f>8760*3.6/10^6</f>
        <v>3.1536000000000002E-2</v>
      </c>
    </row>
    <row r="11" spans="2:17" ht="26.25" customHeight="1" x14ac:dyDescent="0.25"/>
    <row r="14" spans="2:17" x14ac:dyDescent="0.25">
      <c r="L14" s="9"/>
    </row>
    <row r="15" spans="2:17" x14ac:dyDescent="0.25">
      <c r="L15" s="20"/>
    </row>
    <row r="21" ht="13.5" customHeight="1" x14ac:dyDescent="0.25"/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10"/>
  <sheetViews>
    <sheetView workbookViewId="0">
      <selection activeCell="G5" sqref="G5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37</v>
      </c>
    </row>
    <row r="3" spans="2:9" x14ac:dyDescent="0.25">
      <c r="B3" s="16" t="s">
        <v>36</v>
      </c>
      <c r="C3" s="16" t="s">
        <v>8</v>
      </c>
      <c r="D3" s="16" t="s">
        <v>35</v>
      </c>
      <c r="E3" s="16" t="s">
        <v>34</v>
      </c>
      <c r="F3" s="16" t="s">
        <v>33</v>
      </c>
      <c r="G3" s="16" t="s">
        <v>32</v>
      </c>
      <c r="H3" s="16" t="s">
        <v>31</v>
      </c>
      <c r="I3" s="16" t="s">
        <v>30</v>
      </c>
    </row>
    <row r="4" spans="2:9" x14ac:dyDescent="0.25">
      <c r="B4" s="4" t="s">
        <v>29</v>
      </c>
      <c r="D4" s="15" t="s">
        <v>59</v>
      </c>
      <c r="E4" s="15" t="s">
        <v>63</v>
      </c>
      <c r="F4" s="4" t="s">
        <v>25</v>
      </c>
      <c r="G4" s="4" t="s">
        <v>28</v>
      </c>
      <c r="H4" s="4" t="s">
        <v>27</v>
      </c>
    </row>
    <row r="5" spans="2:9" x14ac:dyDescent="0.25">
      <c r="B5" s="4" t="s">
        <v>26</v>
      </c>
      <c r="D5" s="15" t="s">
        <v>69</v>
      </c>
      <c r="E5" s="15" t="s">
        <v>70</v>
      </c>
      <c r="F5" s="4" t="s">
        <v>25</v>
      </c>
      <c r="G5" s="4" t="s">
        <v>72</v>
      </c>
      <c r="H5" s="4" t="s">
        <v>27</v>
      </c>
    </row>
    <row r="6" spans="2:9" x14ac:dyDescent="0.25">
      <c r="B6" s="4" t="s">
        <v>26</v>
      </c>
      <c r="D6" s="14" t="s">
        <v>38</v>
      </c>
      <c r="E6" s="4" t="s">
        <v>58</v>
      </c>
      <c r="F6" s="4" t="s">
        <v>25</v>
      </c>
      <c r="H6" s="4" t="s">
        <v>27</v>
      </c>
    </row>
    <row r="7" spans="2:9" x14ac:dyDescent="0.25">
      <c r="D7" s="14"/>
    </row>
    <row r="10" spans="2:9" x14ac:dyDescent="0.25">
      <c r="H10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D4" sqref="D4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47</v>
      </c>
    </row>
    <row r="2" spans="2:10" x14ac:dyDescent="0.25">
      <c r="B2" s="16" t="s">
        <v>46</v>
      </c>
      <c r="C2" s="16" t="s">
        <v>8</v>
      </c>
      <c r="D2" s="16" t="s">
        <v>6</v>
      </c>
      <c r="E2" s="16" t="s">
        <v>45</v>
      </c>
      <c r="F2" s="16" t="s">
        <v>44</v>
      </c>
      <c r="G2" s="16" t="s">
        <v>43</v>
      </c>
      <c r="H2" s="16" t="s">
        <v>42</v>
      </c>
      <c r="I2" s="16" t="s">
        <v>41</v>
      </c>
      <c r="J2" s="16" t="s">
        <v>40</v>
      </c>
    </row>
    <row r="3" spans="2:10" x14ac:dyDescent="0.25">
      <c r="B3" s="4" t="s">
        <v>39</v>
      </c>
      <c r="D3" s="14" t="s">
        <v>57</v>
      </c>
      <c r="E3" s="15" t="s">
        <v>62</v>
      </c>
      <c r="F3" s="4" t="s">
        <v>25</v>
      </c>
      <c r="G3" s="4" t="s">
        <v>66</v>
      </c>
      <c r="H3" s="4" t="s">
        <v>27</v>
      </c>
      <c r="I3" s="4" t="s">
        <v>38</v>
      </c>
    </row>
    <row r="6" spans="2:10" x14ac:dyDescent="0.25">
      <c r="H6" s="4" t="s">
        <v>68</v>
      </c>
    </row>
    <row r="7" spans="2:10" x14ac:dyDescent="0.25">
      <c r="G7" s="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2:I8"/>
  <sheetViews>
    <sheetView workbookViewId="0">
      <selection activeCell="D11" sqref="D11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17.77734375" style="4" customWidth="1"/>
    <col min="10" max="16384" width="8.88671875" style="4"/>
  </cols>
  <sheetData>
    <row r="2" spans="2:9" x14ac:dyDescent="0.25">
      <c r="B2" s="9" t="s">
        <v>53</v>
      </c>
      <c r="C2" s="9"/>
    </row>
    <row r="3" spans="2:9" x14ac:dyDescent="0.25">
      <c r="B3" s="16" t="s">
        <v>35</v>
      </c>
      <c r="C3" s="16" t="s">
        <v>8</v>
      </c>
      <c r="D3" s="16" t="s">
        <v>52</v>
      </c>
      <c r="E3" s="16" t="s">
        <v>51</v>
      </c>
      <c r="F3" s="16" t="s">
        <v>12</v>
      </c>
      <c r="G3" s="16" t="s">
        <v>60</v>
      </c>
      <c r="I3" s="18" t="s">
        <v>64</v>
      </c>
    </row>
    <row r="4" spans="2:9" ht="13.8" thickBot="1" x14ac:dyDescent="0.3">
      <c r="B4" s="17" t="s">
        <v>50</v>
      </c>
      <c r="C4" s="17"/>
      <c r="D4" s="17" t="s">
        <v>49</v>
      </c>
      <c r="E4" s="17" t="s">
        <v>33</v>
      </c>
      <c r="F4" s="17"/>
      <c r="G4" s="17" t="s">
        <v>48</v>
      </c>
      <c r="I4" s="18">
        <f>50%</f>
        <v>0.5</v>
      </c>
    </row>
    <row r="5" spans="2:9" x14ac:dyDescent="0.25">
      <c r="B5" s="15" t="str">
        <f>Commodities!$D$4</f>
        <v>ELC_DEM</v>
      </c>
      <c r="C5" s="15" t="s">
        <v>61</v>
      </c>
      <c r="D5" s="15" t="str">
        <f>Commodities!$E$6</f>
        <v xml:space="preserve">Electricity </v>
      </c>
      <c r="E5" s="15" t="s">
        <v>25</v>
      </c>
      <c r="F5" s="15">
        <v>2021</v>
      </c>
      <c r="G5" s="15">
        <v>0</v>
      </c>
    </row>
    <row r="6" spans="2:9" x14ac:dyDescent="0.25">
      <c r="B6" s="15" t="str">
        <f>Commodities!$D$4</f>
        <v>ELC_DEM</v>
      </c>
      <c r="C6" s="15" t="s">
        <v>61</v>
      </c>
      <c r="D6" s="15" t="str">
        <f>Commodities!$E$6</f>
        <v xml:space="preserve">Electricity </v>
      </c>
      <c r="E6" s="15" t="s">
        <v>25</v>
      </c>
      <c r="F6" s="15">
        <v>2022</v>
      </c>
      <c r="G6" s="15">
        <v>10</v>
      </c>
    </row>
    <row r="7" spans="2:9" x14ac:dyDescent="0.25">
      <c r="B7" s="15" t="str">
        <f>Commodities!$D$4</f>
        <v>ELC_DEM</v>
      </c>
      <c r="C7" s="15" t="s">
        <v>61</v>
      </c>
      <c r="D7" s="15" t="str">
        <f>Commodities!$E$6</f>
        <v xml:space="preserve">Electricity </v>
      </c>
      <c r="E7" s="15" t="s">
        <v>25</v>
      </c>
      <c r="F7" s="15">
        <v>2023</v>
      </c>
      <c r="G7" s="19">
        <f>G6*(1+$I$4)</f>
        <v>15</v>
      </c>
    </row>
    <row r="8" spans="2:9" x14ac:dyDescent="0.25">
      <c r="B8" s="15" t="str">
        <f>Commodities!$D$4</f>
        <v>ELC_DEM</v>
      </c>
      <c r="C8" s="15" t="s">
        <v>61</v>
      </c>
      <c r="D8" s="15" t="str">
        <f>Commodities!$E$6</f>
        <v xml:space="preserve">Electricity </v>
      </c>
      <c r="E8" s="15" t="s">
        <v>25</v>
      </c>
      <c r="F8" s="15">
        <v>2024</v>
      </c>
      <c r="G8" s="19">
        <f>G7*(1+$I$4)</f>
        <v>22.5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Intro</vt:lpstr>
      <vt:lpstr>Stocks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2024-11-11T14:01:36Z</dcterms:modified>
</cp:coreProperties>
</file>