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7AE7B75F-51C3-4239-B839-8B9A15ED4FE1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Lunes20-10-25 " sheetId="1" r:id="rId1"/>
    <sheet name="Martes 21-10-25" sheetId="2" r:id="rId2"/>
    <sheet name="Miercoles 22-10-25" sheetId="3" r:id="rId3"/>
    <sheet name="Jueves 23-10-25" sheetId="4" r:id="rId4"/>
    <sheet name="Viernes 24-10-25" sheetId="5" r:id="rId5"/>
    <sheet name="Sabado" sheetId="6" r:id="rId6"/>
    <sheet name="Domingo" sheetId="8" r:id="rId7"/>
    <sheet name="Cambios" sheetId="7" r:id="rId8"/>
  </sheets>
  <definedNames>
    <definedName name="_xlnm._FilterDatabase" localSheetId="0" hidden="1">'Lunes20-10-25 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14" i="2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C15" i="1"/>
  <c r="B15" i="2" s="1"/>
  <c r="C16" i="1"/>
  <c r="C17" i="1"/>
  <c r="C18" i="1"/>
  <c r="C19" i="1"/>
  <c r="C20" i="1"/>
  <c r="C21" i="1"/>
  <c r="C22" i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<sst xmlns="http://schemas.openxmlformats.org/spreadsheetml/2006/main" count="283" uniqueCount="130">
  <si>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</si>
  <si>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</si>
  <si>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</si>
  <si>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</si>
  <si>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</si>
  <si>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</si>
  <si>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</si>
  <si>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</si>
  <si>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Sabado 01-02-03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</si>
  <si>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</si>
  <si>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</si>
  <si>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</si>
  <si>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</si>
  <si>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</si>
  <si>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</si>
  <si>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</si>
  <si>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</si>
  <si>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</si>
  <si>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</si>
  <si>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</si>
  <si>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</si>
  <si>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</si>
  <si>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</si>
  <si>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</si>
  <si>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</si>
  <si>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</si>
  <si>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20 DE OCTUBRE-25</t>
  </si>
  <si>
    <t xml:space="preserve">GOMAS DEL TANQUE </t>
  </si>
  <si>
    <t>SWUITH UNIVERSAL</t>
  </si>
  <si>
    <t>RELEVADOR DS150</t>
  </si>
  <si>
    <t>BALATA DE DISCO DM200</t>
  </si>
  <si>
    <t>FABULOSO Y ROLLO</t>
  </si>
  <si>
    <t xml:space="preserve">RAYOS DM200 SUELTOS </t>
  </si>
  <si>
    <t>CUENTA DE LA SEMANA PASADA $ 30901.5 MENOS 71 DE ROLLO Y FABULOSO QUEDA $ 30830.5</t>
  </si>
  <si>
    <t>ACEITE LUBER</t>
  </si>
  <si>
    <t>STIKER</t>
  </si>
  <si>
    <t>FOCO H4 LED NASAKI</t>
  </si>
  <si>
    <t>RAYO SUELTO DM200</t>
  </si>
  <si>
    <t>Martes 21 DE OCTUBRE -25</t>
  </si>
  <si>
    <t>BALATA DE TAMBOR CHICO</t>
  </si>
  <si>
    <t>X</t>
  </si>
  <si>
    <t>PASTAS DE CLUTH FT150</t>
  </si>
  <si>
    <t>CLAXON DS150</t>
  </si>
  <si>
    <t>CAMARA 130-70-17</t>
  </si>
  <si>
    <t>CHICOTE DE CLUTH UNIVERSAL</t>
  </si>
  <si>
    <t>BALATA DE TAMBOR FT150</t>
  </si>
  <si>
    <t>CADENA 520 SENCILLA</t>
  </si>
  <si>
    <t>PILA QLINK YTX 5</t>
  </si>
  <si>
    <t xml:space="preserve">SELLOS DE ESCAPE </t>
  </si>
  <si>
    <t>ESTRELA MDE FT150</t>
  </si>
  <si>
    <t>SEGURO DE CADENA 520</t>
  </si>
  <si>
    <t>POSAPIE IZQUIERDO DELANTERO 250Z</t>
  </si>
  <si>
    <t>MANIJA DE LUJO AZUL UNIVERSALES</t>
  </si>
  <si>
    <t>CAMARA 3.00,18</t>
  </si>
  <si>
    <t>FILTRO DE AIRE DM200</t>
  </si>
  <si>
    <t>BALATA DE ATV DISCO</t>
  </si>
  <si>
    <t>BUJIA D8</t>
  </si>
  <si>
    <t>LUBRICANTE DE CADENA LUBER</t>
  </si>
  <si>
    <t>CHICOTE DE ACELRADOR DM200</t>
  </si>
  <si>
    <t>CHICOTE DE VELOCIMETRO WS150</t>
  </si>
  <si>
    <t>PROTECTOR DE CALZADO</t>
  </si>
  <si>
    <t>Miercoles 22 DE OCTUBRE-2025</t>
  </si>
  <si>
    <t>CAPUCHON DE BUJIA DS150</t>
  </si>
  <si>
    <t>PEDIDO MERCADO</t>
  </si>
  <si>
    <t>BOTON DE INTERMITENMTE</t>
  </si>
  <si>
    <t xml:space="preserve">ARNES </t>
  </si>
  <si>
    <t>CAMARA 90-90-18</t>
  </si>
  <si>
    <t>BANDA POWER LINK 835-20-30</t>
  </si>
  <si>
    <t>FILTRO DE AIRE WS150</t>
  </si>
  <si>
    <t>CENTRIFUJO DE DS150</t>
  </si>
  <si>
    <t>BOMBA DE FRENO TRASERO UNIVERSAL</t>
  </si>
  <si>
    <t>BUJIA C7</t>
  </si>
  <si>
    <t xml:space="preserve">FILTRO DE GASOLINA PIEDRA </t>
  </si>
  <si>
    <t>ESEPEJOS DM200</t>
  </si>
  <si>
    <t>BASE DE ESPEJOS</t>
  </si>
  <si>
    <t>ARNES H4</t>
  </si>
  <si>
    <t>CABLE ROJO SUELTO</t>
  </si>
  <si>
    <t>CABLE NEGRO SUELTO</t>
  </si>
  <si>
    <t xml:space="preserve">BOTON DE DIRECCIONALES </t>
  </si>
  <si>
    <t>PEDIDO NASAKI</t>
  </si>
  <si>
    <t xml:space="preserve">CUENTA DE SEMANA PASADA $ 30830.5 MENOS $ 26615.5 MENOS PEDIDO NASAKI $ 4587 QUEDA $ 22028.5 </t>
  </si>
  <si>
    <t>Jueves 23 DE OCTUBRE-25</t>
  </si>
  <si>
    <t>ACEITE REPSOL</t>
  </si>
  <si>
    <t>BAYONETA FT150</t>
  </si>
  <si>
    <t>AFLOJATODO AXPRO</t>
  </si>
  <si>
    <t xml:space="preserve">MANIJAS DE LUJO NEGRAS </t>
  </si>
  <si>
    <t xml:space="preserve">PUÑOS ROJOS UNIVERSALES </t>
  </si>
  <si>
    <t xml:space="preserve">TAMBOR DE ATV 150 </t>
  </si>
  <si>
    <t>BASE DE ESPEJOS UNIVERSAL</t>
  </si>
  <si>
    <t>CHCICOTE DE ACELERADOR FT150</t>
  </si>
  <si>
    <t>PILA 12N9 CUATRIMOTO NASAKI</t>
  </si>
  <si>
    <t>POPOTE PARA RIN ROJO</t>
  </si>
  <si>
    <t>CAMARA 3.00.17</t>
  </si>
  <si>
    <t xml:space="preserve">AUXILIARES </t>
  </si>
  <si>
    <t>BALATA DE DISCO DE 170Z</t>
  </si>
  <si>
    <t>ACEITE AKRON</t>
  </si>
  <si>
    <t>BUBIA D8</t>
  </si>
  <si>
    <t>BIJIA C9</t>
  </si>
  <si>
    <t xml:space="preserve">RED DE CASCO </t>
  </si>
  <si>
    <t xml:space="preserve">ADELANTO DE SALPICADERA </t>
  </si>
  <si>
    <t>Viernes 24 DE OCTUBRE-25</t>
  </si>
  <si>
    <t>ROLLO</t>
  </si>
  <si>
    <t>LUNES 20 DE OCTUBRE-25</t>
  </si>
  <si>
    <t>P.MERCADO</t>
  </si>
  <si>
    <t>MIERCOLES 22 DE OCTUBRE-25</t>
  </si>
  <si>
    <t>P.NASAKI</t>
  </si>
  <si>
    <t>P.LUBER</t>
  </si>
  <si>
    <t>PAGOYAS</t>
  </si>
  <si>
    <t>VIERNES 24 DE OCTUBRE-25</t>
  </si>
  <si>
    <t>TOTAL</t>
  </si>
  <si>
    <t xml:space="preserve">TOTAL DE EGRESOS </t>
  </si>
  <si>
    <t>KID DE ARRASTRE FT150 NASAKI</t>
  </si>
  <si>
    <t xml:space="preserve">ACEITE YAMALUBE </t>
  </si>
  <si>
    <t>P.OSCAR</t>
  </si>
  <si>
    <t>CAMARA 130-60-10</t>
  </si>
  <si>
    <t>SENSOR DE FRENO UNIVERSAL</t>
  </si>
  <si>
    <t>ACEITE MOTUL 5100</t>
  </si>
  <si>
    <t>FULTRO DE ACEI ZUZUKI GNS125</t>
  </si>
  <si>
    <t>BUJIA C9</t>
  </si>
  <si>
    <t>RETEN DE ROKEMAN VENTO37-50-11</t>
  </si>
  <si>
    <t>CHICOTE DE ACELERADOR UNIVERSAL</t>
  </si>
  <si>
    <t>FILTRO DE ACEIT PULAR 200</t>
  </si>
  <si>
    <t>CADENA DISTRIBUCCION CARGO</t>
  </si>
  <si>
    <t>GUIAS DE CADENA CARGO</t>
  </si>
  <si>
    <t>SWITH UNIVERSAL</t>
  </si>
  <si>
    <t>CAMARA 3.00.18</t>
  </si>
  <si>
    <t>FOCO H6 HSLOGENO</t>
  </si>
  <si>
    <t>TENSOR DE CADENA DM200</t>
  </si>
  <si>
    <t>CADENA 428  SENCILLA DM200</t>
  </si>
  <si>
    <r>
      <rPr>
        <b/>
        <sz val="14"/>
        <color theme="1"/>
        <rFont val="Calibri"/>
        <family val="2"/>
        <scheme val="minor"/>
      </rPr>
      <t xml:space="preserve">CORTES DE  LA SEMANA         SEMANA PASADA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20 DE OCTUBRE-25                    $30901.5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$ 574                    MENOS $ 14898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21 DE OCTUBRE-25  QUEDA $ 16003.5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$ 2650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MIERCOELS 22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$ 1414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23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$ 3318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24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$2311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 xml:space="preserve">TOTAL $ 10267
TOTAL DE EGRESOS $ 26270.5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</si>
</sst>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26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18</v>
      </c>
      <c r="K3" s="6">
        <f>SUM(Tabla1[Importa])</f>
        <v>574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19</v>
      </c>
      <c r="K4" s="10">
        <f>COUNTIF(C5:C103,"&gt;0")</f>
        <v>11</v>
      </c>
      <c r="M4" s="23" t="s">
        <v>33</v>
      </c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45954.784778935187</v>
      </c>
      <c r="C5">
        <f>IF(ISNUMBER(E5), IF(ISNUMBER(C4), C4+1, 1), "")</f>
        <v>1</v>
      </c>
      <c r="D5" t="s">
        <v>27</v>
      </c>
      <c r="E5">
        <v>2</v>
      </c>
      <c r="F5">
        <v>15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30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>
        <f t="shared" ref="C6:C36" si="0">IF(ISNUMBER(E6), IF(ISNUMBER(C5), C5+1, 1), "")</f>
        <v>2</v>
      </c>
      <c r="D6" t="s">
        <v>28</v>
      </c>
      <c r="E6">
        <v>1</v>
      </c>
      <c r="F6">
        <v>65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65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>
        <f t="shared" si="0"/>
        <v>3</v>
      </c>
      <c r="D7" t="s">
        <v>29</v>
      </c>
      <c r="E7">
        <v>1</v>
      </c>
      <c r="F7">
        <v>35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35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>
        <f t="shared" si="0"/>
        <v>4</v>
      </c>
      <c r="D8" t="s">
        <v>30</v>
      </c>
      <c r="E8">
        <v>1</v>
      </c>
      <c r="F8">
        <v>42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42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>
        <f t="shared" si="0"/>
        <v>5</v>
      </c>
      <c r="D9" t="s">
        <v>32</v>
      </c>
      <c r="E9">
        <v>6</v>
      </c>
      <c r="F9">
        <v>6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36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>
        <f t="shared" si="0"/>
        <v>6</v>
      </c>
      <c r="D10" t="s">
        <v>34</v>
      </c>
      <c r="E10">
        <v>1</v>
      </c>
      <c r="F10">
        <v>90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90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>
        <f t="shared" si="0"/>
        <v>7</v>
      </c>
      <c r="D11" t="s">
        <v>34</v>
      </c>
      <c r="E11">
        <v>1</v>
      </c>
      <c r="F11">
        <v>90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90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>
        <f t="shared" si="0"/>
        <v>8</v>
      </c>
      <c r="D12" t="s">
        <v>35</v>
      </c>
      <c r="E12">
        <v>4</v>
      </c>
      <c r="F12">
        <v>5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20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>
        <f t="shared" si="0"/>
        <v>9</v>
      </c>
      <c r="D13" t="s">
        <v>36</v>
      </c>
      <c r="E13">
        <v>1</v>
      </c>
      <c r="F13">
        <v>80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80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>
        <f t="shared" si="0"/>
        <v>10</v>
      </c>
      <c r="D14" t="s">
        <v>36</v>
      </c>
      <c r="E14">
        <v>1</v>
      </c>
      <c r="F14">
        <v>80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80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>
        <f t="shared" si="0"/>
        <v>11</v>
      </c>
      <c r="D15" t="s">
        <v>37</v>
      </c>
      <c r="E15">
        <v>1</v>
      </c>
      <c r="F15">
        <v>6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6</v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19" t="s">
        <v>20</v>
      </c>
      <c r="N24" s="19"/>
      <c r="O24" s="19"/>
      <c r="P24" s="19"/>
      <c r="Q24" s="19"/>
      <c r="R24" s="1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8" t="s">
        <v>21</v>
      </c>
      <c r="N26" s="38"/>
      <c r="O26" s="14" t="s">
        <v>22</v>
      </c>
      <c r="P26" s="38" t="s">
        <v>23</v>
      </c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26" t="s">
        <v>31</v>
      </c>
      <c r="N27" s="27"/>
      <c r="O27" s="30">
        <v>71</v>
      </c>
      <c r="P27" s="32"/>
      <c r="Q27" s="33"/>
      <c r="R27" s="34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8"/>
      <c r="N28" s="29"/>
      <c r="O28" s="31"/>
      <c r="P28" s="35"/>
      <c r="Q28" s="36"/>
      <c r="R28" s="37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26"/>
      <c r="N29" s="27"/>
      <c r="O29" s="30"/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29" sqref="D29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38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SUM(Tabla110[Importa])</f>
        <v>2650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24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45954.784778935187</v>
      </c>
      <c r="C5">
        <f t="shared" ref="C5:C68" si="0">IF(ISNUMBER(E5), IF(ISNUMBER(C4), C4+1, 1), "")</f>
        <v>1</v>
      </c>
      <c r="D5" t="s">
        <v>39</v>
      </c>
      <c r="E5">
        <v>1</v>
      </c>
      <c r="F5">
        <v>78</v>
      </c>
      <c r="G5" t="s">
        <v>40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70.5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>
        <f t="shared" si="0"/>
        <v>2</v>
      </c>
      <c r="D6" t="s">
        <v>41</v>
      </c>
      <c r="E6">
        <v>1</v>
      </c>
      <c r="F6">
        <v>70</v>
      </c>
      <c r="G6" t="s">
        <v>40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63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>
        <f t="shared" si="0"/>
        <v>3</v>
      </c>
      <c r="D7" t="s">
        <v>42</v>
      </c>
      <c r="E7">
        <v>1</v>
      </c>
      <c r="F7">
        <v>50</v>
      </c>
      <c r="G7" t="s">
        <v>40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45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>
        <f t="shared" si="0"/>
        <v>4</v>
      </c>
      <c r="D8" t="s">
        <v>43</v>
      </c>
      <c r="E8">
        <v>1</v>
      </c>
      <c r="F8">
        <v>99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99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>
        <f t="shared" si="0"/>
        <v>5</v>
      </c>
      <c r="D9" t="s">
        <v>44</v>
      </c>
      <c r="E9">
        <v>1</v>
      </c>
      <c r="F9">
        <v>20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20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>
        <f t="shared" si="0"/>
        <v>6</v>
      </c>
      <c r="D10" t="s">
        <v>45</v>
      </c>
      <c r="E10">
        <v>1</v>
      </c>
      <c r="F10">
        <v>75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75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>
        <f t="shared" si="0"/>
        <v>7</v>
      </c>
      <c r="D11" t="s">
        <v>46</v>
      </c>
      <c r="E11">
        <v>1</v>
      </c>
      <c r="F11">
        <v>294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294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>
        <f t="shared" si="0"/>
        <v>8</v>
      </c>
      <c r="D12" t="s">
        <v>47</v>
      </c>
      <c r="E12">
        <v>1</v>
      </c>
      <c r="F12">
        <v>595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595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>
        <f t="shared" si="0"/>
        <v>9</v>
      </c>
      <c r="D13" t="s">
        <v>48</v>
      </c>
      <c r="E13">
        <v>2</v>
      </c>
      <c r="F13">
        <v>10</v>
      </c>
      <c r="G13" t="s">
        <v>40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18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>
        <f t="shared" si="0"/>
        <v>10</v>
      </c>
      <c r="D14" t="s">
        <v>49</v>
      </c>
      <c r="E14">
        <v>1</v>
      </c>
      <c r="F14">
        <v>161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161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>
        <f t="shared" si="0"/>
        <v>11</v>
      </c>
      <c r="D15" t="s">
        <v>50</v>
      </c>
      <c r="E15">
        <v>1</v>
      </c>
      <c r="F15">
        <v>11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11</v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51</v>
      </c>
      <c r="E16">
        <v>1</v>
      </c>
      <c r="F16">
        <v>230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230</v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52</v>
      </c>
      <c r="E17">
        <v>1</v>
      </c>
      <c r="F17">
        <v>355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355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53</v>
      </c>
      <c r="E18">
        <v>1</v>
      </c>
      <c r="F18">
        <v>65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65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54</v>
      </c>
      <c r="E19">
        <v>2</v>
      </c>
      <c r="F19">
        <v>71</v>
      </c>
      <c r="G19" t="s">
        <v>40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128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55</v>
      </c>
      <c r="E20">
        <v>2</v>
      </c>
      <c r="F20">
        <v>42</v>
      </c>
      <c r="G20" t="s">
        <v>40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76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56</v>
      </c>
      <c r="E21">
        <v>1</v>
      </c>
      <c r="F21">
        <v>57</v>
      </c>
      <c r="G21" t="s">
        <v>40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51.5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57</v>
      </c>
      <c r="E22">
        <v>1</v>
      </c>
      <c r="F22">
        <v>90</v>
      </c>
      <c r="G22" t="s">
        <v>40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81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35</v>
      </c>
      <c r="E23">
        <v>12</v>
      </c>
      <c r="F23">
        <v>5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60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35</v>
      </c>
      <c r="E24">
        <v>1</v>
      </c>
      <c r="F24">
        <v>5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5</v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58</v>
      </c>
      <c r="E25">
        <v>1</v>
      </c>
      <c r="F25">
        <v>60</v>
      </c>
      <c r="G25" t="s">
        <v>40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54</v>
      </c>
      <c r="M25" s="24"/>
      <c r="N25" s="24"/>
      <c r="O25" s="24"/>
      <c r="P25" s="24"/>
      <c r="Q25" s="24"/>
      <c r="R25" s="24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59</v>
      </c>
      <c r="E26">
        <v>1</v>
      </c>
      <c r="F26">
        <v>40</v>
      </c>
      <c r="G26" t="s">
        <v>40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36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x14ac:dyDescent="0.25">
      <c r="B27" s="18" t="str">
        <f ca="1">IF(Tabla1[[#This Row],['#]]&lt;&gt;"", NOW(), "")</f>
        <v/>
      </c>
      <c r="C27">
        <f t="shared" si="0"/>
        <v>23</v>
      </c>
      <c r="D27" t="s">
        <v>30</v>
      </c>
      <c r="E27">
        <v>1</v>
      </c>
      <c r="F27">
        <v>42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42</v>
      </c>
      <c r="M27" s="13"/>
      <c r="N27" s="15"/>
      <c r="O27" s="40"/>
      <c r="P27" s="41"/>
      <c r="Q27" s="41"/>
      <c r="R27" s="42"/>
    </row>
    <row r="28" spans="2:18" x14ac:dyDescent="0.25">
      <c r="B28" s="18" t="str">
        <f ca="1">IF(Tabla1[[#This Row],['#]]&lt;&gt;"", NOW(), "")</f>
        <v/>
      </c>
      <c r="C28">
        <f t="shared" si="0"/>
        <v>24</v>
      </c>
      <c r="D28" t="s">
        <v>60</v>
      </c>
      <c r="E28">
        <v>1</v>
      </c>
      <c r="F28">
        <v>15</v>
      </c>
      <c r="H28" s="5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>15</v>
      </c>
      <c r="M28" s="13"/>
      <c r="N28" s="15"/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61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SUM(Tabla111[Importa])</f>
        <v>1414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16</v>
      </c>
      <c r="M4" s="23" t="s">
        <v>80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45954.784778935187</v>
      </c>
      <c r="C5">
        <f>IF(ISNUMBER(E5), IF(ISNUMBER(C4), C4+1, 1), "")</f>
        <v>1</v>
      </c>
      <c r="D5" t="s">
        <v>62</v>
      </c>
      <c r="E5">
        <v>1</v>
      </c>
      <c r="F5">
        <v>20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20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>
        <f>IF(ISNUMBER(E6), IF(ISNUMBER(C5), C5+1, 1), "")</f>
        <v>2</v>
      </c>
      <c r="D6" t="s">
        <v>64</v>
      </c>
      <c r="E6">
        <v>1</v>
      </c>
      <c r="F6">
        <v>15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15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>
        <f>IF(ISNUMBER(E7), IF(ISNUMBER(C6), C6+1, 1), "")</f>
        <v>3</v>
      </c>
      <c r="D7" t="s">
        <v>65</v>
      </c>
      <c r="E7">
        <v>1</v>
      </c>
      <c r="F7">
        <v>15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15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>
        <f t="shared" ref="C8:C68" si="0">IF(ISNUMBER(E8), IF(ISNUMBER(C7), C7+1, 1), "")</f>
        <v>4</v>
      </c>
      <c r="D8" t="s">
        <v>66</v>
      </c>
      <c r="E8">
        <v>1</v>
      </c>
      <c r="F8">
        <v>92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92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>
        <f t="shared" si="0"/>
        <v>5</v>
      </c>
      <c r="D9" t="s">
        <v>67</v>
      </c>
      <c r="E9">
        <v>1</v>
      </c>
      <c r="F9">
        <v>385</v>
      </c>
      <c r="G9" t="s">
        <v>40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346.5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>
        <f t="shared" si="0"/>
        <v>6</v>
      </c>
      <c r="D10" t="s">
        <v>68</v>
      </c>
      <c r="E10">
        <v>1</v>
      </c>
      <c r="F10">
        <v>50</v>
      </c>
      <c r="G10" t="s">
        <v>40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45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>
        <f t="shared" si="0"/>
        <v>7</v>
      </c>
      <c r="D11" t="s">
        <v>69</v>
      </c>
      <c r="E11">
        <v>1</v>
      </c>
      <c r="F11">
        <v>280</v>
      </c>
      <c r="G11" t="s">
        <v>40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252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>
        <f t="shared" si="0"/>
        <v>8</v>
      </c>
      <c r="D12" t="s">
        <v>70</v>
      </c>
      <c r="E12">
        <v>1</v>
      </c>
      <c r="F12">
        <v>280</v>
      </c>
      <c r="G12" t="s">
        <v>40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252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>
        <f t="shared" si="0"/>
        <v>9</v>
      </c>
      <c r="D13" t="s">
        <v>71</v>
      </c>
      <c r="E13">
        <v>1</v>
      </c>
      <c r="F13">
        <v>57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57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>
        <f t="shared" si="0"/>
        <v>10</v>
      </c>
      <c r="D14" t="s">
        <v>72</v>
      </c>
      <c r="E14">
        <v>1</v>
      </c>
      <c r="F14">
        <v>20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20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>
        <f t="shared" si="0"/>
        <v>11</v>
      </c>
      <c r="D15" t="s">
        <v>73</v>
      </c>
      <c r="E15">
        <v>1</v>
      </c>
      <c r="F15">
        <v>150</v>
      </c>
      <c r="G15" t="s">
        <v>40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135</v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74</v>
      </c>
      <c r="E16">
        <v>1</v>
      </c>
      <c r="F16">
        <v>120</v>
      </c>
      <c r="G16" t="s">
        <v>40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108</v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75</v>
      </c>
      <c r="E17">
        <v>1</v>
      </c>
      <c r="F17">
        <v>14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14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76</v>
      </c>
      <c r="E18">
        <v>2</v>
      </c>
      <c r="F18">
        <v>8</v>
      </c>
      <c r="G18" t="s">
        <v>40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14.5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77</v>
      </c>
      <c r="E19">
        <v>2</v>
      </c>
      <c r="F19">
        <v>8</v>
      </c>
      <c r="G19" t="s">
        <v>40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14.5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78</v>
      </c>
      <c r="E20">
        <v>1</v>
      </c>
      <c r="F20">
        <v>15</v>
      </c>
      <c r="G20" t="s">
        <v>40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13.5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45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63</v>
      </c>
      <c r="N27" s="15">
        <v>4215</v>
      </c>
      <c r="O27" s="40"/>
      <c r="P27" s="41"/>
      <c r="Q27" s="41"/>
      <c r="R27" s="42"/>
    </row>
    <row r="28" spans="2:18" ht="30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79</v>
      </c>
      <c r="N28" s="15">
        <v>4587</v>
      </c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H42" sqref="H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81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SUM(Tabla112[Importa])</f>
        <v>3318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19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45954.784778935187</v>
      </c>
      <c r="C5">
        <f t="shared" ref="C5:C68" si="0">IF(ISNUMBER(E5), IF(ISNUMBER(C4), C4+1, 1), "")</f>
        <v>1</v>
      </c>
      <c r="D5" t="s">
        <v>82</v>
      </c>
      <c r="E5">
        <v>1</v>
      </c>
      <c r="F5">
        <v>142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142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>
        <f t="shared" si="0"/>
        <v>2</v>
      </c>
      <c r="D6" t="s">
        <v>83</v>
      </c>
      <c r="E6">
        <v>1</v>
      </c>
      <c r="F6">
        <v>20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20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>
        <f t="shared" si="0"/>
        <v>3</v>
      </c>
      <c r="D7" t="s">
        <v>84</v>
      </c>
      <c r="E7">
        <v>1</v>
      </c>
      <c r="F7">
        <v>95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95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>
        <f t="shared" si="0"/>
        <v>4</v>
      </c>
      <c r="D8" t="s">
        <v>85</v>
      </c>
      <c r="E8">
        <v>1</v>
      </c>
      <c r="F8">
        <v>355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355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>
        <f t="shared" si="0"/>
        <v>5</v>
      </c>
      <c r="D9" t="s">
        <v>86</v>
      </c>
      <c r="E9">
        <v>1</v>
      </c>
      <c r="F9">
        <v>130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130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>
        <f t="shared" si="0"/>
        <v>6</v>
      </c>
      <c r="D10" t="s">
        <v>87</v>
      </c>
      <c r="E10">
        <v>1</v>
      </c>
      <c r="F10">
        <v>500</v>
      </c>
      <c r="G10" t="s">
        <v>40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450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>
        <f t="shared" si="0"/>
        <v>7</v>
      </c>
      <c r="D11" t="s">
        <v>88</v>
      </c>
      <c r="E11">
        <v>1</v>
      </c>
      <c r="F11">
        <v>120</v>
      </c>
      <c r="G11" t="s">
        <v>40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108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>
        <f t="shared" si="0"/>
        <v>8</v>
      </c>
      <c r="D12" t="s">
        <v>89</v>
      </c>
      <c r="E12">
        <v>1</v>
      </c>
      <c r="F12">
        <v>35</v>
      </c>
      <c r="G12" t="s">
        <v>40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31.5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>
        <f t="shared" si="0"/>
        <v>9</v>
      </c>
      <c r="D13" t="s">
        <v>90</v>
      </c>
      <c r="E13">
        <v>1</v>
      </c>
      <c r="F13">
        <v>500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500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>
        <f t="shared" si="0"/>
        <v>10</v>
      </c>
      <c r="D14" t="s">
        <v>91</v>
      </c>
      <c r="E14">
        <v>1</v>
      </c>
      <c r="F14">
        <v>70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70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>
        <f t="shared" si="0"/>
        <v>11</v>
      </c>
      <c r="D15" t="s">
        <v>92</v>
      </c>
      <c r="E15">
        <v>1</v>
      </c>
      <c r="F15">
        <v>60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60</v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82</v>
      </c>
      <c r="E16">
        <v>1</v>
      </c>
      <c r="F16">
        <v>142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142</v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93</v>
      </c>
      <c r="E17">
        <v>1</v>
      </c>
      <c r="F17">
        <v>280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280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94</v>
      </c>
      <c r="E18">
        <v>3</v>
      </c>
      <c r="F18">
        <v>38</v>
      </c>
      <c r="G18" t="s">
        <v>40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103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95</v>
      </c>
      <c r="E19">
        <v>1</v>
      </c>
      <c r="F19">
        <v>123</v>
      </c>
      <c r="G19" t="s">
        <v>40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117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97</v>
      </c>
      <c r="E20">
        <v>2</v>
      </c>
      <c r="F20">
        <v>57</v>
      </c>
      <c r="G20" t="s">
        <v>40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103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96</v>
      </c>
      <c r="E21">
        <v>1</v>
      </c>
      <c r="F21">
        <v>57</v>
      </c>
      <c r="G21" t="s">
        <v>40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51.5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98</v>
      </c>
      <c r="E22">
        <v>1</v>
      </c>
      <c r="F22">
        <v>60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60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99</v>
      </c>
      <c r="E23">
        <v>1</v>
      </c>
      <c r="F23">
        <v>500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500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21" t="s">
        <v>100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SUM(Tabla113[Importa])</f>
        <v>2311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20</v>
      </c>
      <c r="M4" s="23" t="s">
        <v>129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45954.784778935187</v>
      </c>
      <c r="C5">
        <f t="shared" ref="C5:C68" si="0">IF(ISNUMBER(E5), IF(ISNUMBER(C4), C4+1, 1), "")</f>
        <v>1</v>
      </c>
      <c r="D5" t="s">
        <v>111</v>
      </c>
      <c r="E5">
        <v>1</v>
      </c>
      <c r="F5">
        <v>322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322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>
        <f t="shared" si="0"/>
        <v>2</v>
      </c>
      <c r="D6" t="s">
        <v>112</v>
      </c>
      <c r="E6">
        <v>1</v>
      </c>
      <c r="F6">
        <v>150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150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>
        <f t="shared" si="0"/>
        <v>3</v>
      </c>
      <c r="D7" t="s">
        <v>28</v>
      </c>
      <c r="E7">
        <v>1</v>
      </c>
      <c r="F7">
        <v>65</v>
      </c>
      <c r="G7" t="s">
        <v>40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58.5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>
        <f t="shared" si="0"/>
        <v>4</v>
      </c>
      <c r="D8" t="s">
        <v>114</v>
      </c>
      <c r="E8">
        <v>1</v>
      </c>
      <c r="F8">
        <v>70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70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>
        <f t="shared" si="0"/>
        <v>5</v>
      </c>
      <c r="D9" t="s">
        <v>115</v>
      </c>
      <c r="E9">
        <v>2</v>
      </c>
      <c r="F9">
        <v>18</v>
      </c>
      <c r="G9" t="s">
        <v>40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32.5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>
        <f t="shared" si="0"/>
        <v>6</v>
      </c>
      <c r="D10" t="s">
        <v>116</v>
      </c>
      <c r="E10">
        <v>1</v>
      </c>
      <c r="F10">
        <v>250</v>
      </c>
      <c r="G10" t="s">
        <v>40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237.5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>
        <f t="shared" si="0"/>
        <v>7</v>
      </c>
      <c r="D11" t="s">
        <v>117</v>
      </c>
      <c r="E11">
        <v>1</v>
      </c>
      <c r="F11">
        <v>25</v>
      </c>
      <c r="G11" t="s">
        <v>40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22.5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>
        <f t="shared" si="0"/>
        <v>8</v>
      </c>
      <c r="D12" t="s">
        <v>118</v>
      </c>
      <c r="E12">
        <v>3</v>
      </c>
      <c r="F12">
        <v>57</v>
      </c>
      <c r="G12" t="s">
        <v>40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154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>
        <f t="shared" si="0"/>
        <v>9</v>
      </c>
      <c r="D13" t="s">
        <v>119</v>
      </c>
      <c r="E13">
        <v>1</v>
      </c>
      <c r="F13">
        <v>350</v>
      </c>
      <c r="G13" t="s">
        <v>40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315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>
        <f t="shared" si="0"/>
        <v>10</v>
      </c>
      <c r="D14" t="s">
        <v>120</v>
      </c>
      <c r="E14">
        <v>1</v>
      </c>
      <c r="F14">
        <v>12</v>
      </c>
      <c r="G14" t="s">
        <v>40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11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>
        <f t="shared" si="0"/>
        <v>11</v>
      </c>
      <c r="D15" t="s">
        <v>116</v>
      </c>
      <c r="E15">
        <v>1</v>
      </c>
      <c r="F15">
        <v>250</v>
      </c>
      <c r="G15" t="s">
        <v>40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237.5</v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121</v>
      </c>
      <c r="E16">
        <v>1</v>
      </c>
      <c r="F16">
        <v>48</v>
      </c>
      <c r="G16" t="s">
        <v>40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43.5</v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122</v>
      </c>
      <c r="E17">
        <v>1</v>
      </c>
      <c r="F17">
        <v>70</v>
      </c>
      <c r="G17" t="s">
        <v>40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63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123</v>
      </c>
      <c r="E18">
        <v>1</v>
      </c>
      <c r="F18">
        <v>90</v>
      </c>
      <c r="G18" t="s">
        <v>40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81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124</v>
      </c>
      <c r="E19">
        <v>1</v>
      </c>
      <c r="F19">
        <v>65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65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125</v>
      </c>
      <c r="E20">
        <v>1</v>
      </c>
      <c r="F20">
        <v>65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65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126</v>
      </c>
      <c r="E21">
        <v>1</v>
      </c>
      <c r="F21">
        <v>40</v>
      </c>
      <c r="G21" t="s">
        <v>40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36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127</v>
      </c>
      <c r="E22">
        <v>1</v>
      </c>
      <c r="F22">
        <v>93</v>
      </c>
      <c r="G22" t="s">
        <v>40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84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128</v>
      </c>
      <c r="E23">
        <v>1</v>
      </c>
      <c r="F23">
        <v>220</v>
      </c>
      <c r="G23" t="s">
        <v>40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198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125</v>
      </c>
      <c r="E24">
        <v>1</v>
      </c>
      <c r="F24">
        <v>65</v>
      </c>
      <c r="H24" s="5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>65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101</v>
      </c>
      <c r="N27" s="15">
        <v>71</v>
      </c>
      <c r="O27" s="40" t="s">
        <v>102</v>
      </c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103</v>
      </c>
      <c r="N28" s="15">
        <v>4215</v>
      </c>
      <c r="O28" s="40" t="s">
        <v>104</v>
      </c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105</v>
      </c>
      <c r="N29" s="15">
        <v>4587</v>
      </c>
      <c r="O29" s="40" t="s">
        <v>104</v>
      </c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113</v>
      </c>
      <c r="N30" s="15">
        <v>3025</v>
      </c>
      <c r="O30" s="40" t="s">
        <v>108</v>
      </c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106</v>
      </c>
      <c r="N31" s="15">
        <v>1541</v>
      </c>
      <c r="O31" s="40" t="s">
        <v>108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107</v>
      </c>
      <c r="N32" s="15">
        <v>1500</v>
      </c>
      <c r="O32" s="40" t="s">
        <v>108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109</v>
      </c>
      <c r="N33" s="15">
        <v>14898</v>
      </c>
      <c r="O33" s="40" t="s">
        <v>110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SUM(Tabla114[Importa])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IF(Tabla114[[#This Row],['#]]&lt;&gt;"", NOW(), "")</f>
        <v/>
      </c>
      <c r="C5" t="str">
        <f t="shared" ref="C5:C68" si="0">IF(ISNUMBER(E5), IF(ISNUMBER(C4), C4+1, 1), "")</f>
        <v/>
      </c>
      <c r="H5" s="5" t="str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 t="str">
        <f t="shared" si="0"/>
        <v/>
      </c>
      <c r="H6" s="5" t="str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 t="str">
        <f t="shared" si="0"/>
        <v/>
      </c>
      <c r="H7" s="5" t="str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 t="str">
        <f t="shared" si="0"/>
        <v/>
      </c>
      <c r="H8" s="5" t="str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 t="str">
        <f t="shared" si="0"/>
        <v/>
      </c>
      <c r="H9" s="5" t="str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 t="str">
        <f t="shared" si="0"/>
        <v/>
      </c>
      <c r="H10" s="5" t="str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 t="str">
        <f t="shared" si="0"/>
        <v/>
      </c>
      <c r="H11" s="5" t="str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 t="str">
        <f t="shared" si="0"/>
        <v/>
      </c>
      <c r="H12" s="5" t="str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 t="str">
        <f t="shared" si="0"/>
        <v/>
      </c>
      <c r="H13" s="5" t="str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 t="str">
        <f t="shared" si="0"/>
        <v/>
      </c>
      <c r="H14" s="5" t="str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 t="str">
        <f t="shared" si="0"/>
        <v/>
      </c>
      <c r="H15" s="5" t="str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45954.784778935187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45954.784778935187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45954.784778935187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45954.784778935187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45954.784778935187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45954.784778935187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45954.784778935187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45954.784778935187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45954.784778935187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45954.784778935187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9</v>
      </c>
      <c r="C3" t="s">
        <v>10</v>
      </c>
      <c r="D3" t="s">
        <v>11</v>
      </c>
    </row>
    <row r="4" spans="2:5" ht="30" x14ac:dyDescent="0.25">
      <c r="B4" s="4" t="s">
        <v>13</v>
      </c>
      <c r="C4" s="2">
        <v>45576</v>
      </c>
      <c r="D4" s="3">
        <v>1.1000000000000001</v>
      </c>
      <c r="E4" s="3"/>
    </row>
    <row r="5" spans="2:5" ht="45" x14ac:dyDescent="0.25">
      <c r="B5" s="7" t="s">
        <v>17</v>
      </c>
      <c r="C5" s="3" t="s">
        <v>14</v>
      </c>
      <c r="D5" s="3">
        <v>1.2</v>
      </c>
      <c r="E5" s="3"/>
    </row>
    <row r="6" spans="2:5" ht="30" x14ac:dyDescent="0.25">
      <c r="B6" s="7" t="s">
        <v>25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Lunes20-10-25 </vt:lpstr>
      <vt:lpstr>Martes 21-10-25</vt:lpstr>
      <vt:lpstr>Miercoles 22-10-25</vt:lpstr>
      <vt:lpstr>Jueves 23-10-25</vt:lpstr>
      <vt:lpstr>Viernes 24-10-25</vt:lpstr>
      <vt:lpstr>Sabado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2025-10-25T00:51:00Z</dcterms:modified>
</cp:coreProperties>
</file>