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8_{EA3B12DE-0BA8-4325-8603-1B0817CC63E8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11-08-25" sheetId="1" r:id="rId1"/>
    <sheet name="Martes 12-08-25" sheetId="2" r:id="rId2"/>
    <sheet name="Miercoles 13-08-25" sheetId="3" r:id="rId3"/>
    <sheet name="Jueves 14-08-25" sheetId="4" r:id="rId4"/>
    <sheet name="VIERNES 15-08-25" sheetId="5" r:id="rId5"/>
    <sheet name="Sabado 16-08-25" sheetId="6" r:id="rId6"/>
    <sheet name="Domingo" sheetId="8" r:id="rId7"/>
    <sheet name="Cambios" sheetId="7" r:id="rId8"/>
  </sheets>
  <definedNames>
    <definedName name="_xlnm._FilterDatabase" localSheetId="0" hidden="1">'Lunes 11-08-25'!$B$4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H7" i="5"/>
  <c r="H6" i="5"/>
  <c r="H16" i="4"/>
  <c r="H27" i="2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7" i="5"/>
  <c r="C8" i="5" s="1"/>
  <c r="C9" i="5" s="1"/>
  <c r="C10" i="5" s="1"/>
  <c r="C11" i="5" s="1"/>
  <c r="C12" i="5" s="1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<sst xmlns="http://schemas.openxmlformats.org/spreadsheetml/2006/main" count="358" uniqueCount="150">
  <si>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</si>
  <si>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</si>
  <si>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</si>
  <si>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</si>
  <si>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</si>
  <si>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</si>
  <si>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</si>
  <si>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</si>
  <si>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</si>
  <si>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</si>
  <si>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</si>
  <si>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</si>
  <si>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</si>
  <si>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</si>
  <si>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</si>
  <si>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</si>
  <si>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</si>
  <si>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</si>
  <si>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</si>
  <si>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</si>
  <si>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</si>
  <si>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</si>
  <si>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</si>
  <si>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</si>
  <si>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</si>
  <si>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11-DE AGOSTO-2025</t>
  </si>
  <si>
    <t>CAMARA 3.00.18</t>
  </si>
  <si>
    <t xml:space="preserve">STIKER </t>
  </si>
  <si>
    <t>ACEITE REPSSOL</t>
  </si>
  <si>
    <t>GOMAS DE IMPACTO FT125</t>
  </si>
  <si>
    <t>X</t>
  </si>
  <si>
    <t>FILTRO DE ACE GNS125</t>
  </si>
  <si>
    <t>ACEITE YAMALUBE</t>
  </si>
  <si>
    <t>BUJIA D8</t>
  </si>
  <si>
    <t>BALATA DE DISCO DS150</t>
  </si>
  <si>
    <t>CHCICOTEDE FRENO TRASERO WS150</t>
  </si>
  <si>
    <t>CHICOTE DE ACELERADOR UNIVERSAL</t>
  </si>
  <si>
    <t>AORCADOR DE CLUTH UNIVERSAL</t>
  </si>
  <si>
    <t>AORCADOR DE ACELERADOR UNIVERSAL</t>
  </si>
  <si>
    <t>FILTRO DE GASOLINA CARTON</t>
  </si>
  <si>
    <t xml:space="preserve">KIT DE ARRASTRE FT150 </t>
  </si>
  <si>
    <t>BALATA DE TAMBOR FT150</t>
  </si>
  <si>
    <t>PASTAS DE CLUTH FT150</t>
  </si>
  <si>
    <t>RETEN DE MOTOR DS150</t>
  </si>
  <si>
    <t>Martes 12 DE AGOSTO-2025</t>
  </si>
  <si>
    <t>BOMBA DE FRENO TRASERO PULSAR</t>
  </si>
  <si>
    <t>LLANTA 3.00.10 NASAKI MOTONETA</t>
  </si>
  <si>
    <t>ARNES DE 3 CABLES UNIVERSAL YOG</t>
  </si>
  <si>
    <t xml:space="preserve">BUJIA C9 </t>
  </si>
  <si>
    <t>BUJIA C7</t>
  </si>
  <si>
    <t xml:space="preserve">ACEITE AKRON </t>
  </si>
  <si>
    <t>CAMARAS</t>
  </si>
  <si>
    <t>BUJIA DE PULSAR 200NS</t>
  </si>
  <si>
    <t>JUNTA DEL CARTEL DM200</t>
  </si>
  <si>
    <t>CADENA 428 X 136 DM200 SENCILLA</t>
  </si>
  <si>
    <t>BANDA POWER LINK 743-20-30</t>
  </si>
  <si>
    <t xml:space="preserve">CUENTA DE LA SEMANA PASADA $ 13693 MENOS $ 450 DE CAMARAS QUEDA $ 13243 </t>
  </si>
  <si>
    <t>CABLE SUELTO ROJO</t>
  </si>
  <si>
    <t>CABLE NEGRO SUELTO</t>
  </si>
  <si>
    <t>ARNES DE DIRECCIONAL UNIVERSAL</t>
  </si>
  <si>
    <t>BOTON DE DIRECCIONAL DS150</t>
  </si>
  <si>
    <t>PASTAS DE CLTUH YBR125</t>
  </si>
  <si>
    <t>BIJUA D8</t>
  </si>
  <si>
    <t>FILTRRO DE GASOLINA CARTON</t>
  </si>
  <si>
    <t xml:space="preserve">BALATA DE ATV </t>
  </si>
  <si>
    <t>Miercoles 13 DE AGOSTO-2025</t>
  </si>
  <si>
    <t>INTERRUPTOR DE FRENO TRASERO</t>
  </si>
  <si>
    <t>CALIPER DE DS150</t>
  </si>
  <si>
    <t xml:space="preserve">PILA </t>
  </si>
  <si>
    <t xml:space="preserve">DIRECCIONALES UNIVERSAL </t>
  </si>
  <si>
    <t>BRAZO DE DIRECION ATV</t>
  </si>
  <si>
    <t xml:space="preserve">BALATA DE TAMBOR CHICO ITALIKA </t>
  </si>
  <si>
    <t>NASAKI</t>
  </si>
  <si>
    <t>CADENA 428 X 116</t>
  </si>
  <si>
    <t>PE ITA</t>
  </si>
  <si>
    <t>ACEITE LUBER</t>
  </si>
  <si>
    <t>JUNTA DEL CARTEL FT150</t>
  </si>
  <si>
    <t>CADENA DE DISTRIBUCCION DS150</t>
  </si>
  <si>
    <t>VALVULAS DE MOTOR DS150 ITALIKA</t>
  </si>
  <si>
    <t>CUENTA DE AYER 13243 MENOS $ 440 DE PILA QUEDA $12803 MENOS $ 477 DE NASAKI QUEDA $12326 MENOS $ 14148 DE PEDIDO DE NASAKI QUEDA $ 000 
TOME DE LA VENTAS DE ESTAB SEMANA $ 1822 PARA ACOMPLETAR EL PEDIDO DE ITALIKA</t>
  </si>
  <si>
    <t>Jueves 14 DE AGOSTO-2025</t>
  </si>
  <si>
    <t xml:space="preserve">BOMBA DE ACEI DS150 CADENA </t>
  </si>
  <si>
    <t>BALATA DE TAMBOR CHICO</t>
  </si>
  <si>
    <t>ACEITE AKRON</t>
  </si>
  <si>
    <t xml:space="preserve">SWUITH UNIVERSAL </t>
  </si>
  <si>
    <t>BLATA DE DISCO ATV</t>
  </si>
  <si>
    <t>BENDIX DE FT150</t>
  </si>
  <si>
    <t xml:space="preserve">AUXILIARES DE BUHOS </t>
  </si>
  <si>
    <t>CABLE ROJO SUELTO</t>
  </si>
  <si>
    <t>ACEITE MOTUL 5100 15-W-50</t>
  </si>
  <si>
    <t>BALATA DE DISCO</t>
  </si>
  <si>
    <t>ROLLO</t>
  </si>
  <si>
    <t>BALERO 6301</t>
  </si>
  <si>
    <t xml:space="preserve">FILTRO DE GASOLINA </t>
  </si>
  <si>
    <t>CHICOTE DE CLTUH UNIVERSASL</t>
  </si>
  <si>
    <t xml:space="preserve">AORCADOR UNIVERSL </t>
  </si>
  <si>
    <t>LIGAS</t>
  </si>
  <si>
    <t>CHICOTE DE FRENO TRASERO WS150</t>
  </si>
  <si>
    <t>Viernes 15 DE AGOSTO-2025</t>
  </si>
  <si>
    <t>PILA</t>
  </si>
  <si>
    <t>MARTES 12 DE AGOSTO-25</t>
  </si>
  <si>
    <t>MIERCOLES 13 DE AGOSTO-25</t>
  </si>
  <si>
    <t>ITALIKA</t>
  </si>
  <si>
    <t>JUEVES 14 DE AGOSTO-25</t>
  </si>
  <si>
    <t>MERCADO</t>
  </si>
  <si>
    <t>VIERNES 15 DE AGOSTO-25</t>
  </si>
  <si>
    <t>P.YAS</t>
  </si>
  <si>
    <t>TOTAL</t>
  </si>
  <si>
    <t>TOTAL DE EGRESOS</t>
  </si>
  <si>
    <t>GUANTES SENCILLOS</t>
  </si>
  <si>
    <t>BUJIA C9</t>
  </si>
  <si>
    <t>FOCO H6 LED</t>
  </si>
  <si>
    <t>PIPET DE CARBURADOR DM200</t>
  </si>
  <si>
    <t>CLAXON DS150</t>
  </si>
  <si>
    <t>PIPETA DE CARBURADOR DM200 ITALIKA</t>
  </si>
  <si>
    <t>ESPEJOS FT150 ITALIKA</t>
  </si>
  <si>
    <t>BOMBA DE FRENO ATV 150</t>
  </si>
  <si>
    <t>BALATAS PULSAR 200NS</t>
  </si>
  <si>
    <t>BIJIA D8 NASAKI</t>
  </si>
  <si>
    <t>FILTO DE AIRE 150Z</t>
  </si>
  <si>
    <t>PILA 12N7-34 NASAKI</t>
  </si>
  <si>
    <t>JUNTAS DE MOTOR DM200</t>
  </si>
  <si>
    <t>JUNTA DE CARTEL FT150</t>
  </si>
  <si>
    <r>
      <rPr>
        <b/>
        <sz val="14"/>
        <color theme="1"/>
        <rFont val="Calibri"/>
        <family val="2"/>
        <scheme val="minor"/>
      </rPr>
      <t>VENTA DE LAS SEMANA      CUENTA SEMANA PAS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LUNES 11 DE AGOSTO-25                       $  13693 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$ 1253.5               MENOS $18189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MARTES 12 DE AGOSTO-25    QUEDA$ 0000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VENTA$ 2209.5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13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$ 1553.5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14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$ 1714.5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15 DE AGOSTO-25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$ 2345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TOTAL $ 9076
MENOS $ 4496
QUEDA $ 4580
TOTAL EN CAJA $ 4580</t>
    </r>
  </si>
  <si>
    <t>Sabado 16 DE AGOSTO-2025</t>
  </si>
  <si>
    <t>BOMBA DE ACEI DM200</t>
  </si>
  <si>
    <t>RODILLOS DE CENTRIFUJO DS150</t>
  </si>
  <si>
    <t>GOMA DE PAARDOR CENTRAL DS150</t>
  </si>
  <si>
    <t>JUNTAS DE MOTOR FT125</t>
  </si>
  <si>
    <t>CAMARA 3.00.17</t>
  </si>
  <si>
    <t>STIKER</t>
  </si>
  <si>
    <t>POPOTE PARA RIND ROJO</t>
  </si>
  <si>
    <t>PIPETA DE CARBURADOR DM200</t>
  </si>
  <si>
    <t>JUNTAS DE MOTOR DS150</t>
  </si>
  <si>
    <t>BALTA DE TAMBOR CHICO FT110 ITALOIKA</t>
  </si>
  <si>
    <t>MARCHA PARA DS150</t>
  </si>
  <si>
    <t>BALATA DE TAMBOR GRANDE FT150</t>
  </si>
  <si>
    <t>CABLE DE BACTERIA ROJO</t>
  </si>
  <si>
    <t>CABLE DE BACTERIA NEGRO</t>
  </si>
  <si>
    <t>CAPUCHON DE BUJIA FT150</t>
  </si>
  <si>
    <t>PEDAL DE CAMBIOS FT150</t>
  </si>
  <si>
    <t>RFENTA</t>
  </si>
  <si>
    <t>TAZAS DE DIRECCION 125Z</t>
  </si>
  <si>
    <t>CHICOTE DE CLUT</t>
  </si>
  <si>
    <t>AORCADOR DE ACELERADOR DE CLUTH</t>
  </si>
  <si>
    <t>BALATA DE TAMBOR CHICA ITALIKA</t>
  </si>
  <si>
    <t>ARNES DE CDI FT150</t>
  </si>
  <si>
    <t>EMPAQUE DE MOTOR PULSAR 200NS</t>
  </si>
  <si>
    <t>PEDAL DE ARRANQUE FT150</t>
  </si>
  <si>
    <t xml:space="preserve">CUENTA DE AYER TOTAL EN CAJA $ 4580 MENOS$ 1886 DE COSAS DE MERCADO LIBRE QUEDA $ 2694 MENOS $1550 DE RENTA Y INTERNET QUEDA $ 1144
CUENTA DE HOY SABADO $1810 MENOS $ 300 DE PAGO DE YAS QUEDA $  1510 
MAS LO QUE  QUEDA EN CAJA $ 1144 MAS 1510 $2654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</si>
</sst>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4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13" fillId="4" borderId="0" xfId="0" applyFont="1" applyFill="1" applyAlignment="1">
      <alignment horizontal="left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25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17</v>
      </c>
      <c r="K3" s="6">
        <f>SUM(Tabla1[Importa])</f>
        <v>1253.5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19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45885.796211111112</v>
      </c>
      <c r="C5">
        <f>IF(ISNUMBER(E5), IF(ISNUMBER(C4), C4+1, 1), "")</f>
        <v>1</v>
      </c>
      <c r="D5" t="s">
        <v>26</v>
      </c>
      <c r="E5">
        <v>1</v>
      </c>
      <c r="F5">
        <v>65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65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 t="shared" ref="C6:C36" si="0">IF(ISNUMBER(E6), IF(ISNUMBER(C5), C5+1, 1), "")</f>
        <v>2</v>
      </c>
      <c r="D6" t="s">
        <v>27</v>
      </c>
      <c r="E6">
        <v>1</v>
      </c>
      <c r="F6">
        <v>5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 t="shared" si="0"/>
        <v>3</v>
      </c>
      <c r="D7" t="s">
        <v>28</v>
      </c>
      <c r="E7">
        <v>1</v>
      </c>
      <c r="F7">
        <v>142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142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si="0"/>
        <v>4</v>
      </c>
      <c r="D8" t="s">
        <v>29</v>
      </c>
      <c r="E8">
        <v>1</v>
      </c>
      <c r="F8">
        <v>35</v>
      </c>
      <c r="G8" t="s">
        <v>30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31.5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31</v>
      </c>
      <c r="E9">
        <v>1</v>
      </c>
      <c r="F9">
        <v>25</v>
      </c>
      <c r="G9" t="s">
        <v>30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22.5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32</v>
      </c>
      <c r="E10">
        <v>1</v>
      </c>
      <c r="F10">
        <v>150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150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33</v>
      </c>
      <c r="E11">
        <v>1</v>
      </c>
      <c r="F11">
        <v>57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57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34</v>
      </c>
      <c r="E12">
        <v>1</v>
      </c>
      <c r="F12">
        <v>42</v>
      </c>
      <c r="G12" t="s">
        <v>30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38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35</v>
      </c>
      <c r="E13">
        <v>1</v>
      </c>
      <c r="F13">
        <v>60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60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36</v>
      </c>
      <c r="E14">
        <v>1</v>
      </c>
      <c r="F14">
        <v>12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12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36</v>
      </c>
      <c r="E15">
        <v>1</v>
      </c>
      <c r="F15">
        <v>12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12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37</v>
      </c>
      <c r="E16">
        <v>1</v>
      </c>
      <c r="F16">
        <v>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38</v>
      </c>
      <c r="E17">
        <v>1</v>
      </c>
      <c r="F17">
        <v>3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3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39</v>
      </c>
      <c r="E18">
        <v>1</v>
      </c>
      <c r="F18">
        <v>15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15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>
        <f t="shared" si="0"/>
        <v>15</v>
      </c>
      <c r="D19" t="s">
        <v>40</v>
      </c>
      <c r="E19">
        <v>1</v>
      </c>
      <c r="F19">
        <v>321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321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>
        <f t="shared" si="0"/>
        <v>16</v>
      </c>
      <c r="D20" t="s">
        <v>41</v>
      </c>
      <c r="E20">
        <v>1</v>
      </c>
      <c r="F20">
        <v>93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93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>
        <f t="shared" si="0"/>
        <v>17</v>
      </c>
      <c r="D21" t="s">
        <v>41</v>
      </c>
      <c r="E21">
        <v>1</v>
      </c>
      <c r="F21">
        <v>93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93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>
        <f t="shared" si="0"/>
        <v>18</v>
      </c>
      <c r="D22" t="s">
        <v>42</v>
      </c>
      <c r="E22">
        <v>1</v>
      </c>
      <c r="F22">
        <v>70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70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>
        <f t="shared" si="0"/>
        <v>19</v>
      </c>
      <c r="D23" t="s">
        <v>43</v>
      </c>
      <c r="E23">
        <v>1</v>
      </c>
      <c r="F23">
        <v>65</v>
      </c>
      <c r="G23" t="s">
        <v>30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58.5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19" t="s">
        <v>19</v>
      </c>
      <c r="N24" s="19"/>
      <c r="O24" s="19"/>
      <c r="P24" s="19"/>
      <c r="Q24" s="19"/>
      <c r="R24" s="1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8" t="s">
        <v>20</v>
      </c>
      <c r="N26" s="38"/>
      <c r="O26" s="14" t="s">
        <v>21</v>
      </c>
      <c r="P26" s="38" t="s">
        <v>22</v>
      </c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26"/>
      <c r="N27" s="27"/>
      <c r="O27" s="30"/>
      <c r="P27" s="32"/>
      <c r="Q27" s="33"/>
      <c r="R27" s="34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8"/>
      <c r="N28" s="29"/>
      <c r="O28" s="31"/>
      <c r="P28" s="35"/>
      <c r="Q28" s="36"/>
      <c r="R28" s="37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26"/>
      <c r="N29" s="27"/>
      <c r="O29" s="30"/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topLeftCell="A2"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44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SUM(Tabla110[Importa])</f>
        <v>2209.5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23</v>
      </c>
      <c r="M4" s="23" t="s">
        <v>56</v>
      </c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45885.796211111112</v>
      </c>
      <c r="C5">
        <f t="shared" ref="C5:C68" si="0">IF(ISNUMBER(E5), IF(ISNUMBER(C4), C4+1, 1), "")</f>
        <v>1</v>
      </c>
      <c r="D5" t="s">
        <v>45</v>
      </c>
      <c r="E5">
        <v>1</v>
      </c>
      <c r="F5">
        <v>215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215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 t="shared" si="0"/>
        <v>2</v>
      </c>
      <c r="D6" t="s">
        <v>46</v>
      </c>
      <c r="E6">
        <v>1</v>
      </c>
      <c r="F6">
        <v>450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450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 t="shared" si="0"/>
        <v>3</v>
      </c>
      <c r="D7" t="s">
        <v>47</v>
      </c>
      <c r="E7">
        <v>1</v>
      </c>
      <c r="F7">
        <v>28</v>
      </c>
      <c r="G7" t="s">
        <v>30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25.5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si="0"/>
        <v>4</v>
      </c>
      <c r="D8" t="s">
        <v>48</v>
      </c>
      <c r="E8">
        <v>1</v>
      </c>
      <c r="F8">
        <v>57</v>
      </c>
      <c r="G8" t="s">
        <v>30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51.5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48</v>
      </c>
      <c r="E9">
        <v>1</v>
      </c>
      <c r="F9">
        <v>57</v>
      </c>
      <c r="G9" t="s">
        <v>30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51.5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48</v>
      </c>
      <c r="E10">
        <v>1</v>
      </c>
      <c r="F10">
        <v>57</v>
      </c>
      <c r="G10" t="s">
        <v>30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51.5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49</v>
      </c>
      <c r="E11">
        <v>1</v>
      </c>
      <c r="F11">
        <v>57</v>
      </c>
      <c r="G11" t="s">
        <v>30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51.5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50</v>
      </c>
      <c r="E12">
        <v>1</v>
      </c>
      <c r="F12">
        <v>123</v>
      </c>
      <c r="G12" t="s">
        <v>30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117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52</v>
      </c>
      <c r="E13">
        <v>1</v>
      </c>
      <c r="F13">
        <v>189</v>
      </c>
      <c r="G13" t="s">
        <v>30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170.5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48</v>
      </c>
      <c r="E14">
        <v>1</v>
      </c>
      <c r="F14">
        <v>57</v>
      </c>
      <c r="G14" t="s">
        <v>30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51.5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48</v>
      </c>
      <c r="E15">
        <v>1</v>
      </c>
      <c r="F15">
        <v>57</v>
      </c>
      <c r="G15" t="s">
        <v>30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51.5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53</v>
      </c>
      <c r="E16">
        <v>1</v>
      </c>
      <c r="F16">
        <v>34</v>
      </c>
      <c r="G16" t="s">
        <v>30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31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54</v>
      </c>
      <c r="E17">
        <v>1</v>
      </c>
      <c r="F17">
        <v>220</v>
      </c>
      <c r="G17" t="s">
        <v>30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198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55</v>
      </c>
      <c r="E18">
        <v>1</v>
      </c>
      <c r="F18">
        <v>350</v>
      </c>
      <c r="G18" t="s">
        <v>30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315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>
        <f t="shared" si="0"/>
        <v>15</v>
      </c>
      <c r="D19" t="s">
        <v>57</v>
      </c>
      <c r="E19">
        <v>4</v>
      </c>
      <c r="F19">
        <v>8</v>
      </c>
      <c r="G19" t="s">
        <v>30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29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>
        <f t="shared" si="0"/>
        <v>16</v>
      </c>
      <c r="D20" t="s">
        <v>58</v>
      </c>
      <c r="E20">
        <v>4</v>
      </c>
      <c r="F20">
        <v>8</v>
      </c>
      <c r="G20" t="s">
        <v>30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29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>
        <f t="shared" si="0"/>
        <v>17</v>
      </c>
      <c r="D21" t="s">
        <v>59</v>
      </c>
      <c r="E21">
        <v>1</v>
      </c>
      <c r="F21">
        <v>14</v>
      </c>
      <c r="G21" t="s">
        <v>30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13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>
        <f t="shared" si="0"/>
        <v>18</v>
      </c>
      <c r="D22" t="s">
        <v>60</v>
      </c>
      <c r="E22">
        <v>1</v>
      </c>
      <c r="F22">
        <v>15</v>
      </c>
      <c r="G22" t="s">
        <v>30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13.5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>
        <f t="shared" si="0"/>
        <v>19</v>
      </c>
      <c r="D23" t="s">
        <v>61</v>
      </c>
      <c r="E23">
        <v>1</v>
      </c>
      <c r="F23">
        <v>80</v>
      </c>
      <c r="G23" t="s">
        <v>30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72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50</v>
      </c>
      <c r="E24">
        <v>1</v>
      </c>
      <c r="F24">
        <v>123</v>
      </c>
      <c r="G24" t="s">
        <v>30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117</v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62</v>
      </c>
      <c r="E25">
        <v>1</v>
      </c>
      <c r="F25">
        <v>57</v>
      </c>
      <c r="G25" t="s">
        <v>30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51.5</v>
      </c>
      <c r="M25" s="24"/>
      <c r="N25" s="24"/>
      <c r="O25" s="24"/>
      <c r="P25" s="24"/>
      <c r="Q25" s="24"/>
      <c r="R25" s="24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63</v>
      </c>
      <c r="E26">
        <v>1</v>
      </c>
      <c r="F26">
        <v>15</v>
      </c>
      <c r="G26" t="s">
        <v>30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13.5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30" x14ac:dyDescent="0.25">
      <c r="B27" s="18" t="str">
        <f ca="1">IF(Tabla1[[#This Row],['#]]&lt;&gt;"", NOW(), "")</f>
        <v/>
      </c>
      <c r="C27">
        <f t="shared" si="0"/>
        <v>23</v>
      </c>
      <c r="D27" t="s">
        <v>64</v>
      </c>
      <c r="E27">
        <v>1</v>
      </c>
      <c r="F27">
        <v>40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40</v>
      </c>
      <c r="M27" s="13" t="s">
        <v>51</v>
      </c>
      <c r="N27" s="15">
        <v>450</v>
      </c>
      <c r="O27" s="40"/>
      <c r="P27" s="41"/>
      <c r="Q27" s="41"/>
      <c r="R27" s="42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topLeftCell="A2" workbookViewId="0">
      <selection activeCell="G34" sqref="G3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21" t="s">
        <v>65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SUM(Tabla111[Importa])</f>
        <v>1553.5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14</v>
      </c>
      <c r="M4" s="23" t="s">
        <v>79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45885.796211111112</v>
      </c>
      <c r="C5">
        <f>IF(ISNUMBER(E5), IF(ISNUMBER(C4), C4+1, 1), "")</f>
        <v>1</v>
      </c>
      <c r="D5" t="s">
        <v>49</v>
      </c>
      <c r="E5">
        <v>1</v>
      </c>
      <c r="F5">
        <v>57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57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>IF(ISNUMBER(E6), IF(ISNUMBER(C5), C5+1, 1), "")</f>
        <v>2</v>
      </c>
      <c r="D6" t="s">
        <v>66</v>
      </c>
      <c r="E6">
        <v>1</v>
      </c>
      <c r="F6">
        <v>32</v>
      </c>
      <c r="G6" t="s">
        <v>30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29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>IF(ISNUMBER(E7), IF(ISNUMBER(C6), C6+1, 1), "")</f>
        <v>3</v>
      </c>
      <c r="D7" t="s">
        <v>67</v>
      </c>
      <c r="E7">
        <v>1</v>
      </c>
      <c r="F7">
        <v>265</v>
      </c>
      <c r="G7" t="s">
        <v>30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238.5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ref="C8:C68" si="0">IF(ISNUMBER(E8), IF(ISNUMBER(C7), C7+1, 1), "")</f>
        <v>4</v>
      </c>
      <c r="D8" t="s">
        <v>69</v>
      </c>
      <c r="E8">
        <v>1</v>
      </c>
      <c r="F8">
        <v>175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175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70</v>
      </c>
      <c r="E9">
        <v>1</v>
      </c>
      <c r="F9">
        <v>420</v>
      </c>
      <c r="G9" t="s">
        <v>30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378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71</v>
      </c>
      <c r="E10">
        <v>1</v>
      </c>
      <c r="F10">
        <v>65</v>
      </c>
      <c r="G10" t="s">
        <v>30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58.5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26</v>
      </c>
      <c r="E11">
        <v>1</v>
      </c>
      <c r="F11">
        <v>65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65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73</v>
      </c>
      <c r="E12">
        <v>1</v>
      </c>
      <c r="F12">
        <v>185</v>
      </c>
      <c r="G12" t="s">
        <v>30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166.5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75</v>
      </c>
      <c r="E13">
        <v>1</v>
      </c>
      <c r="F13">
        <v>85</v>
      </c>
      <c r="G13" t="s">
        <v>30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81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75</v>
      </c>
      <c r="E14">
        <v>1</v>
      </c>
      <c r="F14">
        <v>85</v>
      </c>
      <c r="G14" t="s">
        <v>30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81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76</v>
      </c>
      <c r="E15">
        <v>1</v>
      </c>
      <c r="F15">
        <v>15</v>
      </c>
      <c r="G15" t="s">
        <v>30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13.5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77</v>
      </c>
      <c r="E16">
        <v>1</v>
      </c>
      <c r="F16">
        <v>68</v>
      </c>
      <c r="G16" t="s">
        <v>30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61.5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78</v>
      </c>
      <c r="E17">
        <v>1</v>
      </c>
      <c r="F17">
        <v>93</v>
      </c>
      <c r="G17" t="s">
        <v>30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84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26</v>
      </c>
      <c r="E18">
        <v>1</v>
      </c>
      <c r="F18">
        <v>65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65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 t="str">
        <f t="shared" si="0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 t="str">
        <f t="shared" si="0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 t="str">
        <f t="shared" si="0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 t="str">
        <f t="shared" si="0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 t="str">
        <f t="shared" si="0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68</v>
      </c>
      <c r="N27" s="15">
        <v>440</v>
      </c>
      <c r="O27" s="40"/>
      <c r="P27" s="41"/>
      <c r="Q27" s="41"/>
      <c r="R27" s="42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72</v>
      </c>
      <c r="N28" s="15">
        <v>477</v>
      </c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74</v>
      </c>
      <c r="N29" s="15">
        <v>12326</v>
      </c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9" sqref="D29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80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SUM(Tabla112[Importa])</f>
        <v>1714.5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24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45885.796211111112</v>
      </c>
      <c r="C5">
        <f t="shared" ref="C5:C68" si="0">IF(ISNUMBER(E5), IF(ISNUMBER(C4), C4+1, 1), "")</f>
        <v>1</v>
      </c>
      <c r="D5" t="s">
        <v>81</v>
      </c>
      <c r="E5">
        <v>1</v>
      </c>
      <c r="F5">
        <v>40</v>
      </c>
      <c r="G5" t="s">
        <v>30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36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 t="shared" si="0"/>
        <v>2</v>
      </c>
      <c r="D6" t="s">
        <v>82</v>
      </c>
      <c r="E6">
        <v>1</v>
      </c>
      <c r="F6">
        <v>65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65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 t="shared" si="0"/>
        <v>3</v>
      </c>
      <c r="D7" t="s">
        <v>83</v>
      </c>
      <c r="E7">
        <v>1</v>
      </c>
      <c r="F7">
        <v>123</v>
      </c>
      <c r="G7" t="s">
        <v>30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117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si="0"/>
        <v>4</v>
      </c>
      <c r="D8" t="s">
        <v>49</v>
      </c>
      <c r="E8">
        <v>1</v>
      </c>
      <c r="F8">
        <v>57</v>
      </c>
      <c r="G8" t="s">
        <v>30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51.5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84</v>
      </c>
      <c r="E9">
        <v>1</v>
      </c>
      <c r="F9">
        <v>70</v>
      </c>
      <c r="G9" t="s">
        <v>30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63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85</v>
      </c>
      <c r="E10">
        <v>1</v>
      </c>
      <c r="F10">
        <v>40</v>
      </c>
      <c r="G10" t="s">
        <v>30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36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86</v>
      </c>
      <c r="E11">
        <v>1</v>
      </c>
      <c r="F11">
        <v>246</v>
      </c>
      <c r="G11" t="s">
        <v>30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221.5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75</v>
      </c>
      <c r="E12">
        <v>1</v>
      </c>
      <c r="F12">
        <v>85</v>
      </c>
      <c r="G12" t="s">
        <v>30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81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49</v>
      </c>
      <c r="E13">
        <v>1</v>
      </c>
      <c r="F13">
        <v>57</v>
      </c>
      <c r="G13" t="s">
        <v>30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51.5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87</v>
      </c>
      <c r="E14">
        <v>1</v>
      </c>
      <c r="F14">
        <v>200</v>
      </c>
      <c r="G14" t="s">
        <v>30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180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58</v>
      </c>
      <c r="E15">
        <v>3</v>
      </c>
      <c r="F15">
        <v>8</v>
      </c>
      <c r="G15" t="s">
        <v>30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22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88</v>
      </c>
      <c r="E16">
        <v>3</v>
      </c>
      <c r="F16">
        <v>8</v>
      </c>
      <c r="G16" t="s">
        <v>30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22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49</v>
      </c>
      <c r="E17">
        <v>2</v>
      </c>
      <c r="F17">
        <v>57</v>
      </c>
      <c r="G17" t="s">
        <v>30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103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75</v>
      </c>
      <c r="E18">
        <v>1</v>
      </c>
      <c r="F18">
        <v>85</v>
      </c>
      <c r="G18" t="s">
        <v>30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81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>
        <f t="shared" si="0"/>
        <v>15</v>
      </c>
      <c r="D19" t="s">
        <v>26</v>
      </c>
      <c r="E19">
        <v>1</v>
      </c>
      <c r="F19">
        <v>65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65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>
        <f t="shared" si="0"/>
        <v>16</v>
      </c>
      <c r="D20" t="s">
        <v>89</v>
      </c>
      <c r="E20">
        <v>1</v>
      </c>
      <c r="F20">
        <v>250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250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>
        <f t="shared" si="0"/>
        <v>17</v>
      </c>
      <c r="D21" t="s">
        <v>90</v>
      </c>
      <c r="E21">
        <v>1</v>
      </c>
      <c r="F21">
        <v>42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42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>
        <f t="shared" si="0"/>
        <v>18</v>
      </c>
      <c r="D22" t="s">
        <v>92</v>
      </c>
      <c r="E22">
        <v>2</v>
      </c>
      <c r="F22">
        <v>28</v>
      </c>
      <c r="G22" t="s">
        <v>30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50.5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>
        <f t="shared" si="0"/>
        <v>19</v>
      </c>
      <c r="D23" t="s">
        <v>93</v>
      </c>
      <c r="E23">
        <v>1</v>
      </c>
      <c r="F23">
        <v>35</v>
      </c>
      <c r="G23" t="s">
        <v>30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31.5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94</v>
      </c>
      <c r="E24">
        <v>1</v>
      </c>
      <c r="F24">
        <v>20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20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36</v>
      </c>
      <c r="E25">
        <v>1</v>
      </c>
      <c r="F25">
        <v>12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12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95</v>
      </c>
      <c r="E26">
        <v>1</v>
      </c>
      <c r="F26">
        <v>3</v>
      </c>
      <c r="H26" s="5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>3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96</v>
      </c>
      <c r="E27">
        <v>2</v>
      </c>
      <c r="F27">
        <v>25</v>
      </c>
      <c r="H27" s="5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>50</v>
      </c>
      <c r="M27" s="13" t="s">
        <v>91</v>
      </c>
      <c r="N27" s="15">
        <v>67</v>
      </c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97</v>
      </c>
      <c r="E28">
        <v>1</v>
      </c>
      <c r="F28">
        <v>60</v>
      </c>
      <c r="H28" s="5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>60</v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21" t="s">
        <v>98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SUM(Tabla113[Importa])</f>
        <v>2345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19</v>
      </c>
      <c r="M4" s="23" t="s">
        <v>123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45885.796211111112</v>
      </c>
      <c r="C5">
        <f t="shared" ref="C5:C68" si="0">IF(ISNUMBER(E5), IF(ISNUMBER(C4), C4+1, 1), "")</f>
        <v>1</v>
      </c>
      <c r="D5" t="s">
        <v>109</v>
      </c>
      <c r="E5">
        <v>1</v>
      </c>
      <c r="F5">
        <v>100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100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 t="shared" si="0"/>
        <v>2</v>
      </c>
      <c r="D6" t="s">
        <v>110</v>
      </c>
      <c r="E6">
        <v>1</v>
      </c>
      <c r="F6">
        <v>57</v>
      </c>
      <c r="G6" t="s">
        <v>30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51.5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 t="shared" si="0"/>
        <v>3</v>
      </c>
      <c r="D7" t="s">
        <v>110</v>
      </c>
      <c r="E7">
        <v>1</v>
      </c>
      <c r="F7">
        <v>57</v>
      </c>
      <c r="G7" t="s">
        <v>30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51.5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si="0"/>
        <v>4</v>
      </c>
      <c r="D8" t="s">
        <v>111</v>
      </c>
      <c r="E8">
        <v>1</v>
      </c>
      <c r="F8">
        <v>135</v>
      </c>
      <c r="G8" t="s">
        <v>30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121.5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111</v>
      </c>
      <c r="E9">
        <v>1</v>
      </c>
      <c r="F9">
        <v>135</v>
      </c>
      <c r="G9" t="s">
        <v>30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121.5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49</v>
      </c>
      <c r="E10">
        <v>1</v>
      </c>
      <c r="F10">
        <v>57</v>
      </c>
      <c r="G10" t="s">
        <v>30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51.5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112</v>
      </c>
      <c r="E11">
        <v>1</v>
      </c>
      <c r="F11">
        <v>81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81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113</v>
      </c>
      <c r="E12">
        <v>1</v>
      </c>
      <c r="F12">
        <v>50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50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114</v>
      </c>
      <c r="E13">
        <v>1</v>
      </c>
      <c r="F13">
        <v>110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110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115</v>
      </c>
      <c r="E14">
        <v>1</v>
      </c>
      <c r="F14">
        <v>185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185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116</v>
      </c>
      <c r="E15">
        <v>1</v>
      </c>
      <c r="F15">
        <v>580</v>
      </c>
      <c r="G15" t="s">
        <v>30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522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117</v>
      </c>
      <c r="E16">
        <v>1</v>
      </c>
      <c r="F16">
        <v>50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50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75</v>
      </c>
      <c r="E17">
        <v>1</v>
      </c>
      <c r="F17">
        <v>85</v>
      </c>
      <c r="G17" t="s">
        <v>30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81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118</v>
      </c>
      <c r="E18">
        <v>1</v>
      </c>
      <c r="F18">
        <v>38</v>
      </c>
      <c r="G18" t="s">
        <v>30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34.5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>
        <f t="shared" si="0"/>
        <v>15</v>
      </c>
      <c r="D19" t="s">
        <v>39</v>
      </c>
      <c r="E19">
        <v>1</v>
      </c>
      <c r="F19">
        <v>15</v>
      </c>
      <c r="G19" t="s">
        <v>30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13.5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>
        <f t="shared" si="0"/>
        <v>16</v>
      </c>
      <c r="D20" t="s">
        <v>119</v>
      </c>
      <c r="E20">
        <v>1</v>
      </c>
      <c r="F20">
        <v>72</v>
      </c>
      <c r="G20" t="s">
        <v>30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65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>
        <f t="shared" si="0"/>
        <v>17</v>
      </c>
      <c r="D21" t="s">
        <v>120</v>
      </c>
      <c r="E21">
        <v>1</v>
      </c>
      <c r="F21">
        <v>550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550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>
        <f t="shared" si="0"/>
        <v>18</v>
      </c>
      <c r="D22" t="s">
        <v>121</v>
      </c>
      <c r="E22">
        <v>1</v>
      </c>
      <c r="F22">
        <v>75</v>
      </c>
      <c r="G22" t="s">
        <v>30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67.5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>
        <f t="shared" si="0"/>
        <v>19</v>
      </c>
      <c r="D23" t="s">
        <v>122</v>
      </c>
      <c r="E23">
        <v>1</v>
      </c>
      <c r="F23">
        <v>42</v>
      </c>
      <c r="G23" t="s">
        <v>30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38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51</v>
      </c>
      <c r="N27" s="15">
        <v>450</v>
      </c>
      <c r="O27" s="40" t="s">
        <v>100</v>
      </c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99</v>
      </c>
      <c r="N28" s="15">
        <v>440</v>
      </c>
      <c r="O28" s="40" t="s">
        <v>101</v>
      </c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72</v>
      </c>
      <c r="N29" s="15">
        <v>477</v>
      </c>
      <c r="O29" s="40" t="s">
        <v>101</v>
      </c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102</v>
      </c>
      <c r="N30" s="15">
        <v>14148</v>
      </c>
      <c r="O30" s="40" t="s">
        <v>101</v>
      </c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91</v>
      </c>
      <c r="N31" s="15">
        <v>67</v>
      </c>
      <c r="O31" s="40" t="s">
        <v>103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104</v>
      </c>
      <c r="N32" s="15">
        <v>1107</v>
      </c>
      <c r="O32" s="40" t="s">
        <v>105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106</v>
      </c>
      <c r="N33" s="15">
        <v>1500</v>
      </c>
      <c r="O33" s="40" t="s">
        <v>105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107</v>
      </c>
      <c r="N34" s="15">
        <v>18189</v>
      </c>
      <c r="O34" s="40" t="s">
        <v>108</v>
      </c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M4" sqref="M4:R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124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SUM(Tabla114[Importa])</f>
        <v>1810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25</v>
      </c>
      <c r="M4" s="43" t="s">
        <v>149</v>
      </c>
      <c r="N4" s="23"/>
      <c r="O4" s="23"/>
      <c r="P4" s="23"/>
      <c r="Q4" s="23"/>
      <c r="R4" s="23"/>
    </row>
    <row r="5" spans="2:18" x14ac:dyDescent="0.25">
      <c r="B5" s="18">
        <f ca="1">IF(Tabla114[[#This Row],['#]]&lt;&gt;"", NOW(), "")</f>
        <v>45885.796211111112</v>
      </c>
      <c r="C5">
        <f t="shared" ref="C5:C68" si="0">IF(ISNUMBER(E5), IF(ISNUMBER(C4), C4+1, 1), "")</f>
        <v>1</v>
      </c>
      <c r="D5" t="s">
        <v>125</v>
      </c>
      <c r="E5">
        <v>1</v>
      </c>
      <c r="F5">
        <v>150</v>
      </c>
      <c r="G5" t="s">
        <v>30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135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>
        <f t="shared" si="0"/>
        <v>2</v>
      </c>
      <c r="D6" t="s">
        <v>126</v>
      </c>
      <c r="E6">
        <v>1</v>
      </c>
      <c r="F6">
        <v>35</v>
      </c>
      <c r="G6" t="s">
        <v>30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31.5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>
        <f t="shared" si="0"/>
        <v>3</v>
      </c>
      <c r="D7" t="s">
        <v>127</v>
      </c>
      <c r="E7">
        <v>1</v>
      </c>
      <c r="F7">
        <v>20</v>
      </c>
      <c r="G7" t="s">
        <v>30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18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>
        <f t="shared" si="0"/>
        <v>4</v>
      </c>
      <c r="D8" t="s">
        <v>128</v>
      </c>
      <c r="E8">
        <v>1</v>
      </c>
      <c r="F8">
        <v>81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81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>
        <f t="shared" si="0"/>
        <v>5</v>
      </c>
      <c r="D9" t="s">
        <v>129</v>
      </c>
      <c r="E9">
        <v>1</v>
      </c>
      <c r="F9">
        <v>60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60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>
        <f t="shared" si="0"/>
        <v>6</v>
      </c>
      <c r="D10" t="s">
        <v>130</v>
      </c>
      <c r="E10">
        <v>1</v>
      </c>
      <c r="F10">
        <v>5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>
        <f t="shared" si="0"/>
        <v>7</v>
      </c>
      <c r="D11" t="s">
        <v>131</v>
      </c>
      <c r="E11">
        <v>1</v>
      </c>
      <c r="F11">
        <v>70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70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>
        <f t="shared" si="0"/>
        <v>8</v>
      </c>
      <c r="D12" t="s">
        <v>32</v>
      </c>
      <c r="E12">
        <v>1</v>
      </c>
      <c r="F12">
        <v>150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150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>
        <f t="shared" si="0"/>
        <v>9</v>
      </c>
      <c r="D13" t="s">
        <v>132</v>
      </c>
      <c r="E13">
        <v>1</v>
      </c>
      <c r="F13">
        <v>81</v>
      </c>
      <c r="G13" t="s">
        <v>30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73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>
        <f t="shared" si="0"/>
        <v>10</v>
      </c>
      <c r="D14" t="s">
        <v>133</v>
      </c>
      <c r="E14">
        <v>1</v>
      </c>
      <c r="F14">
        <v>75</v>
      </c>
      <c r="G14" t="s">
        <v>30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67.5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>
        <f t="shared" si="0"/>
        <v>11</v>
      </c>
      <c r="D15" t="s">
        <v>134</v>
      </c>
      <c r="E15">
        <v>1</v>
      </c>
      <c r="F15">
        <v>77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77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>
        <f t="shared" si="0"/>
        <v>12</v>
      </c>
      <c r="D16" t="s">
        <v>135</v>
      </c>
      <c r="E16">
        <v>1</v>
      </c>
      <c r="F16">
        <v>430</v>
      </c>
      <c r="G16" t="s">
        <v>30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387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>
        <f t="shared" si="0"/>
        <v>13</v>
      </c>
      <c r="D17" t="s">
        <v>136</v>
      </c>
      <c r="E17">
        <v>1</v>
      </c>
      <c r="F17">
        <v>75</v>
      </c>
      <c r="G17" t="s">
        <v>30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67.5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>
        <f t="shared" si="0"/>
        <v>14</v>
      </c>
      <c r="D18" t="s">
        <v>137</v>
      </c>
      <c r="E18">
        <v>1</v>
      </c>
      <c r="F18">
        <v>20</v>
      </c>
      <c r="G18" t="s">
        <v>30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18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>
        <f t="shared" si="0"/>
        <v>15</v>
      </c>
      <c r="D19" t="s">
        <v>138</v>
      </c>
      <c r="E19">
        <v>1</v>
      </c>
      <c r="F19">
        <v>20</v>
      </c>
      <c r="G19" t="s">
        <v>30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18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>
        <f t="shared" si="0"/>
        <v>16</v>
      </c>
      <c r="D20" t="s">
        <v>139</v>
      </c>
      <c r="E20">
        <v>1</v>
      </c>
      <c r="F20">
        <v>20</v>
      </c>
      <c r="G20" t="s">
        <v>30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18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>
        <f t="shared" si="0"/>
        <v>17</v>
      </c>
      <c r="D21" t="s">
        <v>38</v>
      </c>
      <c r="E21">
        <v>3</v>
      </c>
      <c r="F21">
        <v>3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9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>
        <f t="shared" si="0"/>
        <v>18</v>
      </c>
      <c r="D22" t="s">
        <v>140</v>
      </c>
      <c r="E22">
        <v>1</v>
      </c>
      <c r="F22">
        <v>84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84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>
        <f t="shared" si="0"/>
        <v>19</v>
      </c>
      <c r="D23" t="s">
        <v>142</v>
      </c>
      <c r="E23">
        <v>1</v>
      </c>
      <c r="F23">
        <v>59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59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143</v>
      </c>
      <c r="E24">
        <v>1</v>
      </c>
      <c r="F24">
        <v>20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20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144</v>
      </c>
      <c r="E25">
        <v>1</v>
      </c>
      <c r="F25">
        <v>5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5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145</v>
      </c>
      <c r="E26">
        <v>1</v>
      </c>
      <c r="F26">
        <v>77</v>
      </c>
      <c r="G26" t="s">
        <v>30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69.5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146</v>
      </c>
      <c r="E27">
        <v>1</v>
      </c>
      <c r="F27">
        <v>24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24</v>
      </c>
      <c r="M27" s="13" t="s">
        <v>104</v>
      </c>
      <c r="N27" s="15">
        <v>1886</v>
      </c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147</v>
      </c>
      <c r="E28">
        <v>1</v>
      </c>
      <c r="F28">
        <v>137</v>
      </c>
      <c r="G28" t="s">
        <v>30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123.5</v>
      </c>
      <c r="M28" s="13" t="s">
        <v>141</v>
      </c>
      <c r="N28" s="15">
        <v>1550</v>
      </c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>
        <f t="shared" si="0"/>
        <v>25</v>
      </c>
      <c r="D29" t="s">
        <v>148</v>
      </c>
      <c r="E29">
        <v>1</v>
      </c>
      <c r="F29">
        <v>155</v>
      </c>
      <c r="G29" t="s">
        <v>30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139.5</v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45885.796211111112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45885.796211111112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45885.796211111112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45885.796211111112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45885.796211111112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45885.796211111112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45885.796211111112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45885.796211111112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45885.796211111112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45885.796211111112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45885.796211111112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45885.796211111112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45885.796211111112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45885.796211111112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45885.796211111112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45885.796211111112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45885.796211111112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45885.796211111112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11-08-25</vt:lpstr>
      <vt:lpstr>Martes 12-08-25</vt:lpstr>
      <vt:lpstr>Miercoles 13-08-25</vt:lpstr>
      <vt:lpstr>Jueves 14-08-25</vt:lpstr>
      <vt:lpstr>VIERNES 15-08-25</vt:lpstr>
      <vt:lpstr>Sabado 16-08-25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2025-08-17T01:06:48Z</dcterms:modified>
</cp:coreProperties>
</file>